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ustomProperty10.bin" ContentType="application/vnd.openxmlformats-officedocument.spreadsheetml.customProperty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hidePivotFieldList="1" defaultThemeVersion="124226"/>
  <bookViews>
    <workbookView xWindow="0" yWindow="60" windowWidth="23040" windowHeight="9135" tabRatio="949" firstSheet="10" activeTab="10"/>
  </bookViews>
  <sheets>
    <sheet name="mult+lots 2x2" sheetId="4" r:id="rId1"/>
    <sheet name="Залоги и Цена пункта" sheetId="34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9" r:id="rId10"/>
    <sheet name="Сводная МОДЕЛЬ 1x1" sheetId="10" r:id="rId11"/>
    <sheet name="Достаточность средств" sheetId="32" r:id="rId12"/>
    <sheet name="Анализ результатов" sheetId="28" r:id="rId13"/>
    <sheet name="DetailedStatement" sheetId="19" r:id="rId14"/>
    <sheet name="Сетки_DetailedStatement" sheetId="25" r:id="rId15"/>
    <sheet name="StrategyTester" sheetId="21" r:id="rId16"/>
    <sheet name="Сетки_StrategyTester" sheetId="24" r:id="rId17"/>
    <sheet name="StatementMyfxbook" sheetId="23" r:id="rId18"/>
    <sheet name="Сетки_StatementMyfxbook" sheetId="26" r:id="rId19"/>
    <sheet name="Temp" sheetId="22" r:id="rId20"/>
    <sheet name="Шаблоны" sheetId="30" r:id="rId21"/>
    <sheet name="Changelog" sheetId="33" r:id="rId22"/>
  </sheets>
  <functionGroups builtInGroupCount="17"/>
  <definedNames>
    <definedName name="_xlnm._FilterDatabase" localSheetId="13" hidden="1">DetailedStatement!$A$1:$R$1</definedName>
    <definedName name="_xlnm._FilterDatabase" localSheetId="17" hidden="1">StatementMyfxbook!$A$1:$R$1</definedName>
    <definedName name="_xlnm._FilterDatabase" localSheetId="15" hidden="1">StrategyTester!$A$1:$S$495</definedName>
    <definedName name="_xlnm._FilterDatabase" localSheetId="19" hidden="1">Temp!#REF!</definedName>
    <definedName name="_xlnm._FilterDatabase" localSheetId="9" hidden="1">'База данных'!$D$6:$AB$6</definedName>
    <definedName name="_xlnm._FilterDatabase" localSheetId="8" hidden="1">'Данные из терминала'!$A$1:$O$1</definedName>
    <definedName name="_xlnm._FilterDatabase" localSheetId="14" hidden="1">Сетки_DetailedStatement!$A$1:$O$1</definedName>
    <definedName name="_xlnm._FilterDatabase" localSheetId="18" hidden="1">Сетки_StatementMyfxbook!$A$1:$O$1</definedName>
    <definedName name="_xlnm._FilterDatabase" localSheetId="16" hidden="1">Сетки_StrategyTester!$A$1:$O$93</definedName>
  </definedNames>
  <calcPr calcId="145621"/>
  <pivotCaches>
    <pivotCache cacheId="0" r:id="rId23"/>
  </pivotCaches>
</workbook>
</file>

<file path=xl/calcChain.xml><?xml version="1.0" encoding="utf-8"?>
<calcChain xmlns="http://schemas.openxmlformats.org/spreadsheetml/2006/main">
  <c r="A3" i="32" l="1"/>
  <c r="A11" i="34" l="1"/>
  <c r="A12" i="34" s="1"/>
  <c r="A13" i="34" s="1"/>
  <c r="A14" i="34" s="1"/>
  <c r="A15" i="34" s="1"/>
  <c r="A16" i="34" s="1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A35" i="34" s="1"/>
  <c r="A36" i="34" s="1"/>
  <c r="A37" i="34" s="1"/>
  <c r="A38" i="34" s="1"/>
  <c r="A39" i="34" s="1"/>
  <c r="A40" i="34" s="1"/>
  <c r="A41" i="34" s="1"/>
  <c r="A42" i="34" s="1"/>
  <c r="A43" i="34" s="1"/>
  <c r="A44" i="34" s="1"/>
  <c r="A45" i="34" s="1"/>
  <c r="A46" i="34" s="1"/>
  <c r="A47" i="34" s="1"/>
  <c r="A48" i="34" s="1"/>
  <c r="A49" i="34" s="1"/>
  <c r="A50" i="34" s="1"/>
  <c r="A51" i="34" s="1"/>
  <c r="A28" i="32" l="1"/>
  <c r="A27" i="32"/>
  <c r="A26" i="32"/>
  <c r="A25" i="32"/>
  <c r="A24" i="32"/>
  <c r="A23" i="32"/>
  <c r="A22" i="32"/>
  <c r="A21" i="32"/>
  <c r="A20" i="32"/>
  <c r="A19" i="32"/>
  <c r="A18" i="32"/>
  <c r="A17" i="32"/>
  <c r="A16" i="32"/>
  <c r="A15" i="32"/>
  <c r="A14" i="32"/>
  <c r="A13" i="32"/>
  <c r="A12" i="32"/>
  <c r="A11" i="32"/>
  <c r="A10" i="32"/>
  <c r="L7" i="32"/>
  <c r="J5" i="32"/>
  <c r="A5" i="32"/>
  <c r="J7" i="32" l="1"/>
  <c r="H5" i="32"/>
  <c r="AC9" i="30"/>
  <c r="AB9" i="30"/>
  <c r="AA9" i="30"/>
  <c r="Z9" i="30"/>
  <c r="Y9" i="30"/>
  <c r="X9" i="30"/>
  <c r="W9" i="30"/>
  <c r="V9" i="30"/>
  <c r="U9" i="30"/>
  <c r="T9" i="30"/>
  <c r="S9" i="30"/>
  <c r="R9" i="30"/>
  <c r="AD9" i="30" s="1"/>
  <c r="O9" i="30"/>
  <c r="M9" i="30"/>
  <c r="L9" i="30"/>
  <c r="K9" i="30"/>
  <c r="J9" i="30"/>
  <c r="I9" i="30"/>
  <c r="H9" i="30"/>
  <c r="G9" i="30"/>
  <c r="F9" i="30"/>
  <c r="E9" i="30"/>
  <c r="D9" i="30"/>
  <c r="C9" i="30"/>
  <c r="B9" i="30"/>
  <c r="N9" i="30" s="1"/>
  <c r="AD8" i="30"/>
  <c r="O8" i="30"/>
  <c r="N8" i="30"/>
  <c r="AD7" i="30"/>
  <c r="O7" i="30"/>
  <c r="N7" i="30"/>
  <c r="AD6" i="30"/>
  <c r="O6" i="30"/>
  <c r="N6" i="30"/>
  <c r="AD5" i="30"/>
  <c r="O5" i="30"/>
  <c r="N5" i="30"/>
  <c r="AD4" i="30"/>
  <c r="O4" i="30"/>
  <c r="N4" i="30"/>
  <c r="AD3" i="30"/>
  <c r="O3" i="30"/>
  <c r="N3" i="30"/>
  <c r="H7" i="32" l="1"/>
  <c r="F5" i="32"/>
  <c r="D2" i="17"/>
  <c r="D3" i="17"/>
  <c r="D4" i="17"/>
  <c r="D5" i="17"/>
  <c r="D6" i="17"/>
  <c r="D7" i="17"/>
  <c r="D8" i="17"/>
  <c r="D9" i="17"/>
  <c r="D10" i="17"/>
  <c r="D11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42" i="17"/>
  <c r="D43" i="17"/>
  <c r="D55" i="17"/>
  <c r="D63" i="17"/>
  <c r="D73" i="17"/>
  <c r="D74" i="17"/>
  <c r="D86" i="17"/>
  <c r="D94" i="17"/>
  <c r="D95" i="17"/>
  <c r="D96" i="17"/>
  <c r="D97" i="17"/>
  <c r="D98" i="17"/>
  <c r="D99" i="17"/>
  <c r="D100" i="17"/>
  <c r="D101" i="17"/>
  <c r="D102" i="17"/>
  <c r="D103" i="17"/>
  <c r="D104" i="17"/>
  <c r="D105" i="17"/>
  <c r="D106" i="17"/>
  <c r="D107" i="17"/>
  <c r="D108" i="17"/>
  <c r="D109" i="17"/>
  <c r="D110" i="17"/>
  <c r="D111" i="17"/>
  <c r="D112" i="17"/>
  <c r="D113" i="17"/>
  <c r="D114" i="17"/>
  <c r="D115" i="17"/>
  <c r="D116" i="17"/>
  <c r="D117" i="17"/>
  <c r="D118" i="17"/>
  <c r="D119" i="17"/>
  <c r="D120" i="17"/>
  <c r="D121" i="17"/>
  <c r="D122" i="17"/>
  <c r="D123" i="17"/>
  <c r="D124" i="17"/>
  <c r="D125" i="17"/>
  <c r="D126" i="17"/>
  <c r="D127" i="17"/>
  <c r="D128" i="17"/>
  <c r="D129" i="17"/>
  <c r="D130" i="17"/>
  <c r="D131" i="17"/>
  <c r="D132" i="17"/>
  <c r="D133" i="17"/>
  <c r="D134" i="17"/>
  <c r="D135" i="17"/>
  <c r="D136" i="17"/>
  <c r="D137" i="17"/>
  <c r="D138" i="17"/>
  <c r="D139" i="17"/>
  <c r="D140" i="17"/>
  <c r="D141" i="17"/>
  <c r="D142" i="17"/>
  <c r="D143" i="17"/>
  <c r="D144" i="17"/>
  <c r="D145" i="17"/>
  <c r="D146" i="17"/>
  <c r="D147" i="17"/>
  <c r="D148" i="17"/>
  <c r="D149" i="17"/>
  <c r="D150" i="17"/>
  <c r="D151" i="17"/>
  <c r="D152" i="17"/>
  <c r="D153" i="17"/>
  <c r="D154" i="17"/>
  <c r="D155" i="17"/>
  <c r="D156" i="17"/>
  <c r="D157" i="17"/>
  <c r="D158" i="17"/>
  <c r="D159" i="17"/>
  <c r="D160" i="17"/>
  <c r="D161" i="17"/>
  <c r="D162" i="17"/>
  <c r="D163" i="17"/>
  <c r="D164" i="17"/>
  <c r="D165" i="17"/>
  <c r="D166" i="17"/>
  <c r="D167" i="17"/>
  <c r="D168" i="17"/>
  <c r="D169" i="17"/>
  <c r="D170" i="17"/>
  <c r="D171" i="17"/>
  <c r="D172" i="17"/>
  <c r="D173" i="17"/>
  <c r="D174" i="17"/>
  <c r="D175" i="17"/>
  <c r="D176" i="17"/>
  <c r="D177" i="17"/>
  <c r="D178" i="17"/>
  <c r="D179" i="17"/>
  <c r="D180" i="17"/>
  <c r="D181" i="17"/>
  <c r="D182" i="17"/>
  <c r="D183" i="17"/>
  <c r="D184" i="17"/>
  <c r="D185" i="17"/>
  <c r="D186" i="17"/>
  <c r="D187" i="17"/>
  <c r="D188" i="17"/>
  <c r="D189" i="17"/>
  <c r="D190" i="17"/>
  <c r="D191" i="17"/>
  <c r="D192" i="17"/>
  <c r="D193" i="17"/>
  <c r="D194" i="17"/>
  <c r="D195" i="17"/>
  <c r="D196" i="17"/>
  <c r="D197" i="17"/>
  <c r="D198" i="17"/>
  <c r="D199" i="17"/>
  <c r="D200" i="17"/>
  <c r="D201" i="17"/>
  <c r="D202" i="17"/>
  <c r="D203" i="17"/>
  <c r="D204" i="17"/>
  <c r="D205" i="17"/>
  <c r="D206" i="17"/>
  <c r="D207" i="17"/>
  <c r="D208" i="17"/>
  <c r="D209" i="17"/>
  <c r="D210" i="17"/>
  <c r="D211" i="17"/>
  <c r="D212" i="17"/>
  <c r="D213" i="17"/>
  <c r="D214" i="17"/>
  <c r="D215" i="17"/>
  <c r="D216" i="17"/>
  <c r="D217" i="17"/>
  <c r="D218" i="17"/>
  <c r="D219" i="17"/>
  <c r="D220" i="17"/>
  <c r="D221" i="17"/>
  <c r="D222" i="17"/>
  <c r="D223" i="17"/>
  <c r="D224" i="17"/>
  <c r="D225" i="17"/>
  <c r="D226" i="17"/>
  <c r="D227" i="17"/>
  <c r="D228" i="17"/>
  <c r="D229" i="17"/>
  <c r="D230" i="17"/>
  <c r="D231" i="17"/>
  <c r="D232" i="17"/>
  <c r="D233" i="17"/>
  <c r="D234" i="17"/>
  <c r="D235" i="17"/>
  <c r="D236" i="17"/>
  <c r="D237" i="17"/>
  <c r="D238" i="17"/>
  <c r="D239" i="17"/>
  <c r="D240" i="17"/>
  <c r="D241" i="17"/>
  <c r="D242" i="17"/>
  <c r="D243" i="17"/>
  <c r="D244" i="17"/>
  <c r="D245" i="17"/>
  <c r="D246" i="17"/>
  <c r="D247" i="17"/>
  <c r="D248" i="17"/>
  <c r="D249" i="17"/>
  <c r="D250" i="17"/>
  <c r="D251" i="17"/>
  <c r="D252" i="17"/>
  <c r="D253" i="17"/>
  <c r="D254" i="17"/>
  <c r="D255" i="17"/>
  <c r="D256" i="17"/>
  <c r="D257" i="17"/>
  <c r="D258" i="17"/>
  <c r="D259" i="17"/>
  <c r="D260" i="17"/>
  <c r="D261" i="17"/>
  <c r="D262" i="17"/>
  <c r="F7" i="32" l="1"/>
  <c r="D5" i="32"/>
  <c r="D263" i="17"/>
  <c r="D264" i="17"/>
  <c r="D265" i="17"/>
  <c r="D266" i="17"/>
  <c r="D267" i="17"/>
  <c r="D268" i="17"/>
  <c r="D269" i="17"/>
  <c r="D270" i="17"/>
  <c r="D271" i="17"/>
  <c r="D272" i="17"/>
  <c r="D273" i="17"/>
  <c r="D274" i="17"/>
  <c r="D275" i="17"/>
  <c r="D276" i="17"/>
  <c r="D277" i="17"/>
  <c r="D278" i="17"/>
  <c r="D279" i="17"/>
  <c r="D280" i="17"/>
  <c r="D281" i="17"/>
  <c r="D282" i="17"/>
  <c r="D283" i="17"/>
  <c r="D284" i="17"/>
  <c r="D285" i="17"/>
  <c r="D286" i="17"/>
  <c r="D287" i="17"/>
  <c r="D288" i="17"/>
  <c r="D289" i="17"/>
  <c r="D290" i="17"/>
  <c r="D291" i="17"/>
  <c r="D7" i="32" l="1"/>
  <c r="B5" i="32"/>
  <c r="N10" i="10"/>
  <c r="B7" i="32" l="1"/>
  <c r="BM47" i="10"/>
  <c r="BM48" i="10"/>
  <c r="BM49" i="10"/>
  <c r="BM50" i="10"/>
  <c r="BM51" i="10"/>
  <c r="BM46" i="10"/>
  <c r="BB52" i="10"/>
  <c r="BC52" i="10"/>
  <c r="BD52" i="10"/>
  <c r="BE52" i="10"/>
  <c r="BF52" i="10"/>
  <c r="BG52" i="10"/>
  <c r="BH52" i="10"/>
  <c r="BI52" i="10"/>
  <c r="BJ52" i="10"/>
  <c r="BK52" i="10"/>
  <c r="BL52" i="10"/>
  <c r="BA52" i="10"/>
  <c r="AL52" i="10"/>
  <c r="AM52" i="10"/>
  <c r="AN52" i="10"/>
  <c r="AO52" i="10"/>
  <c r="AP52" i="10"/>
  <c r="AQ52" i="10"/>
  <c r="AR52" i="10"/>
  <c r="AS52" i="10"/>
  <c r="AT52" i="10"/>
  <c r="AU52" i="10"/>
  <c r="AV52" i="10"/>
  <c r="AK52" i="10"/>
  <c r="AX47" i="10"/>
  <c r="AX48" i="10"/>
  <c r="AX49" i="10"/>
  <c r="AX50" i="10"/>
  <c r="AX51" i="10"/>
  <c r="AX46" i="10"/>
  <c r="AW47" i="10"/>
  <c r="AW48" i="10"/>
  <c r="AW49" i="10"/>
  <c r="AW50" i="10"/>
  <c r="AW51" i="10"/>
  <c r="AW46" i="10"/>
  <c r="AX52" i="10" l="1"/>
  <c r="BM52" i="10"/>
  <c r="AW52" i="10"/>
  <c r="D292" i="17"/>
  <c r="D293" i="17"/>
  <c r="D294" i="17"/>
  <c r="D295" i="17"/>
  <c r="D296" i="17"/>
  <c r="D297" i="17"/>
  <c r="D298" i="17"/>
  <c r="D299" i="17"/>
  <c r="D300" i="17"/>
  <c r="D301" i="17"/>
  <c r="D302" i="17"/>
  <c r="D303" i="17"/>
  <c r="D304" i="17"/>
  <c r="D305" i="17"/>
  <c r="D306" i="17"/>
  <c r="D307" i="17"/>
  <c r="D308" i="17"/>
  <c r="D309" i="17"/>
  <c r="D310" i="17"/>
  <c r="D311" i="17"/>
  <c r="D312" i="17"/>
  <c r="D313" i="17"/>
  <c r="D314" i="17"/>
  <c r="D315" i="17"/>
  <c r="D316" i="17"/>
  <c r="D317" i="17"/>
  <c r="D318" i="17"/>
  <c r="D319" i="17"/>
  <c r="D320" i="17"/>
  <c r="D321" i="17"/>
  <c r="D322" i="17"/>
  <c r="D323" i="17"/>
  <c r="D324" i="17"/>
  <c r="D325" i="17"/>
  <c r="D326" i="17"/>
  <c r="D327" i="17"/>
  <c r="D328" i="17"/>
  <c r="D329" i="17"/>
  <c r="D330" i="17"/>
  <c r="D331" i="17"/>
  <c r="D332" i="17"/>
  <c r="D333" i="17"/>
  <c r="D334" i="17"/>
  <c r="D335" i="17"/>
  <c r="D336" i="17"/>
  <c r="D337" i="17"/>
  <c r="D338" i="17"/>
  <c r="D339" i="17"/>
  <c r="D340" i="17"/>
  <c r="D341" i="17"/>
  <c r="D342" i="17"/>
  <c r="D343" i="17"/>
  <c r="D344" i="17"/>
  <c r="D345" i="17"/>
  <c r="D346" i="17"/>
  <c r="D347" i="17"/>
  <c r="D348" i="17"/>
  <c r="D349" i="17"/>
  <c r="D350" i="17"/>
  <c r="D351" i="17"/>
  <c r="D352" i="17"/>
  <c r="D353" i="17"/>
  <c r="D354" i="17"/>
  <c r="D355" i="17"/>
  <c r="D356" i="17"/>
  <c r="D357" i="17"/>
  <c r="D358" i="17"/>
  <c r="D359" i="17"/>
  <c r="D360" i="17"/>
  <c r="D361" i="17"/>
  <c r="D362" i="17"/>
  <c r="D363" i="17"/>
  <c r="D364" i="17"/>
  <c r="D365" i="17"/>
  <c r="D366" i="17"/>
  <c r="D367" i="17"/>
  <c r="D368" i="17"/>
  <c r="D369" i="17"/>
  <c r="D370" i="17"/>
  <c r="D371" i="17"/>
  <c r="D372" i="17"/>
  <c r="D373" i="17"/>
  <c r="D374" i="17"/>
  <c r="D375" i="17"/>
  <c r="D376" i="17"/>
  <c r="D377" i="17"/>
  <c r="D378" i="17"/>
  <c r="D379" i="17"/>
  <c r="D380" i="17"/>
  <c r="D381" i="17"/>
  <c r="D382" i="17"/>
  <c r="D383" i="17"/>
  <c r="D384" i="17"/>
  <c r="D385" i="17"/>
  <c r="D386" i="17"/>
  <c r="D387" i="17"/>
  <c r="D388" i="17"/>
  <c r="D389" i="17"/>
  <c r="D390" i="17"/>
  <c r="D391" i="17"/>
  <c r="D392" i="17"/>
  <c r="D393" i="17"/>
  <c r="D394" i="17"/>
  <c r="D395" i="17"/>
  <c r="D396" i="17"/>
  <c r="D397" i="17"/>
  <c r="D398" i="17"/>
  <c r="D399" i="17"/>
  <c r="D400" i="17"/>
  <c r="D401" i="17"/>
  <c r="D402" i="17"/>
  <c r="D403" i="17"/>
  <c r="D404" i="17"/>
  <c r="D405" i="17"/>
  <c r="D406" i="17"/>
  <c r="D407" i="17"/>
  <c r="D408" i="17"/>
  <c r="D409" i="17"/>
  <c r="D410" i="17"/>
  <c r="D411" i="17"/>
  <c r="D412" i="17"/>
  <c r="D413" i="17"/>
  <c r="D414" i="17"/>
  <c r="D415" i="17"/>
  <c r="D416" i="17"/>
  <c r="D417" i="17"/>
  <c r="D418" i="17"/>
  <c r="D419" i="17"/>
  <c r="D420" i="17"/>
  <c r="D421" i="17"/>
  <c r="D422" i="17"/>
  <c r="D423" i="17"/>
  <c r="D424" i="17"/>
  <c r="D425" i="17"/>
  <c r="D426" i="17"/>
  <c r="D427" i="17"/>
  <c r="D428" i="17"/>
  <c r="D429" i="17"/>
  <c r="D430" i="17"/>
  <c r="D431" i="17"/>
  <c r="D432" i="17"/>
  <c r="D433" i="17"/>
  <c r="D434" i="17"/>
  <c r="D435" i="17"/>
  <c r="D436" i="17"/>
  <c r="D437" i="17"/>
  <c r="D438" i="17"/>
  <c r="D439" i="17"/>
  <c r="D440" i="17"/>
  <c r="D441" i="17"/>
  <c r="D442" i="17"/>
  <c r="D443" i="17"/>
  <c r="D444" i="17"/>
  <c r="D445" i="17"/>
  <c r="D446" i="17"/>
  <c r="D447" i="17"/>
  <c r="D448" i="17"/>
  <c r="D449" i="17"/>
  <c r="D450" i="17"/>
  <c r="D451" i="17"/>
  <c r="D452" i="17"/>
  <c r="D453" i="17"/>
  <c r="D454" i="17"/>
  <c r="D455" i="17"/>
  <c r="D456" i="17"/>
  <c r="D457" i="17"/>
  <c r="D458" i="17"/>
  <c r="D459" i="17"/>
  <c r="D460" i="17"/>
  <c r="D461" i="17"/>
  <c r="D462" i="17"/>
  <c r="D463" i="17"/>
  <c r="D464" i="17"/>
  <c r="D465" i="17"/>
  <c r="D466" i="17"/>
  <c r="D467" i="17"/>
  <c r="D468" i="17"/>
  <c r="D469" i="17"/>
  <c r="D470" i="17"/>
  <c r="D471" i="17"/>
  <c r="D472" i="17"/>
  <c r="D473" i="17"/>
  <c r="D474" i="17"/>
  <c r="D475" i="17"/>
  <c r="D476" i="17"/>
  <c r="D477" i="17"/>
  <c r="D478" i="17"/>
  <c r="D479" i="17"/>
  <c r="D480" i="17"/>
  <c r="D481" i="17"/>
  <c r="D482" i="17"/>
  <c r="D483" i="17"/>
  <c r="D484" i="17"/>
  <c r="D485" i="17"/>
  <c r="D486" i="17"/>
  <c r="D487" i="17"/>
  <c r="D488" i="17"/>
  <c r="D489" i="17"/>
  <c r="D490" i="17"/>
  <c r="D491" i="17"/>
  <c r="D492" i="17"/>
  <c r="D493" i="17"/>
  <c r="D494" i="17"/>
  <c r="D495" i="17"/>
  <c r="D496" i="17"/>
  <c r="D497" i="17"/>
  <c r="D498" i="17"/>
  <c r="D499" i="17"/>
  <c r="D500" i="17"/>
  <c r="D501" i="17"/>
  <c r="D502" i="17"/>
  <c r="D503" i="17"/>
  <c r="D504" i="17"/>
  <c r="D505" i="17"/>
  <c r="D506" i="17"/>
  <c r="D507" i="17"/>
  <c r="D508" i="17"/>
  <c r="D509" i="17"/>
  <c r="D510" i="17"/>
  <c r="D511" i="17"/>
  <c r="D512" i="17"/>
  <c r="D513" i="17"/>
  <c r="D514" i="17"/>
  <c r="D515" i="17"/>
  <c r="D516" i="17"/>
  <c r="D517" i="17"/>
  <c r="D518" i="17"/>
  <c r="D519" i="17"/>
  <c r="D520" i="17"/>
  <c r="D521" i="17"/>
  <c r="D522" i="17"/>
  <c r="D523" i="17"/>
  <c r="D524" i="17"/>
  <c r="D525" i="17"/>
  <c r="D526" i="17"/>
  <c r="D527" i="17"/>
  <c r="D528" i="17"/>
  <c r="D529" i="17"/>
  <c r="D530" i="17"/>
  <c r="D531" i="17"/>
  <c r="D532" i="17"/>
  <c r="D533" i="17"/>
  <c r="D534" i="17"/>
  <c r="D535" i="17"/>
  <c r="D536" i="17"/>
  <c r="D537" i="17"/>
  <c r="D538" i="17"/>
  <c r="D539" i="17"/>
  <c r="D540" i="17"/>
  <c r="D541" i="17"/>
  <c r="D542" i="17"/>
  <c r="D543" i="17"/>
  <c r="D544" i="17"/>
  <c r="D545" i="17"/>
  <c r="D546" i="17"/>
  <c r="D547" i="17"/>
  <c r="D548" i="17"/>
  <c r="D549" i="17"/>
  <c r="D550" i="17"/>
  <c r="D551" i="17"/>
  <c r="D552" i="17"/>
  <c r="D553" i="17"/>
  <c r="D554" i="17"/>
  <c r="D555" i="17"/>
  <c r="D556" i="17"/>
  <c r="D557" i="17"/>
  <c r="D558" i="17"/>
  <c r="D559" i="17"/>
  <c r="D560" i="17"/>
  <c r="D561" i="17"/>
  <c r="D562" i="17"/>
  <c r="D563" i="17"/>
  <c r="D564" i="17"/>
  <c r="D565" i="17"/>
  <c r="D566" i="17"/>
  <c r="D567" i="17"/>
  <c r="D568" i="17"/>
  <c r="D569" i="17"/>
  <c r="D570" i="17"/>
  <c r="D571" i="17"/>
  <c r="D572" i="17"/>
  <c r="D573" i="17"/>
  <c r="D574" i="17"/>
  <c r="D575" i="17"/>
  <c r="D576" i="17"/>
  <c r="D577" i="17"/>
  <c r="D578" i="17"/>
  <c r="D579" i="17"/>
  <c r="D580" i="17"/>
  <c r="D581" i="17"/>
  <c r="D582" i="17"/>
  <c r="D583" i="17"/>
  <c r="D584" i="17"/>
  <c r="D585" i="17"/>
  <c r="D586" i="17"/>
  <c r="D587" i="17"/>
  <c r="D588" i="17"/>
  <c r="D589" i="17"/>
  <c r="D590" i="17"/>
  <c r="D591" i="17"/>
  <c r="D592" i="17"/>
  <c r="D593" i="17"/>
  <c r="D594" i="17"/>
  <c r="D595" i="17"/>
  <c r="D596" i="17"/>
  <c r="D597" i="17"/>
  <c r="D598" i="17"/>
  <c r="D599" i="17"/>
  <c r="D600" i="17"/>
  <c r="D601" i="17"/>
  <c r="D602" i="17"/>
  <c r="D603" i="17"/>
  <c r="D604" i="17"/>
  <c r="D605" i="17"/>
  <c r="D606" i="17"/>
  <c r="D607" i="17"/>
  <c r="D608" i="17"/>
  <c r="D609" i="17"/>
  <c r="D610" i="17"/>
  <c r="D611" i="17"/>
  <c r="D612" i="17"/>
  <c r="D613" i="17"/>
  <c r="D614" i="17"/>
  <c r="D615" i="17"/>
  <c r="D616" i="17"/>
  <c r="D617" i="17"/>
  <c r="D618" i="17"/>
  <c r="D619" i="17"/>
  <c r="D620" i="17"/>
  <c r="D621" i="17"/>
  <c r="D622" i="17"/>
  <c r="D623" i="17"/>
  <c r="D624" i="17"/>
  <c r="D625" i="17"/>
  <c r="D626" i="17"/>
  <c r="D627" i="17"/>
  <c r="D628" i="17"/>
  <c r="D629" i="17"/>
  <c r="D630" i="17"/>
  <c r="D631" i="17"/>
  <c r="D632" i="17"/>
  <c r="D633" i="17"/>
  <c r="D634" i="17"/>
  <c r="D635" i="17"/>
  <c r="D636" i="17"/>
  <c r="D637" i="17"/>
  <c r="D638" i="17"/>
  <c r="D639" i="17"/>
  <c r="D640" i="17"/>
  <c r="D641" i="17"/>
  <c r="D642" i="17"/>
  <c r="D643" i="17"/>
  <c r="D644" i="17"/>
  <c r="D645" i="17"/>
  <c r="D646" i="17"/>
  <c r="D647" i="17"/>
  <c r="D648" i="17"/>
  <c r="D649" i="17"/>
  <c r="D650" i="17"/>
  <c r="D651" i="17"/>
  <c r="D652" i="17"/>
  <c r="D653" i="17"/>
  <c r="D654" i="17"/>
  <c r="D655" i="17"/>
  <c r="D656" i="17"/>
  <c r="D657" i="17"/>
  <c r="D658" i="17"/>
  <c r="D659" i="17"/>
  <c r="D660" i="17"/>
  <c r="D661" i="17"/>
  <c r="D662" i="17"/>
  <c r="D663" i="17"/>
  <c r="D664" i="17"/>
  <c r="D665" i="17"/>
  <c r="D666" i="17"/>
  <c r="D667" i="17"/>
  <c r="D668" i="17"/>
  <c r="D669" i="17"/>
  <c r="D670" i="17"/>
  <c r="D671" i="17"/>
  <c r="D672" i="17"/>
  <c r="D673" i="17"/>
  <c r="D674" i="17"/>
  <c r="D675" i="17"/>
  <c r="D676" i="17"/>
  <c r="D677" i="17"/>
  <c r="D678" i="17"/>
  <c r="D679" i="17"/>
  <c r="D680" i="17"/>
  <c r="D681" i="17"/>
  <c r="D682" i="17"/>
  <c r="D683" i="17"/>
  <c r="D684" i="17"/>
  <c r="D685" i="17"/>
  <c r="D686" i="17"/>
  <c r="D687" i="17"/>
  <c r="D688" i="17"/>
  <c r="D689" i="17"/>
  <c r="D690" i="17"/>
  <c r="D691" i="17"/>
  <c r="D692" i="17"/>
  <c r="D693" i="17"/>
  <c r="D694" i="17"/>
  <c r="D695" i="17"/>
  <c r="D696" i="17"/>
  <c r="D697" i="17"/>
  <c r="D698" i="17"/>
  <c r="D699" i="17"/>
  <c r="D700" i="17"/>
  <c r="D701" i="17"/>
  <c r="D702" i="17"/>
  <c r="D703" i="17"/>
  <c r="D704" i="17"/>
  <c r="D705" i="17"/>
  <c r="D706" i="17"/>
  <c r="D707" i="17"/>
  <c r="D708" i="17"/>
  <c r="D709" i="17"/>
  <c r="D710" i="17"/>
  <c r="D711" i="17"/>
  <c r="D712" i="17"/>
  <c r="D713" i="17"/>
  <c r="D714" i="17"/>
  <c r="D715" i="17"/>
  <c r="D716" i="17"/>
  <c r="D717" i="17"/>
  <c r="D718" i="17"/>
  <c r="D719" i="17"/>
  <c r="D720" i="17"/>
  <c r="D721" i="17"/>
  <c r="D722" i="17"/>
  <c r="D723" i="17"/>
  <c r="D724" i="17"/>
  <c r="D725" i="17"/>
  <c r="D726" i="17"/>
  <c r="D727" i="17"/>
  <c r="D728" i="17"/>
  <c r="D729" i="17"/>
  <c r="D730" i="17"/>
  <c r="D731" i="17"/>
  <c r="D732" i="17"/>
  <c r="D733" i="17"/>
  <c r="D734" i="17"/>
  <c r="D735" i="17"/>
  <c r="D736" i="17"/>
  <c r="D737" i="17"/>
  <c r="D738" i="17"/>
  <c r="D739" i="17"/>
  <c r="D740" i="17"/>
  <c r="D741" i="17"/>
  <c r="D742" i="17"/>
  <c r="D743" i="17"/>
  <c r="D744" i="17"/>
  <c r="D745" i="17"/>
  <c r="D746" i="17"/>
  <c r="D747" i="17"/>
  <c r="D748" i="17"/>
  <c r="D749" i="17"/>
  <c r="D750" i="17"/>
  <c r="D751" i="17"/>
  <c r="D752" i="17"/>
  <c r="D753" i="17"/>
  <c r="D754" i="17"/>
  <c r="D755" i="17"/>
  <c r="D756" i="17"/>
  <c r="D757" i="17"/>
  <c r="D758" i="17"/>
  <c r="D759" i="17"/>
  <c r="D760" i="17"/>
  <c r="D761" i="17"/>
  <c r="D762" i="17"/>
  <c r="D763" i="17"/>
  <c r="D764" i="17"/>
  <c r="D765" i="17"/>
  <c r="D766" i="17"/>
  <c r="D767" i="17"/>
  <c r="D768" i="17"/>
  <c r="D769" i="17"/>
  <c r="D770" i="17"/>
  <c r="D771" i="17"/>
  <c r="D772" i="17"/>
  <c r="D773" i="17"/>
  <c r="D774" i="17"/>
  <c r="D775" i="17"/>
  <c r="D776" i="17"/>
  <c r="D777" i="17"/>
  <c r="D778" i="17"/>
  <c r="D779" i="17"/>
  <c r="D780" i="17"/>
  <c r="D781" i="17"/>
  <c r="D782" i="17"/>
  <c r="D783" i="17"/>
  <c r="D784" i="17"/>
  <c r="D785" i="17"/>
  <c r="D786" i="17"/>
  <c r="D787" i="17"/>
  <c r="D788" i="17"/>
  <c r="D789" i="17"/>
  <c r="D790" i="17"/>
  <c r="D791" i="17"/>
  <c r="D792" i="17"/>
  <c r="D793" i="17"/>
  <c r="D794" i="17"/>
  <c r="D795" i="17"/>
  <c r="D796" i="17"/>
  <c r="D797" i="17"/>
  <c r="D798" i="17"/>
  <c r="D799" i="17"/>
  <c r="D800" i="17"/>
  <c r="D801" i="17"/>
  <c r="D802" i="17"/>
  <c r="D803" i="17"/>
  <c r="D804" i="17"/>
  <c r="D805" i="17"/>
  <c r="D806" i="17"/>
  <c r="D807" i="17"/>
  <c r="D808" i="17"/>
  <c r="D809" i="17"/>
  <c r="D810" i="17"/>
  <c r="D811" i="17"/>
  <c r="D812" i="17"/>
  <c r="D813" i="17"/>
  <c r="D814" i="17"/>
  <c r="D815" i="17"/>
  <c r="D816" i="17"/>
  <c r="D817" i="17"/>
  <c r="D818" i="17"/>
  <c r="D819" i="17"/>
  <c r="D820" i="17"/>
  <c r="D821" i="17"/>
  <c r="D822" i="17"/>
  <c r="D823" i="17"/>
  <c r="D824" i="17"/>
  <c r="D825" i="17"/>
  <c r="D826" i="17"/>
  <c r="D827" i="17"/>
  <c r="D828" i="17"/>
  <c r="D829" i="17"/>
  <c r="D830" i="17"/>
  <c r="D831" i="17"/>
  <c r="D832" i="17"/>
  <c r="D833" i="17"/>
  <c r="D834" i="17"/>
  <c r="D835" i="17"/>
  <c r="D836" i="17"/>
  <c r="D837" i="17"/>
  <c r="D838" i="17"/>
  <c r="D839" i="17"/>
  <c r="D840" i="17"/>
  <c r="D841" i="17"/>
  <c r="D842" i="17"/>
  <c r="D843" i="17"/>
  <c r="D844" i="17"/>
  <c r="D845" i="17"/>
  <c r="D846" i="17"/>
  <c r="D847" i="17"/>
  <c r="D848" i="17"/>
  <c r="D849" i="17"/>
  <c r="D850" i="17"/>
  <c r="D851" i="17"/>
  <c r="D852" i="17"/>
  <c r="D853" i="17"/>
  <c r="D854" i="17"/>
  <c r="D855" i="17"/>
  <c r="D856" i="17"/>
  <c r="D857" i="17"/>
  <c r="D858" i="17"/>
  <c r="D859" i="17"/>
  <c r="D860" i="17"/>
  <c r="D861" i="17"/>
  <c r="D862" i="17"/>
  <c r="D863" i="17"/>
  <c r="D864" i="17"/>
  <c r="D865" i="17"/>
  <c r="D866" i="17"/>
  <c r="D867" i="17"/>
  <c r="D868" i="17"/>
  <c r="D869" i="17"/>
  <c r="D870" i="17"/>
  <c r="D871" i="17"/>
  <c r="D872" i="17"/>
  <c r="D873" i="17"/>
  <c r="D874" i="17"/>
  <c r="D875" i="17"/>
  <c r="D876" i="17"/>
  <c r="D877" i="17"/>
  <c r="D878" i="17"/>
  <c r="D879" i="17"/>
  <c r="D880" i="17"/>
  <c r="D881" i="17"/>
  <c r="D882" i="17"/>
  <c r="D883" i="17"/>
  <c r="D884" i="17"/>
  <c r="D885" i="17"/>
  <c r="D886" i="17"/>
  <c r="D887" i="17"/>
  <c r="D888" i="17"/>
  <c r="D889" i="17"/>
  <c r="D890" i="17"/>
  <c r="D891" i="17"/>
  <c r="D892" i="17"/>
  <c r="D893" i="17"/>
  <c r="D894" i="17"/>
  <c r="D895" i="17"/>
  <c r="D896" i="17"/>
  <c r="D897" i="17"/>
  <c r="D898" i="17"/>
  <c r="D899" i="17"/>
  <c r="D900" i="17"/>
  <c r="D901" i="17"/>
  <c r="D902" i="17"/>
  <c r="D903" i="17"/>
  <c r="D904" i="17"/>
  <c r="D905" i="17"/>
  <c r="D906" i="17"/>
  <c r="D907" i="17"/>
  <c r="D908" i="17"/>
  <c r="D909" i="17"/>
  <c r="D910" i="17"/>
  <c r="D911" i="17"/>
  <c r="D912" i="17"/>
  <c r="D913" i="17"/>
  <c r="D914" i="17"/>
  <c r="D915" i="17"/>
  <c r="D916" i="17"/>
  <c r="D917" i="17"/>
  <c r="D918" i="17"/>
  <c r="D919" i="17"/>
  <c r="D920" i="17"/>
  <c r="D921" i="17"/>
  <c r="D922" i="17"/>
  <c r="D923" i="17"/>
  <c r="D924" i="17"/>
  <c r="D925" i="17"/>
  <c r="D926" i="17"/>
  <c r="D927" i="17"/>
  <c r="D928" i="17"/>
  <c r="D929" i="17"/>
  <c r="D930" i="17"/>
  <c r="D931" i="17"/>
  <c r="D932" i="17"/>
  <c r="D933" i="17"/>
  <c r="D934" i="17"/>
  <c r="D935" i="17"/>
  <c r="D936" i="17"/>
  <c r="D937" i="17"/>
  <c r="D938" i="17"/>
  <c r="D939" i="17"/>
  <c r="D940" i="17"/>
  <c r="D941" i="17"/>
  <c r="D942" i="17"/>
  <c r="D943" i="17"/>
  <c r="D944" i="17"/>
  <c r="D945" i="17"/>
  <c r="D946" i="17"/>
  <c r="D947" i="17"/>
  <c r="D948" i="17"/>
  <c r="D949" i="17"/>
  <c r="D950" i="17"/>
  <c r="D951" i="17"/>
  <c r="D952" i="17"/>
  <c r="D953" i="17"/>
  <c r="D954" i="17"/>
  <c r="D955" i="17"/>
  <c r="D956" i="17"/>
  <c r="D957" i="17"/>
  <c r="D958" i="17"/>
  <c r="D959" i="17"/>
  <c r="D960" i="17"/>
  <c r="D961" i="17"/>
  <c r="D962" i="17"/>
  <c r="D963" i="17"/>
  <c r="D964" i="17"/>
  <c r="D965" i="17"/>
  <c r="D966" i="17"/>
  <c r="D967" i="17"/>
  <c r="D968" i="17"/>
  <c r="D969" i="17"/>
  <c r="D970" i="17"/>
  <c r="D971" i="17"/>
  <c r="D972" i="17"/>
  <c r="D973" i="17"/>
  <c r="D974" i="17"/>
  <c r="D975" i="17"/>
  <c r="D976" i="17"/>
  <c r="D977" i="17"/>
  <c r="D978" i="17"/>
  <c r="D979" i="17"/>
  <c r="D980" i="17"/>
  <c r="D981" i="17"/>
  <c r="D982" i="17"/>
  <c r="D983" i="17"/>
  <c r="D984" i="17"/>
  <c r="D985" i="17"/>
  <c r="D986" i="17"/>
  <c r="D987" i="17"/>
  <c r="D988" i="17"/>
  <c r="D989" i="17"/>
  <c r="D990" i="17"/>
  <c r="D991" i="17"/>
  <c r="D992" i="17"/>
  <c r="D993" i="17"/>
  <c r="D994" i="17"/>
  <c r="D995" i="17"/>
  <c r="D996" i="17"/>
  <c r="D997" i="17"/>
  <c r="D998" i="17"/>
  <c r="D999" i="17"/>
  <c r="D1000" i="17"/>
  <c r="D1001" i="17"/>
  <c r="D1002" i="17"/>
  <c r="D1003" i="17"/>
  <c r="D1004" i="17"/>
  <c r="D1005" i="17"/>
  <c r="D1006" i="17"/>
  <c r="D1007" i="17"/>
  <c r="D1008" i="17"/>
  <c r="D1009" i="17"/>
  <c r="D1010" i="17"/>
  <c r="D1011" i="17"/>
  <c r="D1012" i="17"/>
  <c r="D1013" i="17"/>
  <c r="D1014" i="17"/>
  <c r="D1015" i="17"/>
  <c r="D1016" i="17"/>
  <c r="D1017" i="17"/>
  <c r="D1018" i="17"/>
  <c r="D1019" i="17"/>
  <c r="D1020" i="17"/>
  <c r="D1021" i="17"/>
  <c r="D1022" i="17"/>
  <c r="D1023" i="17"/>
  <c r="D1024" i="17"/>
  <c r="D1025" i="17"/>
  <c r="D1026" i="17"/>
  <c r="D1027" i="17"/>
  <c r="D1028" i="17"/>
  <c r="D1029" i="17"/>
  <c r="D1030" i="17"/>
  <c r="D1031" i="17"/>
  <c r="D1032" i="17"/>
  <c r="D1033" i="17"/>
  <c r="D1034" i="17"/>
  <c r="D1035" i="17"/>
  <c r="D1036" i="17"/>
  <c r="D1037" i="17"/>
  <c r="D1038" i="17"/>
  <c r="D1039" i="17"/>
  <c r="D1040" i="17"/>
  <c r="D1041" i="17"/>
  <c r="D1042" i="17"/>
  <c r="D1043" i="17"/>
  <c r="D1044" i="17"/>
  <c r="D1045" i="17"/>
  <c r="D1046" i="17"/>
  <c r="D1047" i="17"/>
  <c r="D1048" i="17"/>
  <c r="D1049" i="17"/>
  <c r="D1050" i="17"/>
  <c r="D1051" i="17"/>
  <c r="D1052" i="17"/>
  <c r="D1053" i="17"/>
  <c r="D1054" i="17"/>
  <c r="D1055" i="17"/>
  <c r="D1056" i="17"/>
  <c r="D1057" i="17"/>
  <c r="D1058" i="17"/>
  <c r="D1" i="17"/>
  <c r="F10" i="10" l="1"/>
  <c r="J9" i="10"/>
  <c r="B13" i="10"/>
  <c r="B12" i="10"/>
  <c r="B10" i="10"/>
  <c r="B9" i="10"/>
  <c r="B8" i="10"/>
  <c r="B7" i="10"/>
  <c r="B6" i="10"/>
  <c r="K13" i="8"/>
  <c r="K12" i="8"/>
  <c r="K10" i="8"/>
  <c r="K9" i="8"/>
  <c r="K8" i="8"/>
  <c r="K7" i="8"/>
  <c r="K6" i="8"/>
  <c r="K2" i="8"/>
  <c r="H13" i="8"/>
  <c r="H12" i="8"/>
  <c r="H10" i="8"/>
  <c r="H9" i="8"/>
  <c r="H8" i="8"/>
  <c r="H7" i="8"/>
  <c r="H6" i="8"/>
  <c r="H2" i="8"/>
  <c r="E13" i="8"/>
  <c r="E12" i="8"/>
  <c r="E10" i="8"/>
  <c r="E9" i="8"/>
  <c r="E8" i="8"/>
  <c r="E7" i="8"/>
  <c r="E6" i="8"/>
  <c r="E2" i="8"/>
  <c r="B12" i="8"/>
  <c r="B9" i="8"/>
  <c r="B6" i="8"/>
  <c r="B6" i="5"/>
  <c r="B8" i="8" l="1"/>
  <c r="N15" i="5"/>
  <c r="J15" i="5"/>
  <c r="F15" i="5"/>
  <c r="B15" i="5"/>
  <c r="F15" i="10"/>
  <c r="N8" i="5"/>
  <c r="J8" i="5"/>
  <c r="F8" i="5"/>
  <c r="B8" i="5"/>
  <c r="F8" i="10"/>
  <c r="J8" i="10"/>
  <c r="N8" i="1"/>
  <c r="J8" i="1"/>
  <c r="F8" i="1"/>
  <c r="B8" i="1"/>
  <c r="J15" i="10" l="1"/>
  <c r="N15" i="1"/>
  <c r="J15" i="1"/>
  <c r="F15" i="1"/>
  <c r="B15" i="1"/>
  <c r="J13" i="10" l="1"/>
  <c r="J12" i="10"/>
  <c r="J10" i="10"/>
  <c r="J7" i="10"/>
  <c r="J6" i="10"/>
  <c r="N13" i="1"/>
  <c r="N12" i="1"/>
  <c r="N10" i="1"/>
  <c r="N9" i="1"/>
  <c r="N7" i="1"/>
  <c r="N6" i="1"/>
  <c r="J13" i="1"/>
  <c r="J12" i="1"/>
  <c r="J10" i="1"/>
  <c r="J9" i="1"/>
  <c r="J7" i="1"/>
  <c r="J6" i="1"/>
  <c r="F13" i="1"/>
  <c r="F12" i="1"/>
  <c r="F10" i="1"/>
  <c r="F9" i="1"/>
  <c r="F7" i="1"/>
  <c r="F6" i="1"/>
  <c r="B12" i="1" l="1"/>
  <c r="B9" i="1"/>
  <c r="B6" i="1"/>
  <c r="F7" i="10"/>
  <c r="F6" i="10"/>
  <c r="F12" i="10"/>
  <c r="F9" i="10"/>
  <c r="F13" i="10"/>
  <c r="N13" i="5"/>
  <c r="N12" i="5"/>
  <c r="N10" i="5"/>
  <c r="N9" i="5"/>
  <c r="N7" i="5"/>
  <c r="N6" i="5"/>
  <c r="N2" i="5"/>
  <c r="J13" i="5"/>
  <c r="J12" i="5"/>
  <c r="J10" i="5"/>
  <c r="J9" i="5"/>
  <c r="J7" i="5"/>
  <c r="J6" i="5"/>
  <c r="J2" i="5"/>
  <c r="F13" i="5"/>
  <c r="F12" i="5"/>
  <c r="F10" i="5"/>
  <c r="F9" i="5"/>
  <c r="F7" i="5"/>
  <c r="F6" i="5"/>
  <c r="F2" i="5"/>
  <c r="B12" i="5"/>
  <c r="B9" i="5"/>
  <c r="B13" i="5"/>
  <c r="B10" i="5"/>
  <c r="B7" i="5"/>
  <c r="B2" i="5"/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31" i="10" l="1"/>
  <c r="AY31" i="10"/>
  <c r="BD31" i="10"/>
  <c r="BE24" i="10"/>
  <c r="AZ24" i="10"/>
  <c r="BJ24" i="10"/>
  <c r="BD22" i="10"/>
  <c r="AY22" i="10"/>
  <c r="BI22" i="10"/>
  <c r="AZ34" i="10"/>
  <c r="BE34" i="10"/>
  <c r="BJ34" i="10"/>
  <c r="AZ32" i="10"/>
  <c r="BJ32" i="10"/>
  <c r="BE32" i="10"/>
  <c r="BJ39" i="10"/>
  <c r="BE39" i="10"/>
  <c r="AZ39" i="10"/>
  <c r="AZ31" i="10"/>
  <c r="BJ31" i="10"/>
  <c r="BE31" i="10"/>
  <c r="AZ26" i="10"/>
  <c r="BJ26" i="10"/>
  <c r="BE26" i="10"/>
  <c r="BI30" i="10"/>
  <c r="AY30" i="10"/>
  <c r="BD30" i="10"/>
  <c r="AZ23" i="10"/>
  <c r="BJ23" i="10"/>
  <c r="BE23" i="10"/>
  <c r="AY37" i="10"/>
  <c r="BI37" i="10"/>
  <c r="BD37" i="10"/>
  <c r="AY29" i="10"/>
  <c r="BI29" i="10"/>
  <c r="BD29" i="10"/>
  <c r="BJ38" i="10"/>
  <c r="BE38" i="10"/>
  <c r="AZ38" i="10"/>
  <c r="BJ30" i="10"/>
  <c r="BE30" i="10"/>
  <c r="AZ30" i="10"/>
  <c r="AZ22" i="10"/>
  <c r="BJ22" i="10"/>
  <c r="BE22" i="10"/>
  <c r="BI33" i="10"/>
  <c r="BD33" i="10"/>
  <c r="AY33" i="10"/>
  <c r="BI39" i="10"/>
  <c r="AY39" i="10"/>
  <c r="BD39" i="10"/>
  <c r="AY38" i="10"/>
  <c r="BD38" i="10"/>
  <c r="BI38" i="10"/>
  <c r="BI28" i="10"/>
  <c r="BD28" i="10"/>
  <c r="AY28" i="10"/>
  <c r="BJ21" i="10"/>
  <c r="BE21" i="10"/>
  <c r="AZ21" i="10"/>
  <c r="BJ29" i="10"/>
  <c r="BE29" i="10"/>
  <c r="AZ29" i="10"/>
  <c r="BD20" i="10"/>
  <c r="AY20" i="10"/>
  <c r="BI20" i="10"/>
  <c r="AY35" i="10"/>
  <c r="BI35" i="10"/>
  <c r="BD35" i="10"/>
  <c r="AY27" i="10"/>
  <c r="BI27" i="10"/>
  <c r="BD27" i="10"/>
  <c r="AZ36" i="10"/>
  <c r="BJ36" i="10"/>
  <c r="BE36" i="10"/>
  <c r="BE28" i="10"/>
  <c r="AZ28" i="10"/>
  <c r="BJ28" i="10"/>
  <c r="BI25" i="10"/>
  <c r="BD25" i="10"/>
  <c r="AY25" i="10"/>
  <c r="BE20" i="10"/>
  <c r="BJ20" i="10"/>
  <c r="AZ20" i="10"/>
  <c r="BI36" i="10"/>
  <c r="BD36" i="10"/>
  <c r="AY36" i="10"/>
  <c r="BJ37" i="10"/>
  <c r="BE37" i="10"/>
  <c r="AZ37" i="10"/>
  <c r="BD23" i="10"/>
  <c r="AY23" i="10"/>
  <c r="BI23" i="10"/>
  <c r="BI34" i="10"/>
  <c r="BD34" i="10"/>
  <c r="AY34" i="10"/>
  <c r="AY26" i="10"/>
  <c r="BI26" i="10"/>
  <c r="BD26" i="10"/>
  <c r="BE35" i="10"/>
  <c r="AZ35" i="10"/>
  <c r="BJ35" i="10"/>
  <c r="AZ27" i="10"/>
  <c r="BE27" i="10"/>
  <c r="BJ27" i="10"/>
  <c r="AY21" i="10"/>
  <c r="BD21" i="10"/>
  <c r="BI21" i="10"/>
  <c r="BI32" i="10"/>
  <c r="AY32" i="10"/>
  <c r="BD32" i="10"/>
  <c r="AY24" i="10"/>
  <c r="BD24" i="10"/>
  <c r="BI24" i="10"/>
  <c r="BJ33" i="10"/>
  <c r="AZ33" i="10"/>
  <c r="BE33" i="10"/>
  <c r="BE25" i="10"/>
  <c r="BJ25" i="10"/>
  <c r="AZ25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BK39" i="10"/>
  <c r="BF39" i="10"/>
  <c r="BA39" i="10"/>
  <c r="BK37" i="10"/>
  <c r="BF37" i="10"/>
  <c r="BA37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BL38" i="10"/>
  <c r="BG38" i="10"/>
  <c r="BB38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BM38" i="10"/>
  <c r="BH38" i="10"/>
  <c r="BC38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BL37" i="10"/>
  <c r="BG37" i="10"/>
  <c r="BB37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BM39" i="10"/>
  <c r="BH39" i="10"/>
  <c r="BC39" i="10"/>
  <c r="BM37" i="10"/>
  <c r="BH37" i="10"/>
  <c r="BC37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T39" i="10"/>
  <c r="AT37" i="10"/>
  <c r="AT35" i="10"/>
  <c r="AT33" i="10"/>
  <c r="AT31" i="10"/>
  <c r="AT29" i="10"/>
  <c r="AU38" i="10"/>
  <c r="AU36" i="10"/>
  <c r="AU34" i="10"/>
  <c r="AU32" i="10"/>
  <c r="AU30" i="10"/>
  <c r="C45" i="10" l="1"/>
  <c r="Y60" i="15" l="1"/>
  <c r="Y31" i="15"/>
  <c r="X60" i="15"/>
  <c r="Z60" i="15" s="1"/>
  <c r="X31" i="15"/>
  <c r="Z31" i="15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D62" i="17" s="1"/>
  <c r="X58" i="15"/>
  <c r="Z58" i="15" s="1"/>
  <c r="D61" i="17" s="1"/>
  <c r="X57" i="15"/>
  <c r="Z57" i="15" s="1"/>
  <c r="D58" i="17" s="1"/>
  <c r="X56" i="15"/>
  <c r="Z56" i="15" s="1"/>
  <c r="D60" i="17" s="1"/>
  <c r="X55" i="15"/>
  <c r="Z55" i="15" s="1"/>
  <c r="D59" i="17" s="1"/>
  <c r="X54" i="15"/>
  <c r="Z54" i="15" s="1"/>
  <c r="D57" i="17" s="1"/>
  <c r="X53" i="15"/>
  <c r="Z53" i="15" s="1"/>
  <c r="D56" i="17" s="1"/>
  <c r="X52" i="15"/>
  <c r="Z52" i="15" s="1"/>
  <c r="D50" i="17" s="1"/>
  <c r="X51" i="15"/>
  <c r="Z51" i="15" s="1"/>
  <c r="D53" i="17" s="1"/>
  <c r="X50" i="15"/>
  <c r="Z50" i="15" s="1"/>
  <c r="D46" i="17" s="1"/>
  <c r="X49" i="15"/>
  <c r="Z49" i="15" s="1"/>
  <c r="D49" i="17" s="1"/>
  <c r="X48" i="15"/>
  <c r="Z48" i="15" s="1"/>
  <c r="D47" i="17" s="1"/>
  <c r="X47" i="15"/>
  <c r="Z47" i="15" s="1"/>
  <c r="D48" i="17" s="1"/>
  <c r="X46" i="15"/>
  <c r="Z46" i="15" s="1"/>
  <c r="D52" i="17" s="1"/>
  <c r="X45" i="15"/>
  <c r="Z45" i="15" s="1"/>
  <c r="D51" i="17" s="1"/>
  <c r="X44" i="15"/>
  <c r="Z44" i="15" s="1"/>
  <c r="D45" i="17" s="1"/>
  <c r="X43" i="15"/>
  <c r="Z43" i="15" s="1"/>
  <c r="D44" i="17" s="1"/>
  <c r="X42" i="15"/>
  <c r="Z42" i="15" s="1"/>
  <c r="D33" i="17" s="1"/>
  <c r="X41" i="15"/>
  <c r="Z41" i="15" s="1"/>
  <c r="D54" i="17" s="1"/>
  <c r="X40" i="15"/>
  <c r="Z40" i="15" s="1"/>
  <c r="D41" i="17" s="1"/>
  <c r="X39" i="15"/>
  <c r="Z39" i="15" s="1"/>
  <c r="D38" i="17" s="1"/>
  <c r="X38" i="15"/>
  <c r="Z38" i="15" s="1"/>
  <c r="D37" i="17" s="1"/>
  <c r="X37" i="15"/>
  <c r="Z37" i="15" s="1"/>
  <c r="D36" i="17" s="1"/>
  <c r="X36" i="15"/>
  <c r="Z36" i="15" s="1"/>
  <c r="D34" i="17" s="1"/>
  <c r="X35" i="15"/>
  <c r="Z35" i="15" s="1"/>
  <c r="D35" i="17" s="1"/>
  <c r="X34" i="15"/>
  <c r="Z34" i="15" s="1"/>
  <c r="D40" i="17" s="1"/>
  <c r="X33" i="15"/>
  <c r="Z33" i="15" s="1"/>
  <c r="D39" i="17" s="1"/>
  <c r="X32" i="15"/>
  <c r="X30" i="15"/>
  <c r="Z30" i="15" s="1"/>
  <c r="D93" i="17" s="1"/>
  <c r="X29" i="15"/>
  <c r="Z29" i="15" s="1"/>
  <c r="D92" i="17" s="1"/>
  <c r="X28" i="15"/>
  <c r="Z28" i="15" s="1"/>
  <c r="D89" i="17" s="1"/>
  <c r="X27" i="15"/>
  <c r="Z27" i="15" s="1"/>
  <c r="D91" i="17" s="1"/>
  <c r="X26" i="15"/>
  <c r="Z26" i="15" s="1"/>
  <c r="D90" i="17" s="1"/>
  <c r="X25" i="15"/>
  <c r="Z25" i="15" s="1"/>
  <c r="D88" i="17" s="1"/>
  <c r="X24" i="15"/>
  <c r="Z24" i="15" s="1"/>
  <c r="D87" i="17" s="1"/>
  <c r="X23" i="15"/>
  <c r="Z23" i="15" s="1"/>
  <c r="D81" i="17" s="1"/>
  <c r="X22" i="15"/>
  <c r="Z22" i="15" s="1"/>
  <c r="D84" i="17" s="1"/>
  <c r="X21" i="15"/>
  <c r="Z21" i="15" s="1"/>
  <c r="D77" i="17" s="1"/>
  <c r="X20" i="15"/>
  <c r="Z20" i="15" s="1"/>
  <c r="D80" i="17" s="1"/>
  <c r="X19" i="15"/>
  <c r="Z19" i="15" s="1"/>
  <c r="D78" i="17" s="1"/>
  <c r="X18" i="15"/>
  <c r="Z18" i="15" s="1"/>
  <c r="D79" i="17" s="1"/>
  <c r="X17" i="15"/>
  <c r="Z17" i="15" s="1"/>
  <c r="D83" i="17" s="1"/>
  <c r="X16" i="15"/>
  <c r="Z16" i="15" s="1"/>
  <c r="D82" i="17" s="1"/>
  <c r="X15" i="15"/>
  <c r="Z15" i="15" s="1"/>
  <c r="D76" i="17" s="1"/>
  <c r="X14" i="15"/>
  <c r="Z14" i="15" s="1"/>
  <c r="D75" i="17" s="1"/>
  <c r="X13" i="15"/>
  <c r="Z13" i="15" s="1"/>
  <c r="D64" i="17" s="1"/>
  <c r="X12" i="15"/>
  <c r="Z12" i="15" s="1"/>
  <c r="D85" i="17" s="1"/>
  <c r="X11" i="15"/>
  <c r="Z11" i="15" s="1"/>
  <c r="D72" i="17" s="1"/>
  <c r="X10" i="15"/>
  <c r="Z10" i="15" s="1"/>
  <c r="D69" i="17" s="1"/>
  <c r="X9" i="15"/>
  <c r="Z9" i="15" s="1"/>
  <c r="D68" i="17" s="1"/>
  <c r="X8" i="15"/>
  <c r="Z8" i="15" s="1"/>
  <c r="D67" i="17" s="1"/>
  <c r="X7" i="15"/>
  <c r="Z7" i="15" s="1"/>
  <c r="D65" i="17" s="1"/>
  <c r="X6" i="15"/>
  <c r="Z6" i="15" s="1"/>
  <c r="D66" i="17" s="1"/>
  <c r="X5" i="15"/>
  <c r="Z5" i="15" s="1"/>
  <c r="D71" i="17" s="1"/>
  <c r="X4" i="15"/>
  <c r="Z4" i="15" s="1"/>
  <c r="D70" i="17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Y32" i="15" l="1"/>
  <c r="Z32" i="15"/>
  <c r="D12" i="17" s="1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AN42" i="10" l="1"/>
  <c r="AM42" i="10"/>
  <c r="AO42" i="10"/>
  <c r="AP42" i="10"/>
  <c r="AQ42" i="10"/>
  <c r="AJ42" i="10"/>
  <c r="AR42" i="10"/>
  <c r="AK42" i="10"/>
  <c r="AL42" i="10"/>
  <c r="AV38" i="10" l="1"/>
  <c r="AW37" i="10"/>
  <c r="AX39" i="10"/>
  <c r="AV39" i="10"/>
  <c r="AW36" i="10"/>
  <c r="AX38" i="10"/>
  <c r="AW38" i="10"/>
  <c r="AV34" i="10"/>
  <c r="AV37" i="10"/>
  <c r="AX37" i="10"/>
  <c r="AV35" i="10"/>
  <c r="AW35" i="10"/>
  <c r="AX36" i="10"/>
  <c r="AV36" i="10"/>
  <c r="AX35" i="10"/>
  <c r="AW34" i="10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2" i="10"/>
  <c r="B2" i="10"/>
  <c r="B8" i="4"/>
  <c r="J8" i="4"/>
  <c r="B16" i="4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N16" i="1"/>
  <c r="N4" i="1"/>
  <c r="N3" i="1"/>
  <c r="N2" i="1"/>
  <c r="J16" i="1"/>
  <c r="J4" i="1"/>
  <c r="J3" i="1"/>
  <c r="J2" i="1"/>
  <c r="F16" i="1"/>
  <c r="F4" i="1"/>
  <c r="F3" i="1"/>
  <c r="F2" i="1"/>
  <c r="B16" i="1"/>
  <c r="B13" i="1"/>
  <c r="B10" i="1"/>
  <c r="B7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0" i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I21" i="10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0" i="10"/>
  <c r="J20" i="10"/>
  <c r="K20" i="10" s="1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2" i="8"/>
  <c r="B13" i="8"/>
  <c r="B10" i="8"/>
  <c r="B7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G20" i="10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J21" i="10" l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P20" i="10"/>
  <c r="Q20" i="10" s="1"/>
  <c r="O24" i="1"/>
  <c r="O22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F29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O20" i="10"/>
  <c r="M20" i="10" s="1"/>
  <c r="N20" i="10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L22" i="4"/>
  <c r="P21" i="1"/>
  <c r="K21" i="10" l="1"/>
  <c r="O21" i="10" s="1"/>
  <c r="M21" i="10" s="1"/>
  <c r="N21" i="10" s="1"/>
  <c r="P21" i="10"/>
  <c r="Q21" i="10" s="1"/>
  <c r="P22" i="1"/>
  <c r="P23" i="1" s="1"/>
  <c r="P24" i="1" s="1"/>
  <c r="P25" i="1" s="1"/>
  <c r="H22" i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2" i="5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O26" i="1"/>
  <c r="N27" i="1"/>
  <c r="G25" i="10" l="1"/>
  <c r="B6" i="32"/>
  <c r="W21" i="10"/>
  <c r="AG21" i="10" s="1"/>
  <c r="K22" i="10"/>
  <c r="O22" i="10" s="1"/>
  <c r="M22" i="10" s="1"/>
  <c r="N22" i="10" s="1"/>
  <c r="P26" i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R21" i="10"/>
  <c r="T21" i="10" s="1"/>
  <c r="U21" i="10" s="1"/>
  <c r="C25" i="10"/>
  <c r="N28" i="1"/>
  <c r="O27" i="1"/>
  <c r="G26" i="10" l="1"/>
  <c r="D6" i="32"/>
  <c r="K23" i="10"/>
  <c r="O23" i="10" s="1"/>
  <c r="M23" i="10" s="1"/>
  <c r="N23" i="10" s="1"/>
  <c r="W22" i="10"/>
  <c r="AG22" i="10" s="1"/>
  <c r="X21" i="10"/>
  <c r="AA21" i="10" s="1"/>
  <c r="AF21" i="10"/>
  <c r="P27" i="1"/>
  <c r="P23" i="10"/>
  <c r="Q23" i="10" s="1"/>
  <c r="S21" i="10"/>
  <c r="O28" i="1"/>
  <c r="N29" i="1"/>
  <c r="C26" i="10"/>
  <c r="R22" i="10"/>
  <c r="G27" i="10" l="1"/>
  <c r="F6" i="32"/>
  <c r="P28" i="1"/>
  <c r="W23" i="10"/>
  <c r="AG23" i="10" s="1"/>
  <c r="K24" i="10"/>
  <c r="W24" i="10" s="1"/>
  <c r="AG24" i="10" s="1"/>
  <c r="X22" i="10"/>
  <c r="Z22" i="10" s="1"/>
  <c r="AB22" i="10" s="1"/>
  <c r="AC22" i="10" s="1"/>
  <c r="AF22" i="10"/>
  <c r="Z21" i="10"/>
  <c r="AB21" i="10" s="1"/>
  <c r="AC21" i="10" s="1"/>
  <c r="P24" i="10"/>
  <c r="R23" i="10"/>
  <c r="T23" i="10" s="1"/>
  <c r="U23" i="10" s="1"/>
  <c r="N30" i="1"/>
  <c r="O29" i="1"/>
  <c r="P29" i="1" s="1"/>
  <c r="T22" i="10"/>
  <c r="U22" i="10" s="1"/>
  <c r="S22" i="10"/>
  <c r="C27" i="10"/>
  <c r="G28" i="10" l="1"/>
  <c r="H6" i="32"/>
  <c r="O24" i="10"/>
  <c r="M24" i="10" s="1"/>
  <c r="N24" i="10" s="1"/>
  <c r="AF23" i="10"/>
  <c r="X23" i="10"/>
  <c r="AA23" i="10" s="1"/>
  <c r="K25" i="10"/>
  <c r="W25" i="10" s="1"/>
  <c r="AG25" i="10" s="1"/>
  <c r="P25" i="10"/>
  <c r="Q25" i="10" s="1"/>
  <c r="AA22" i="10"/>
  <c r="Q24" i="10"/>
  <c r="S23" i="10"/>
  <c r="AF24" i="10"/>
  <c r="X24" i="10"/>
  <c r="Z24" i="10" s="1"/>
  <c r="C28" i="10"/>
  <c r="N31" i="1"/>
  <c r="O30" i="1"/>
  <c r="P30" i="1" s="1"/>
  <c r="G29" i="10" l="1"/>
  <c r="J6" i="32"/>
  <c r="AB24" i="10"/>
  <c r="AC24" i="10" s="1"/>
  <c r="R24" i="10"/>
  <c r="T24" i="10" s="1"/>
  <c r="U24" i="10" s="1"/>
  <c r="K26" i="10"/>
  <c r="O26" i="10" s="1"/>
  <c r="M26" i="10" s="1"/>
  <c r="N26" i="10" s="1"/>
  <c r="P26" i="10"/>
  <c r="O25" i="10"/>
  <c r="M25" i="10" s="1"/>
  <c r="N25" i="10" s="1"/>
  <c r="Z23" i="10"/>
  <c r="AB23" i="10" s="1"/>
  <c r="AC23" i="10" s="1"/>
  <c r="X25" i="10"/>
  <c r="AA25" i="10" s="1"/>
  <c r="AA24" i="10"/>
  <c r="AF25" i="10"/>
  <c r="N32" i="1"/>
  <c r="O31" i="1"/>
  <c r="P31" i="1" s="1"/>
  <c r="C29" i="10"/>
  <c r="G30" i="10" l="1"/>
  <c r="G31" i="10" s="1"/>
  <c r="G32" i="10" s="1"/>
  <c r="G33" i="10" s="1"/>
  <c r="G34" i="10" s="1"/>
  <c r="G35" i="10" s="1"/>
  <c r="G36" i="10" s="1"/>
  <c r="G37" i="10" s="1"/>
  <c r="G38" i="10" s="1"/>
  <c r="G39" i="10" s="1"/>
  <c r="L6" i="32"/>
  <c r="K27" i="10"/>
  <c r="K28" i="10" s="1"/>
  <c r="S24" i="10"/>
  <c r="P27" i="10"/>
  <c r="W26" i="10"/>
  <c r="AG26" i="10" s="1"/>
  <c r="R25" i="10"/>
  <c r="S25" i="10" s="1"/>
  <c r="Q26" i="10"/>
  <c r="Z25" i="10"/>
  <c r="AB25" i="10" s="1"/>
  <c r="AC25" i="10" s="1"/>
  <c r="N33" i="1"/>
  <c r="O32" i="1"/>
  <c r="P32" i="1" s="1"/>
  <c r="R26" i="10"/>
  <c r="C30" i="10"/>
  <c r="AF26" i="10" l="1"/>
  <c r="O27" i="10"/>
  <c r="M27" i="10" s="1"/>
  <c r="N27" i="10" s="1"/>
  <c r="W27" i="10"/>
  <c r="AG27" i="10" s="1"/>
  <c r="P28" i="10"/>
  <c r="Q28" i="10" s="1"/>
  <c r="X26" i="10"/>
  <c r="AA26" i="10" s="1"/>
  <c r="Q27" i="10"/>
  <c r="T25" i="10"/>
  <c r="U25" i="10" s="1"/>
  <c r="S26" i="10"/>
  <c r="T26" i="10"/>
  <c r="U26" i="10" s="1"/>
  <c r="K29" i="10"/>
  <c r="O28" i="10"/>
  <c r="M28" i="10" s="1"/>
  <c r="N28" i="10" s="1"/>
  <c r="W28" i="10"/>
  <c r="AG28" i="10" s="1"/>
  <c r="C31" i="10"/>
  <c r="N34" i="1"/>
  <c r="O33" i="1"/>
  <c r="P33" i="1" s="1"/>
  <c r="R27" i="10" l="1"/>
  <c r="T27" i="10" s="1"/>
  <c r="U27" i="10" s="1"/>
  <c r="AF27" i="10"/>
  <c r="X27" i="10"/>
  <c r="Z27" i="10" s="1"/>
  <c r="AB27" i="10" s="1"/>
  <c r="AC27" i="10" s="1"/>
  <c r="P29" i="10"/>
  <c r="Q29" i="10" s="1"/>
  <c r="Z26" i="10"/>
  <c r="AB26" i="10" s="1"/>
  <c r="AC26" i="10" s="1"/>
  <c r="AF28" i="10"/>
  <c r="X28" i="10"/>
  <c r="AA28" i="10" s="1"/>
  <c r="K30" i="10"/>
  <c r="O29" i="10"/>
  <c r="M29" i="10" s="1"/>
  <c r="N29" i="10" s="1"/>
  <c r="W29" i="10"/>
  <c r="AG29" i="10" s="1"/>
  <c r="O34" i="1"/>
  <c r="P34" i="1" s="1"/>
  <c r="N35" i="1"/>
  <c r="R28" i="10"/>
  <c r="C32" i="10"/>
  <c r="S27" i="10" l="1"/>
  <c r="AA27" i="10"/>
  <c r="P30" i="10"/>
  <c r="Q30" i="10" s="1"/>
  <c r="Z28" i="10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K31" i="10"/>
  <c r="O30" i="10"/>
  <c r="M30" i="10" s="1"/>
  <c r="N30" i="10" s="1"/>
  <c r="R29" i="10"/>
  <c r="X29" i="10"/>
  <c r="B18" i="32" l="1"/>
  <c r="C18" i="32" s="1"/>
  <c r="B26" i="32"/>
  <c r="C26" i="32" s="1"/>
  <c r="B10" i="32"/>
  <c r="C10" i="32" s="1"/>
  <c r="B17" i="32"/>
  <c r="C17" i="32" s="1"/>
  <c r="B25" i="32"/>
  <c r="C25" i="32" s="1"/>
  <c r="B28" i="32"/>
  <c r="C28" i="32" s="1"/>
  <c r="B22" i="32"/>
  <c r="C22" i="32" s="1"/>
  <c r="B16" i="32"/>
  <c r="C16" i="32" s="1"/>
  <c r="B13" i="32"/>
  <c r="C13" i="32" s="1"/>
  <c r="B12" i="32"/>
  <c r="C12" i="32" s="1"/>
  <c r="B11" i="32"/>
  <c r="C11" i="32" s="1"/>
  <c r="B14" i="32"/>
  <c r="C14" i="32" s="1"/>
  <c r="B19" i="32"/>
  <c r="C19" i="32" s="1"/>
  <c r="B21" i="32"/>
  <c r="C21" i="32" s="1"/>
  <c r="B23" i="32"/>
  <c r="C23" i="32" s="1"/>
  <c r="B15" i="32"/>
  <c r="C15" i="32" s="1"/>
  <c r="B27" i="32"/>
  <c r="C27" i="32" s="1"/>
  <c r="B20" i="32"/>
  <c r="C20" i="32" s="1"/>
  <c r="B24" i="32"/>
  <c r="C24" i="32" s="1"/>
  <c r="P31" i="10"/>
  <c r="P32" i="10" s="1"/>
  <c r="R30" i="10"/>
  <c r="T30" i="10" s="1"/>
  <c r="U30" i="10" s="1"/>
  <c r="AF30" i="10"/>
  <c r="X30" i="10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C34" i="10"/>
  <c r="Z29" i="10"/>
  <c r="AB29" i="10" s="1"/>
  <c r="AC29" i="10" s="1"/>
  <c r="AA29" i="10"/>
  <c r="AA30" i="10" l="1"/>
  <c r="D28" i="32"/>
  <c r="E28" i="32" s="1"/>
  <c r="D16" i="32"/>
  <c r="E16" i="32" s="1"/>
  <c r="D15" i="32"/>
  <c r="E15" i="32" s="1"/>
  <c r="D17" i="32"/>
  <c r="E17" i="32" s="1"/>
  <c r="D12" i="32"/>
  <c r="E12" i="32" s="1"/>
  <c r="D23" i="32"/>
  <c r="E23" i="32" s="1"/>
  <c r="D25" i="32"/>
  <c r="E25" i="32" s="1"/>
  <c r="D20" i="32"/>
  <c r="E20" i="32" s="1"/>
  <c r="D14" i="32"/>
  <c r="E14" i="32" s="1"/>
  <c r="D11" i="32"/>
  <c r="E11" i="32" s="1"/>
  <c r="D10" i="32"/>
  <c r="E10" i="32" s="1"/>
  <c r="D27" i="32"/>
  <c r="E27" i="32" s="1"/>
  <c r="D13" i="32"/>
  <c r="E13" i="32" s="1"/>
  <c r="D21" i="32"/>
  <c r="E21" i="32" s="1"/>
  <c r="D22" i="32"/>
  <c r="E22" i="32" s="1"/>
  <c r="D18" i="32"/>
  <c r="E18" i="32" s="1"/>
  <c r="D19" i="32"/>
  <c r="E19" i="32" s="1"/>
  <c r="D24" i="32"/>
  <c r="E24" i="32" s="1"/>
  <c r="D26" i="32"/>
  <c r="E26" i="32" s="1"/>
  <c r="Q31" i="10"/>
  <c r="X31" i="10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Z31" i="10" l="1"/>
  <c r="AB31" i="10" s="1"/>
  <c r="AC31" i="10" s="1"/>
  <c r="F26" i="32"/>
  <c r="G26" i="32" s="1"/>
  <c r="F21" i="32"/>
  <c r="G21" i="32" s="1"/>
  <c r="F10" i="32"/>
  <c r="G10" i="32" s="1"/>
  <c r="F28" i="32"/>
  <c r="G28" i="32" s="1"/>
  <c r="F13" i="32"/>
  <c r="G13" i="32" s="1"/>
  <c r="F17" i="32"/>
  <c r="G17" i="32" s="1"/>
  <c r="F12" i="32"/>
  <c r="G12" i="32" s="1"/>
  <c r="F23" i="32"/>
  <c r="G23" i="32" s="1"/>
  <c r="F18" i="32"/>
  <c r="G18" i="32" s="1"/>
  <c r="F25" i="32"/>
  <c r="G25" i="32" s="1"/>
  <c r="F20" i="32"/>
  <c r="G20" i="32" s="1"/>
  <c r="F27" i="32"/>
  <c r="G27" i="32" s="1"/>
  <c r="F15" i="32"/>
  <c r="G15" i="32" s="1"/>
  <c r="F11" i="32"/>
  <c r="G11" i="32" s="1"/>
  <c r="F19" i="32"/>
  <c r="G19" i="32" s="1"/>
  <c r="F14" i="32"/>
  <c r="G14" i="32" s="1"/>
  <c r="F24" i="32"/>
  <c r="G24" i="32" s="1"/>
  <c r="F16" i="32"/>
  <c r="G16" i="32" s="1"/>
  <c r="F22" i="32"/>
  <c r="G22" i="32" s="1"/>
  <c r="AA31" i="10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H13" i="32" l="1"/>
  <c r="I13" i="32" s="1"/>
  <c r="H28" i="32"/>
  <c r="I28" i="32" s="1"/>
  <c r="H11" i="32"/>
  <c r="I11" i="32" s="1"/>
  <c r="H21" i="32"/>
  <c r="I21" i="32" s="1"/>
  <c r="H19" i="32"/>
  <c r="I19" i="32" s="1"/>
  <c r="H24" i="32"/>
  <c r="I24" i="32" s="1"/>
  <c r="H17" i="32"/>
  <c r="I17" i="32" s="1"/>
  <c r="H10" i="32"/>
  <c r="I10" i="32" s="1"/>
  <c r="H27" i="32"/>
  <c r="I27" i="32" s="1"/>
  <c r="H12" i="32"/>
  <c r="I12" i="32" s="1"/>
  <c r="H25" i="32"/>
  <c r="I25" i="32" s="1"/>
  <c r="H18" i="32"/>
  <c r="I18" i="32" s="1"/>
  <c r="H20" i="32"/>
  <c r="I20" i="32" s="1"/>
  <c r="H26" i="32"/>
  <c r="I26" i="32" s="1"/>
  <c r="H16" i="32"/>
  <c r="I16" i="32" s="1"/>
  <c r="H23" i="32"/>
  <c r="I23" i="32" s="1"/>
  <c r="H14" i="32"/>
  <c r="I14" i="32" s="1"/>
  <c r="H15" i="32"/>
  <c r="I15" i="32" s="1"/>
  <c r="H22" i="32"/>
  <c r="I22" i="32" s="1"/>
  <c r="P39" i="1"/>
  <c r="X33" i="10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Z33" i="10" l="1"/>
  <c r="AB33" i="10" s="1"/>
  <c r="AC33" i="10" s="1"/>
  <c r="J17" i="32"/>
  <c r="K17" i="32" s="1"/>
  <c r="J10" i="32"/>
  <c r="K10" i="32" s="1"/>
  <c r="J25" i="32"/>
  <c r="K25" i="32" s="1"/>
  <c r="J18" i="32"/>
  <c r="K18" i="32" s="1"/>
  <c r="J26" i="32"/>
  <c r="K26" i="32" s="1"/>
  <c r="J28" i="32"/>
  <c r="K28" i="32" s="1"/>
  <c r="J21" i="32"/>
  <c r="K21" i="32" s="1"/>
  <c r="J27" i="32"/>
  <c r="K27" i="32" s="1"/>
  <c r="J12" i="32"/>
  <c r="K12" i="32" s="1"/>
  <c r="J14" i="32"/>
  <c r="K14" i="32" s="1"/>
  <c r="J20" i="32"/>
  <c r="K20" i="32" s="1"/>
  <c r="J11" i="32"/>
  <c r="K11" i="32" s="1"/>
  <c r="J16" i="32"/>
  <c r="K16" i="32" s="1"/>
  <c r="J13" i="32"/>
  <c r="K13" i="32" s="1"/>
  <c r="J22" i="32"/>
  <c r="K22" i="32" s="1"/>
  <c r="J15" i="32"/>
  <c r="K15" i="32" s="1"/>
  <c r="J23" i="32"/>
  <c r="K23" i="32" s="1"/>
  <c r="J19" i="32"/>
  <c r="K19" i="32" s="1"/>
  <c r="J24" i="32"/>
  <c r="K24" i="32" s="1"/>
  <c r="R34" i="10"/>
  <c r="S34" i="10" s="1"/>
  <c r="AA33" i="10"/>
  <c r="X34" i="10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Z34" i="10" l="1"/>
  <c r="AB34" i="10" s="1"/>
  <c r="AC34" i="10" s="1"/>
  <c r="L17" i="32"/>
  <c r="M17" i="32" s="1"/>
  <c r="L25" i="32"/>
  <c r="M25" i="32" s="1"/>
  <c r="L12" i="32"/>
  <c r="M12" i="32" s="1"/>
  <c r="L15" i="32"/>
  <c r="M15" i="32" s="1"/>
  <c r="L23" i="32"/>
  <c r="M23" i="32" s="1"/>
  <c r="L20" i="32"/>
  <c r="M20" i="32" s="1"/>
  <c r="L28" i="32"/>
  <c r="M28" i="32" s="1"/>
  <c r="L10" i="32"/>
  <c r="M10" i="32" s="1"/>
  <c r="L24" i="32"/>
  <c r="M24" i="32" s="1"/>
  <c r="L13" i="32"/>
  <c r="M13" i="32" s="1"/>
  <c r="L14" i="32"/>
  <c r="M14" i="32" s="1"/>
  <c r="L11" i="32"/>
  <c r="M11" i="32" s="1"/>
  <c r="L26" i="32"/>
  <c r="M26" i="32" s="1"/>
  <c r="L19" i="32"/>
  <c r="M19" i="32" s="1"/>
  <c r="L27" i="32"/>
  <c r="M27" i="32" s="1"/>
  <c r="L21" i="32"/>
  <c r="M21" i="32" s="1"/>
  <c r="L18" i="32"/>
  <c r="M18" i="32" s="1"/>
  <c r="L22" i="32"/>
  <c r="M22" i="32" s="1"/>
  <c r="L16" i="32"/>
  <c r="M16" i="32" s="1"/>
  <c r="T34" i="10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  <author>-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E9" authorId="1">
      <text>
        <r>
          <rPr>
            <b/>
            <sz val="9"/>
            <color indexed="81"/>
            <rFont val="Tahoma"/>
            <family val="2"/>
            <charset val="204"/>
          </rPr>
          <t>Возвращает количество десятичных знаков после запятой, определяющее точность измерения цены символа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Пользователь Windows</author>
    <author>-</author>
    <author>Лопатин Александр Валерьевич</author>
    <author>Komp</author>
  </authors>
  <commentList>
    <comment ref="K1" author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G2" author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рассчеты
в модели не влияет</t>
        </r>
      </text>
    </comment>
    <comment ref="S2" authorId="1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расчеты в модели не влияет.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10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счетах.</t>
        </r>
      </text>
    </comment>
    <comment ref="S4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3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3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3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>
      <text>
        <r>
          <rPr>
            <sz val="10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S6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7" authorId="0">
      <text>
        <r>
          <rPr>
            <sz val="10"/>
            <color indexed="81"/>
            <rFont val="Tahoma"/>
            <family val="2"/>
            <charset val="204"/>
          </rPr>
          <t>Обычно плавно меняется вместе с ценой. 
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10"/>
            <color indexed="81"/>
            <rFont val="Tahoma"/>
            <family val="2"/>
            <charset val="204"/>
          </rPr>
          <t>StopOut счёта в % смотреть скриптами AccountInfo, MarketBrowse или в логе нашего бота.</t>
        </r>
      </text>
    </comment>
    <comment ref="S8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AL8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>
      <text>
        <r>
          <rPr>
            <sz val="10"/>
            <color indexed="81"/>
            <rFont val="Tahoma"/>
            <family val="2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S12" authorId="1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Q15" authorId="4">
      <text>
        <r>
          <rPr>
            <b/>
            <sz val="14"/>
            <color indexed="81"/>
            <rFont val="Tahoma"/>
            <family val="2"/>
            <charset val="204"/>
          </rPr>
          <t>Схема 1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 xml:space="preserve">   * Безиндикаторный вход: Да
   * Применение индикаторов на первом колене: Нет
   * Применение индикаторов на втором и последующих коленах: Нет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4"/>
            <color indexed="81"/>
            <rFont val="Tahoma"/>
            <family val="2"/>
            <charset val="204"/>
          </rPr>
          <t>Схема 2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 xml:space="preserve">   * Безиндикаторный вход: Да/Нет
   * Применение индикаторов на первом колене: Да
   * Применение индикаторов на втором и последующих коленах: Нет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4"/>
            <color indexed="81"/>
            <rFont val="Tahoma"/>
            <family val="2"/>
            <charset val="204"/>
          </rPr>
          <t>Схема 3</t>
        </r>
        <r>
          <rPr>
            <sz val="9"/>
            <color indexed="81"/>
            <rFont val="Tahoma"/>
            <family val="2"/>
            <charset val="204"/>
          </rPr>
          <t xml:space="preserve">
    </t>
        </r>
        <r>
          <rPr>
            <sz val="12"/>
            <color indexed="81"/>
            <rFont val="Tahoma"/>
            <family val="2"/>
            <charset val="204"/>
          </rPr>
          <t>* Безиндикаторный вход: Да/Нет
   * Применение индикаторов на первом колене: Да
   * Применение индикаторов на втором и последующих коленах: Да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4"/>
            <color indexed="81"/>
            <rFont val="Tahoma"/>
            <family val="2"/>
            <charset val="204"/>
          </rPr>
          <t>Схема 4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 xml:space="preserve">   * Безиндикаторный вход: Да
   * Применение индикаторов на первом колене: Нет
   * Применение индикаторов на втором и последующих коленах: Да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 xml:space="preserve">
Да/Нет - означает, что безиндикаторный вход может быть, как задействованым, так и отключенным.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V15" authorId="5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6">
      <text>
        <r>
          <rPr>
            <sz val="9"/>
            <color indexed="81"/>
            <rFont val="Tahoma"/>
            <family val="2"/>
            <charset val="204"/>
          </rPr>
          <t>Данные в эту ячейку руками не вносить!
Данные в ячейку вписываются при импорте сета автоматически и могут быть устаревшими  - например, вообще иного (предыдущего) сета.
В модели эта ячейка не используется.</t>
        </r>
      </text>
    </comment>
    <comment ref="F18" author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10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3.xml><?xml version="1.0" encoding="utf-8"?>
<comments xmlns="http://schemas.openxmlformats.org/spreadsheetml/2006/main">
  <authors>
    <author>Пользователь Windows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04"/>
          </rPr>
          <t>В этой ячейке надо указать максимум колен в вашем сете, что в модели (от 8 до 20 максимум)</t>
        </r>
      </text>
    </comment>
  </commentList>
</comments>
</file>

<file path=xl/sharedStrings.xml><?xml version="1.0" encoding="utf-8"?>
<sst xmlns="http://schemas.openxmlformats.org/spreadsheetml/2006/main" count="19063" uniqueCount="2146">
  <si>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</si>
  <si>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</si>
  <si>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</si>
  <si>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</si>
  <si>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</si>
  <si>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</si>
  <si>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</si>
  <si>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</si>
  <si>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</si>
  <si>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</si>
  <si>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</si>
  <si>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</si>
  <si>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</si>
  <si>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</si>
  <si>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</si>
  <si>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</si>
  <si>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</si>
  <si>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</si>
  <si>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</si>
  <si>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</si>
  <si>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</si>
  <si>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</si>
  <si>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</si>
  <si>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</si>
  <si>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</si>
  <si>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</si>
  <si>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</si>
  <si>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</si>
  <si>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</si>
  <si>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</si>
  <si>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</si>
  <si>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</si>
  <si>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</si>
  <si>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</si>
  <si>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</si>
  <si>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</si>
  <si>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</si>
  <si>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</si>
  <si>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</si>
  <si>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</si>
  <si>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</si>
  <si>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</si>
  <si>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</si>
  <si>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</si>
  <si>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</si>
  <si>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</si>
  <si>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</si>
  <si>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</si>
  <si>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</si>
  <si>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</si>
  <si>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</si>
  <si>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1:500</t>
  </si>
  <si>
    <t>4-хзнак</t>
  </si>
  <si>
    <t>№№ пп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</si>
  <si>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</si>
  <si>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</si>
  <si>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</si>
  <si>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</si>
  <si>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</si>
  <si>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</si>
  <si>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</si>
  <si>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</si>
  <si>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</si>
  <si>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</si>
  <si>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</si>
  <si>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</si>
  <si>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</si>
  <si>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</si>
  <si>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</si>
  <si>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</si>
  <si>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</si>
  <si>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</si>
  <si>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</si>
  <si>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</si>
  <si>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</si>
  <si>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</si>
  <si>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</si>
  <si>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</si>
  <si>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</si>
  <si>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</si>
  <si>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</si>
  <si>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</si>
  <si>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</si>
  <si>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</si>
  <si>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</si>
  <si>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</si>
  <si>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</si>
  <si>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</si>
  <si>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</si>
  <si>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</si>
  <si>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</si>
  <si>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</si>
  <si>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</si>
  <si>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</si>
  <si>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</si>
  <si>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</si>
  <si>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</si>
  <si>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</si>
  <si>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</si>
  <si>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</si>
  <si>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</si>
  <si>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</si>
  <si>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</si>
  <si>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</si>
  <si>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</si>
  <si>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</si>
  <si>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</si>
  <si>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</si>
  <si>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</si>
  <si>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</si>
  <si>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</si>
  <si>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</si>
  <si>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</si>
  <si>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</si>
  <si>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</si>
  <si>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</si>
  <si>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</si>
  <si>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</si>
  <si>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</si>
  <si>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</si>
  <si>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</si>
  <si>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</si>
  <si>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</si>
  <si>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</si>
  <si>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</si>
  <si>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</si>
  <si>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</si>
  <si>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</si>
  <si>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</si>
  <si>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</si>
  <si>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</si>
  <si>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</si>
  <si>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</si>
  <si>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</si>
  <si>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</si>
  <si>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</si>
  <si>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</si>
  <si>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</si>
  <si>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</si>
  <si>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</si>
  <si>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</si>
  <si>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</si>
  <si>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</si>
  <si>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</si>
  <si>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</si>
  <si>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</si>
  <si>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</si>
  <si>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</si>
  <si>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</si>
  <si>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</si>
  <si>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</si>
  <si>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</si>
  <si>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</si>
  <si>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</si>
  <si>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</si>
  <si>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</si>
  <si>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</si>
  <si>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</si>
  <si>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</si>
  <si>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</si>
  <si>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</si>
  <si>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</si>
  <si>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</si>
  <si>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</si>
  <si>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</si>
  <si>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</si>
  <si>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</si>
  <si>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</si>
  <si>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</si>
  <si>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</si>
  <si>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</si>
  <si>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</si>
  <si>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</si>
  <si>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</si>
  <si>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</si>
  <si>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</si>
  <si>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</si>
  <si>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</si>
  <si>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</si>
  <si>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</si>
  <si>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</si>
  <si>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</si>
  <si>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</si>
  <si>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</si>
  <si>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</si>
  <si>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</si>
  <si>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S_CalcLotType=0</t>
  </si>
  <si>
    <t>S_MaxLotCoef=0</t>
  </si>
  <si>
    <t>S_TakeProffit_Level2=0</t>
  </si>
  <si>
    <t>S_TakeProffit_Level2FixPips=0</t>
  </si>
  <si>
    <t>B_GridLevel=3</t>
  </si>
  <si>
    <t>B_CalcLotType=0</t>
  </si>
  <si>
    <t>B_MaxLotCoef=0</t>
  </si>
  <si>
    <t>B_TakeProffitType=1</t>
  </si>
  <si>
    <t>B_TakeProffit_Level2=0</t>
  </si>
  <si>
    <t>B_TakeProffit_Level2FixPips=0</t>
  </si>
  <si>
    <t>GapControl=2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</si>
  <si>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</si>
  <si>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</si>
  <si>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</si>
  <si>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</si>
  <si>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</si>
  <si>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</si>
  <si>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</si>
  <si>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VolCandleTF=1</t>
  </si>
  <si>
    <t>TradeStartMinute=0</t>
  </si>
  <si>
    <t>TradeEndDay=6</t>
  </si>
  <si>
    <t>S_MinLot=0.01</t>
  </si>
  <si>
    <t>B_MinLot=0.01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</si>
  <si>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</si>
  <si>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</si>
  <si>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</si>
  <si>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</si>
  <si>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</si>
  <si>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</si>
  <si>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</si>
  <si>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</si>
  <si>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</si>
  <si>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</si>
  <si>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</si>
  <si>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</si>
  <si>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</si>
  <si>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</si>
  <si>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</si>
  <si>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</si>
  <si>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</si>
  <si>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</si>
  <si>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</si>
  <si>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</si>
  <si>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</si>
  <si>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</si>
  <si>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</si>
  <si>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</si>
  <si>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</si>
  <si>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</si>
  <si>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</si>
  <si>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</si>
  <si>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</si>
  <si>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</si>
  <si>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</si>
  <si>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</si>
  <si>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</si>
  <si>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</si>
  <si>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</si>
  <si>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</si>
  <si>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</si>
  <si>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Общая прибыль, $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</si>
  <si>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</si>
  <si>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</si>
  <si>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</si>
  <si>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</si>
  <si>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</si>
  <si>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Средняя прибыль сетки, $</t>
  </si>
  <si>
    <t>EURUSD</t>
  </si>
  <si>
    <t>Максимальная просадка</t>
  </si>
  <si>
    <t>Директория</t>
  </si>
  <si>
    <t>Наименование сета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</si>
  <si>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</si>
  <si>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</si>
  <si>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</si>
  <si>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</si>
  <si>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</si>
  <si>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</si>
  <si>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</si>
  <si>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</si>
  <si>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Grid Step</t>
  </si>
  <si>
    <t>Take Proffit</t>
  </si>
  <si>
    <t>Min депо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</si>
  <si>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</si>
  <si>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</si>
  <si>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</si>
  <si>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</si>
  <si>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</si>
  <si>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Дата обновления базы данных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</si>
  <si>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</si>
  <si>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</si>
  <si>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</si>
  <si>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</si>
  <si>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</si>
  <si>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</si>
  <si>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</si>
  <si>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MaxSpread=3</t>
  </si>
  <si>
    <t>CloseAllOrders_ByDrawdownMoney=0</t>
  </si>
  <si>
    <t>CloseAllOrders_ByDrawdown_StopTrade=0</t>
  </si>
  <si>
    <t>S_Grid3=0</t>
  </si>
  <si>
    <t>S_Grid3Add=0</t>
  </si>
  <si>
    <t>S_GridStop=0</t>
  </si>
  <si>
    <t>S_MultStop=0</t>
  </si>
  <si>
    <t>B_MaxOpenOrders=15</t>
  </si>
  <si>
    <t>B_Grid3=0</t>
  </si>
  <si>
    <t>B_Grid3Add=0</t>
  </si>
  <si>
    <t>B_GridStop=0</t>
  </si>
  <si>
    <t>B_MultStop=0</t>
  </si>
  <si>
    <t>CandlesToOpen1Order_OpenClose=1</t>
  </si>
  <si>
    <t>GapMaxStopOrders=2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</si>
  <si>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</si>
  <si>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</si>
  <si>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</si>
  <si>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</si>
  <si>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</si>
  <si>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</si>
  <si>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</si>
  <si>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</si>
  <si>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</si>
  <si>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</si>
  <si>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</si>
  <si>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</si>
  <si>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</si>
  <si>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</si>
  <si>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</si>
  <si>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</si>
  <si>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</si>
  <si>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</si>
  <si>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</si>
  <si>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</si>
  <si>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</si>
  <si>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</si>
  <si>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</si>
  <si>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</si>
  <si>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</si>
  <si>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</si>
  <si>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</si>
  <si>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</si>
  <si>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</si>
  <si>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</si>
  <si>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</si>
  <si>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SELL сетки - min ордер и множители лота всех колен</t>
  </si>
  <si>
    <t>S_CurrencyForMinLot</t>
  </si>
  <si>
    <t>main_settings_1_43_1065_23_34_12_04_2017=Общие настройки и управление торгами</t>
  </si>
  <si>
    <t>MagicNumber=1110</t>
  </si>
  <si>
    <t>AddComment=EURJPY</t>
  </si>
  <si>
    <t>ReflectSellSettingsToBuy=1</t>
  </si>
  <si>
    <t>filters_part_1_43_1065_23_34_12_04_2017=Фильтры спрэда и одновременно торгуемых пар и валют</t>
  </si>
  <si>
    <t>MaxSpreadStopTradingTimining=45</t>
  </si>
  <si>
    <t>MinLeverage=0</t>
  </si>
  <si>
    <t>MinTimeStep=0</t>
  </si>
  <si>
    <t>trade_control_by_drawdown_1_43_1065_23_34_12_04_2017=Управление торгами в зависимости от просадки</t>
  </si>
  <si>
    <t>sell_step_settings_1_43_1065_23_34_12_04_2017=SELL сетки - настройки шагов, количества колен и длины</t>
  </si>
  <si>
    <t>S_MaxOpenOrders=6</t>
  </si>
  <si>
    <t>S_GridStep=20</t>
  </si>
  <si>
    <t>S_GridLevel=0</t>
  </si>
  <si>
    <t>S_GridStep_AddPips=0</t>
  </si>
  <si>
    <t>S_GridStep_Level2=0</t>
  </si>
  <si>
    <t>S_GridStep_Level2_AddPips=0</t>
  </si>
  <si>
    <t>sell_lot_settings_1_43_1065_23_34_12_04_2017=SELL сетки - min ордер и множители лота всех колен</t>
  </si>
  <si>
    <t>S_CurrencyForMinLot=0</t>
  </si>
  <si>
    <t>S_Mult=1</t>
  </si>
  <si>
    <t>S_MultStart=5</t>
  </si>
  <si>
    <t>S_MultLevel2=0</t>
  </si>
  <si>
    <t>S_MultCorr=0</t>
  </si>
  <si>
    <t>S_MultLevel3=0</t>
  </si>
  <si>
    <t>S_MultСorrLevel3=0</t>
  </si>
  <si>
    <t>S_Mult3=0</t>
  </si>
  <si>
    <t>S_Mult3Add=0</t>
  </si>
  <si>
    <t>sell_tp_settings_1_43_1065_23_34_12_04_2017=SELL сетки: настройки TP (чистая прибыль) ==&gt; [уровень_БУ]+ТР</t>
  </si>
  <si>
    <t>S_TakeProffitType=0</t>
  </si>
  <si>
    <t>S_TakeProffit=11</t>
  </si>
  <si>
    <t>S_TakeProffit_Level1=2</t>
  </si>
  <si>
    <t>S_TakeProffit_Level1Corr=9</t>
  </si>
  <si>
    <t>S_TakeProffit_Level1_5=3</t>
  </si>
  <si>
    <t>S_TakeProffit_Level1_5Corr=10</t>
  </si>
  <si>
    <t>buy_step_settings_1_43_1065_23_34_12_04_2017=BUY сетки - настройки шагов, количества колен и длины</t>
  </si>
  <si>
    <t>B_GridStep=14</t>
  </si>
  <si>
    <t>B_GridStep_AddPips=1</t>
  </si>
  <si>
    <t>B_GridStep_Level2=10</t>
  </si>
  <si>
    <t>B_GridStep_Level2_AddPips=7</t>
  </si>
  <si>
    <t>buy_lot_settings_1_43_1065_23_34_12_04_2017=BUY сетки - min ордер и множители лота всех колен</t>
  </si>
  <si>
    <t>B_CurrencyForMinLot=0</t>
  </si>
  <si>
    <t>B_Mult=3</t>
  </si>
  <si>
    <t>B_MultStart=2</t>
  </si>
  <si>
    <t>B_MultLevel2=0</t>
  </si>
  <si>
    <t>B_MultCorr=0</t>
  </si>
  <si>
    <t>B_MultLevel3=0</t>
  </si>
  <si>
    <t>B_MultСorrLevel3=0.02</t>
  </si>
  <si>
    <t>B_Mult3=0</t>
  </si>
  <si>
    <t>B_Mult3Add=0</t>
  </si>
  <si>
    <t>buy_tp_settings_1_43_1065_23_34_12_04_2017=BUY сетки: настройки TP (прибыль) ==&gt; [уровень_БУ]+ТР</t>
  </si>
  <si>
    <t>B_TakeProffit=5</t>
  </si>
  <si>
    <t>B_TakeProffit_Level1=4</t>
  </si>
  <si>
    <t>B_TakeProffit_Level1Corr=1</t>
  </si>
  <si>
    <t>B_TakeProffit_Level1_5=12</t>
  </si>
  <si>
    <t>B_TakeProffit_Level1_5Corr=-1</t>
  </si>
  <si>
    <t>Indicators_settings_1_43_1065_23_34_12_04_2017=Фильтры, ИНДИКАТОРНЫЙ вход Первым и/или Последующими ордерами</t>
  </si>
  <si>
    <t>Use_trend_indicator_settings1_1_43_1065_23_34_12_04_2017=Параметры трендового фильтра.</t>
  </si>
  <si>
    <t>use_ADX_for1Order=0</t>
  </si>
  <si>
    <t>AdxTimeFrame1=1</t>
  </si>
  <si>
    <t>AdxPeriod1=56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</si>
  <si>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</si>
  <si>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</si>
  <si>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</si>
  <si>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</si>
  <si>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use_ADX_for_next_Order=0</t>
  </si>
  <si>
    <t>AdxTimeFrame=1</t>
  </si>
  <si>
    <t>AdxPeriod=56</t>
  </si>
  <si>
    <t>AdxLevel=1</t>
  </si>
  <si>
    <t>use_ADX_ds=0</t>
  </si>
  <si>
    <t>use_ADX_p3=0</t>
  </si>
  <si>
    <t>Use_imp_indicator_settings1_1_43_1065_23_34_12_04_2017=Параметры импульсного фильтра.</t>
  </si>
  <si>
    <t>use_imp_for1Order=0</t>
  </si>
  <si>
    <t>imp_indi_1order=1</t>
  </si>
  <si>
    <t>ImpTimeFrame1=1</t>
  </si>
  <si>
    <t>ImpPeriod1=30</t>
  </si>
  <si>
    <t>LGCoeff1=0.75</t>
  </si>
  <si>
    <t>ImpLevel1=50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</si>
  <si>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</si>
  <si>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</si>
  <si>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</si>
  <si>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</si>
  <si>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ImpPeriod=30</t>
  </si>
  <si>
    <t>LGCoeff=0.75</t>
  </si>
  <si>
    <t>ImpLevel=50</t>
  </si>
  <si>
    <t>without_indicator_settings_1_43_1065_23_34_12_04_2017=Настройки параметров и фильтров безиндикаторного входа</t>
  </si>
  <si>
    <t>OpenFirstOrderTF=1440</t>
  </si>
  <si>
    <t>CandlesToOpen1Order=3</t>
  </si>
  <si>
    <t>CandlesToOpen1Order_MinPips=40</t>
  </si>
  <si>
    <t>CandlesToOpen1Order_MaxPips=100</t>
  </si>
  <si>
    <t>ReversSignalToOpen1Order=0</t>
  </si>
  <si>
    <t>gap_settings_1_43_1065_23_34_12_04_2017=Настройки блока выявления и обработки гэпов</t>
  </si>
  <si>
    <t>S_GapMinPips=10</t>
  </si>
  <si>
    <t>B_GapMinPips=10</t>
  </si>
  <si>
    <t>vol_filter_settings_1_43_1065_23_34_12_04_2017=Фильтр - Запрет открывать ордера, если импульс</t>
  </si>
  <si>
    <t>VolCandleMaxSize=12</t>
  </si>
  <si>
    <t>VolStopTradeTimining=130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</si>
  <si>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</si>
  <si>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</si>
  <si>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TradeStartDay=1</t>
  </si>
  <si>
    <t>TradeStartHour=1</t>
  </si>
  <si>
    <t>TradeEndHour=12</t>
  </si>
  <si>
    <t>TradeEndMinute=0</t>
  </si>
  <si>
    <t>sheduler_new_positio_pause_settings_1_43_1065_23_34_12_04_2017=№2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</si>
  <si>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</si>
  <si>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</si>
  <si>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</si>
  <si>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</si>
  <si>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</si>
  <si>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</si>
  <si>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</si>
  <si>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</si>
  <si>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</si>
  <si>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</si>
  <si>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</si>
  <si>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</si>
  <si>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</si>
  <si>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</si>
  <si>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</si>
  <si>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</si>
  <si>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</si>
  <si>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</si>
  <si>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</si>
  <si>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</si>
  <si>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sheduler_trade_day_settings_1_43_1065_23_34_12_04_2017=№3 Ежедневно: можно открывать 1-е ордера сеток - 10 интервалов</t>
  </si>
  <si>
    <t>IntraDay1StartHour=1</t>
  </si>
  <si>
    <t>IntraDay1StartMinute=1</t>
  </si>
  <si>
    <t>IntraDay1EndHour=1</t>
  </si>
  <si>
    <t>IntraDay1EndMinute=5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</si>
  <si>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</si>
  <si>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</si>
  <si>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</si>
  <si>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</si>
  <si>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</si>
  <si>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</si>
  <si>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</si>
  <si>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</si>
  <si>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</si>
  <si>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</si>
  <si>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</si>
  <si>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</si>
  <si>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</si>
  <si>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</si>
  <si>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</si>
  <si>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</si>
  <si>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</si>
  <si>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</si>
  <si>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</si>
  <si>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</si>
  <si>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</si>
  <si>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</si>
  <si>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</si>
  <si>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</si>
  <si>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</si>
  <si>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</si>
  <si>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</si>
  <si>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</si>
  <si>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</si>
  <si>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</si>
  <si>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</si>
  <si>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</si>
  <si>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</si>
  <si>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</si>
  <si>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</si>
  <si>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</si>
  <si>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sheduler_trade_pause_settings_1_43_1065_23_34_12_04_2017=№4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</si>
  <si>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</si>
  <si>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</si>
  <si>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</si>
  <si>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</si>
  <si>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</si>
  <si>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</si>
  <si>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</si>
  <si>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</si>
  <si>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</si>
  <si>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</si>
  <si>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</si>
  <si>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</si>
  <si>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</si>
  <si>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</si>
  <si>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</si>
  <si>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</si>
  <si>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</si>
  <si>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</si>
  <si>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</si>
  <si>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</si>
  <si>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sheduler_trade_stop_settings_1_43_1065_23_34_12_04_2017=№5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</si>
  <si>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</si>
  <si>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</si>
  <si>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</si>
  <si>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</si>
  <si>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</si>
  <si>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</si>
  <si>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</si>
  <si>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</si>
  <si>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</si>
  <si>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</si>
  <si>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</si>
  <si>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</si>
  <si>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</si>
  <si>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</si>
  <si>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</si>
  <si>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</si>
  <si>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</si>
  <si>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</si>
  <si>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</si>
  <si>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</si>
  <si>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</si>
  <si>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</si>
  <si>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</si>
  <si>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</si>
  <si>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</si>
  <si>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</si>
  <si>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</si>
  <si>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</si>
  <si>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</si>
  <si>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</si>
  <si>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</si>
  <si>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</si>
  <si>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</si>
  <si>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</si>
  <si>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</si>
  <si>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</si>
  <si>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</si>
  <si>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</si>
  <si>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</si>
  <si>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</si>
  <si>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sheduler_close_all_order_settings_1_43_1065_23_34_12_04_2017=№6 Ежедневно - закрытие обеих сеток в одно время</t>
  </si>
  <si>
    <t>CloseAllOrders_EveryDay_Hour=0</t>
  </si>
  <si>
    <t>CloseAllOrders_EveryDay_Minute=0</t>
  </si>
  <si>
    <t>other_settings_1_43_1065_23_34_12_04_2017====Прочие общие настройки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</si>
  <si>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</si>
  <si>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</si>
  <si>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</si>
  <si>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</si>
  <si>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</si>
  <si>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ShowComments=1</t>
  </si>
  <si>
    <t>00000000&lt;01&gt;2-1.43[tp]</t>
  </si>
  <si>
    <t>263356637&lt;02&gt;2-1.43[tp]</t>
  </si>
  <si>
    <t>263406368&lt;02&gt;2-1.43[tp]</t>
  </si>
  <si>
    <t>263412978&lt;04&gt;2-1.43[tp]</t>
  </si>
  <si>
    <t>263740946&lt;02&gt;2-1.43[tp]</t>
  </si>
  <si>
    <t>263984272&lt;06&gt;2-1.43[tp]</t>
  </si>
  <si>
    <t>264043240&lt;02&gt;2-1.43[tp]</t>
  </si>
  <si>
    <t>264283813&lt;02&gt;2-1.43[tp]</t>
  </si>
  <si>
    <t>264283813&lt;03&gt;2-1.43[tp]</t>
  </si>
  <si>
    <t>264283813&lt;04&gt;2-1.43[tp]</t>
  </si>
  <si>
    <t>264369855&lt;02&gt;2-1.43[tp]</t>
  </si>
  <si>
    <t>264397243&lt;05&gt;2-1.43[tp]</t>
  </si>
  <si>
    <t>00000000&lt;01&gt;2-1.43</t>
  </si>
  <si>
    <t>264690861&lt;02&gt;2-1.43[tp]</t>
  </si>
  <si>
    <t>00000000&lt;01&gt;2-1.43[tp/gap]</t>
  </si>
  <si>
    <t>264845575&lt;02&gt;2-1.43[tp/gap]</t>
  </si>
  <si>
    <t>264845575&lt;03&gt;2-1.43[tp/gap]</t>
  </si>
  <si>
    <t>264845575&lt;04&gt;2-1.43[tp/gap]</t>
  </si>
  <si>
    <t>264916880&lt;02&gt;2-1.43[tp]</t>
  </si>
  <si>
    <t>264946806&lt;02&gt;2-1.43[tp]</t>
  </si>
  <si>
    <t>264997801&lt;05&gt;2-1.43[tp]</t>
  </si>
  <si>
    <t>265052721&lt;02&gt;2-1.43[tp]</t>
  </si>
  <si>
    <t>265106789&lt;02&gt;2-1.43[tp]</t>
  </si>
  <si>
    <t>265181464&lt;02&gt;2-1.43[tp]</t>
  </si>
  <si>
    <t>265184848&lt;02&gt;2-1.43[tp]</t>
  </si>
  <si>
    <t>265246898&lt;02&gt;2-1.43[tp]</t>
  </si>
  <si>
    <t>265614510&lt;02&gt;2-1.43[tp]</t>
  </si>
  <si>
    <t>266318452&lt;02&gt;2-1.43[tp]</t>
  </si>
  <si>
    <t>266318452&lt;03&gt;2-1.43[tp]</t>
  </si>
  <si>
    <t>266587605&lt;03&gt;2-1.43[tp]</t>
  </si>
  <si>
    <t>266612655&lt;04&gt;2-1.43[tp]</t>
  </si>
  <si>
    <t>266660192&lt;04&gt;2-1.43[tp]</t>
  </si>
  <si>
    <t>267531583&lt;02&gt;2-1.43[tp]</t>
  </si>
  <si>
    <t>268269144&lt;04&gt;2-1.43[tp/gap]</t>
  </si>
  <si>
    <t>268873706&lt;02&gt;2-1.43[tp]</t>
  </si>
  <si>
    <t>268927656&lt;02&gt;2-1.43[tp]</t>
  </si>
  <si>
    <t>268927656&lt;03&gt;2-1.43[tp]</t>
  </si>
  <si>
    <t>268837754&lt;02&gt;2-1.43[tp]</t>
  </si>
  <si>
    <t>268837754&lt;03&gt;2-1.43[tp]</t>
  </si>
  <si>
    <t>268837754&lt;04&gt;2-1.43[tp]</t>
  </si>
  <si>
    <t>268837754&lt;05&gt;2-1.43[tp]</t>
  </si>
  <si>
    <t>268837754&lt;06&gt;2-1.43[tp]</t>
  </si>
  <si>
    <t>268961683&lt;02&gt;2-1.43[tp]</t>
  </si>
  <si>
    <t>268961683&lt;03&gt;2-1.43[tp]</t>
  </si>
  <si>
    <t>268961683&lt;04&gt;2-1.43[tp]</t>
  </si>
  <si>
    <t>268979714&lt;02&gt;2-1.43[tp]</t>
  </si>
  <si>
    <t>268979714&lt;03&gt;2-1.43[tp]</t>
  </si>
  <si>
    <t>268979714&lt;04&gt;2-1.43[tp]</t>
  </si>
  <si>
    <t>269045292&lt;02&gt;2-1.43[tp]</t>
  </si>
  <si>
    <t>269026096&lt;02&gt;2-1.43[tp]</t>
  </si>
  <si>
    <t>269026096&lt;03&gt;2-1.43[tp]</t>
  </si>
  <si>
    <t>269026096&lt;04&gt;2-1.43[tp]</t>
  </si>
  <si>
    <t>269116496&lt;02&gt;2-1.43[tp/gap]</t>
  </si>
  <si>
    <t>269116496&lt;03&gt;2-1.43[tp/gap]</t>
  </si>
  <si>
    <t>269249893&lt;02&gt;2-1.43[tp]</t>
  </si>
  <si>
    <t>269400510&lt;03&gt;2-1.43[tp]</t>
  </si>
  <si>
    <t>269400510&lt;04&gt;2-1.43[tp]</t>
  </si>
  <si>
    <t>269417349&lt;03&gt;2-1.43[tp]</t>
  </si>
  <si>
    <t>270259889&lt;02&gt;2-1.43[tp]</t>
  </si>
  <si>
    <t>270413842&lt;02&gt;2-1.43[tp]</t>
  </si>
  <si>
    <t>270458416&lt;02&gt;2-1.43[tp]</t>
  </si>
  <si>
    <t>270481432&lt;04&gt;2-1.43[tp]</t>
  </si>
  <si>
    <t>270592558&lt;04&gt;2-1.43[tp]</t>
  </si>
  <si>
    <t>270709916&lt;02&gt;2-1.43[tp]</t>
  </si>
  <si>
    <t>270789217&lt;02&gt;2-1.43[tp]</t>
  </si>
  <si>
    <t>270797587&lt;02&gt;2-1.43[tp]</t>
  </si>
  <si>
    <t>270925177&lt;04&gt;2-1.43[tp]</t>
  </si>
  <si>
    <t>270925177&lt;05&gt;2-1.43[tp]</t>
  </si>
  <si>
    <t>270925177&lt;06&gt;2-1.43[tp]</t>
  </si>
  <si>
    <t>270971448&lt;03&gt;2-1.43</t>
  </si>
  <si>
    <t>270971448&lt;02&gt;2-1.43</t>
  </si>
  <si>
    <t>271419528&lt;02&gt;2-1.43[tp]</t>
  </si>
  <si>
    <t>271447686&lt;02&gt;2-1.43[tp]</t>
  </si>
  <si>
    <t>271647201&lt;02&gt;2-1.43[tp]</t>
  </si>
  <si>
    <t>271647201&lt;03&gt;2-1.43[tp]</t>
  </si>
  <si>
    <t>271659063&lt;04&gt;2-1.43</t>
  </si>
  <si>
    <t>271659063&lt;03&gt;2-1.43</t>
  </si>
  <si>
    <t>271659063&lt;02&gt;2-1.43</t>
  </si>
  <si>
    <t>271709103&lt;02&gt;2-1.43[tp]</t>
  </si>
  <si>
    <t>271709103&lt;03&gt;2-1.43[tp]</t>
  </si>
  <si>
    <t>271894224&lt;02&gt;2-1.43[tp]</t>
  </si>
  <si>
    <t>271962233&lt;02&gt;2-1.43[tp]</t>
  </si>
  <si>
    <t>272006746&lt;02&gt;2-1.43[tp]</t>
  </si>
  <si>
    <t>272016100&lt;02&gt;2-1.43[tp]</t>
  </si>
  <si>
    <t>272262236&lt;02&gt;2-1.43[tp]</t>
  </si>
  <si>
    <t>272262236&lt;03&gt;2-1.43[tp]</t>
  </si>
  <si>
    <t>272312534&lt;02&gt;2-1.43[tp/gap]</t>
  </si>
  <si>
    <t>272312534&lt;03&gt;2-1.43[tp/gap]</t>
  </si>
  <si>
    <t>272312534&lt;04&gt;2-1.43[tp/gap]</t>
  </si>
  <si>
    <t>272312534&lt;05&gt;2-1.43[tp/gap]</t>
  </si>
  <si>
    <t>272312534&lt;06&gt;2-1.43[tp/gap]</t>
  </si>
  <si>
    <t>272348722&lt;02&gt;2-1.43[tp]</t>
  </si>
  <si>
    <t>272339678&lt;02&gt;2-1.43[tp]</t>
  </si>
  <si>
    <t>272339678&lt;03&gt;2-1.43[tp]</t>
  </si>
  <si>
    <t>272383480&lt;02&gt;2-1.43[tp]</t>
  </si>
  <si>
    <t>272383480&lt;03&gt;2-1.43[tp]</t>
  </si>
  <si>
    <t>272396083&lt;02&gt;2-1.43[tp]</t>
  </si>
  <si>
    <t>272392869&lt;03&gt;2-1.43[tp/gap]</t>
  </si>
  <si>
    <t>272392869&lt;04&gt;2-1.43[tp/gap]</t>
  </si>
  <si>
    <t>272431197&lt;02&gt;2-1.43[tp]</t>
  </si>
  <si>
    <t>273591608&lt;02&gt;2-1.43</t>
  </si>
  <si>
    <t>273548853&lt;10&gt;2-1.43</t>
  </si>
  <si>
    <t>273548853&lt;09&gt;2-1.43</t>
  </si>
  <si>
    <t>273682528&lt;02&gt;2-1.43[tp]</t>
  </si>
  <si>
    <t>273910482&lt;02&gt;2-1.43[tp]</t>
  </si>
  <si>
    <t>273910482&lt;03&gt;2-1.43[tp]</t>
  </si>
  <si>
    <t>274121846&lt;02&gt;2-1.43[tp]</t>
  </si>
  <si>
    <t>274121846&lt;03&gt;2-1.43[tp]</t>
  </si>
  <si>
    <t>274436929&lt;02&gt;2-1.43[tp]</t>
  </si>
  <si>
    <t>274580187&lt;02&gt;2-1.43</t>
  </si>
  <si>
    <t>274611264&lt;03&gt;2-1.43[tp]</t>
  </si>
  <si>
    <t>274652576&lt;03&gt;2-1.43</t>
  </si>
  <si>
    <t>274652576&lt;02&gt;2-1.43</t>
  </si>
  <si>
    <t>274700761&lt;02&gt;2-1.43[tp]</t>
  </si>
  <si>
    <t>274762553&lt;02&gt;2-1.43[tp]</t>
  </si>
  <si>
    <t>274762553&lt;03&gt;2-1.43[tp]</t>
  </si>
  <si>
    <t>274828728&lt;02&gt;2-1.43[tp]</t>
  </si>
  <si>
    <t>275569086&lt;03&gt;2-1.43[tp]</t>
  </si>
  <si>
    <t>275906904&lt;02&gt;2-1.43[tp]</t>
  </si>
  <si>
    <t>275906904&lt;03&gt;2-1.43[tp]</t>
  </si>
  <si>
    <t>275925895&lt;02&gt;2-1.43[tp]</t>
  </si>
  <si>
    <t>275952804&lt;02&gt;2-1.43</t>
  </si>
  <si>
    <t>276070277&lt;02&gt;2-1.43[tp]</t>
  </si>
  <si>
    <t>276329450&lt;02&gt;2-1.43[tp]</t>
  </si>
  <si>
    <t>276980730&lt;02&gt;2-1.43[tp]</t>
  </si>
  <si>
    <t>276980730&lt;03&gt;2-1.43[tp]</t>
  </si>
  <si>
    <t>276980730&lt;04&gt;2-1.43[tp]</t>
  </si>
  <si>
    <t>276980730&lt;05&gt;2-1.43[tp]</t>
  </si>
  <si>
    <t>276980730&lt;06&gt;2-1.43[tp]</t>
  </si>
  <si>
    <t>277310183&lt;02&gt;2-1.43[tp]</t>
  </si>
  <si>
    <t>277310183&lt;03&gt;2-1.43[tp]</t>
  </si>
  <si>
    <t>277384159&lt;02&gt;2-1.43[tp/gap]</t>
  </si>
  <si>
    <t>277384159&lt;03&gt;2-1.43[tp/gap]</t>
  </si>
  <si>
    <t>276232994&lt;02&gt;2-1.43[tp]</t>
  </si>
  <si>
    <t>276232994&lt;03&gt;2-1.43[tp]</t>
  </si>
  <si>
    <t>276232994&lt;04&gt;2-1.43[tp]</t>
  </si>
  <si>
    <t>276232994&lt;05&gt;2-1.43[tp]</t>
  </si>
  <si>
    <t>276232994&lt;06&gt;2-1.43[tp]</t>
  </si>
  <si>
    <t>276232994&lt;07&gt;2-1.43[tp]</t>
  </si>
  <si>
    <t>276232994&lt;08&gt;2-1.43[tp]</t>
  </si>
  <si>
    <t>276232994&lt;09&gt;2-1.43[tp]</t>
  </si>
  <si>
    <t>276232994&lt;10&gt;2-1.43[tp]</t>
  </si>
  <si>
    <t>276232994&lt;11&gt;2-1.43[tp]</t>
  </si>
  <si>
    <t>276232994&lt;12&gt;2-1.43[tp]</t>
  </si>
  <si>
    <t>276232994&lt;13&gt;2-1.43[tp]</t>
  </si>
  <si>
    <t>277412807&lt;08&gt;2-1.43</t>
  </si>
  <si>
    <t>277412807&lt;02&gt;2-1.43[tp]</t>
  </si>
  <si>
    <t>277412807&lt;03&gt;2-1.43[tp]</t>
  </si>
  <si>
    <t>277412807&lt;04&gt;2-1.43[tp]</t>
  </si>
  <si>
    <t>277412807&lt;05&gt;2-1.43[tp]</t>
  </si>
  <si>
    <t>277412807&lt;06&gt;2-1.43[tp]</t>
  </si>
  <si>
    <t>277412807&lt;07&gt;2-1.43[tp]</t>
  </si>
  <si>
    <t>277554147&lt;02&gt;2-1.43[tp]</t>
  </si>
  <si>
    <t>277546631&lt;02&gt;2-1.43[tp]</t>
  </si>
  <si>
    <t>277546631&lt;03&gt;2-1.43[tp]</t>
  </si>
  <si>
    <t>277546631&lt;04&gt;2-1.43[tp]</t>
  </si>
  <si>
    <t>277546631&lt;05&gt;2-1.43[tp]</t>
  </si>
  <si>
    <t>277546631&lt;06&gt;2-1.43[tp]</t>
  </si>
  <si>
    <t>277546631&lt;07&gt;2-1.43[tp]</t>
  </si>
  <si>
    <t>277546631&lt;08&gt;2-1.43[tp]</t>
  </si>
  <si>
    <t>277608575&lt;02&gt;2-1.43[tp]</t>
  </si>
  <si>
    <t>277608575&lt;03&gt;2-1.43[tp]</t>
  </si>
  <si>
    <t>277608575&lt;04&gt;2-1.43[tp]</t>
  </si>
  <si>
    <t>277608575&lt;06&gt;2-1.43[tp]</t>
  </si>
  <si>
    <t>277694637&lt;02&gt;2-1.43[tp]</t>
  </si>
  <si>
    <t>277694637&lt;03&gt;2-1.43[tp]</t>
  </si>
  <si>
    <t>277694637&lt;04&gt;2-1.43[tp]</t>
  </si>
  <si>
    <t>277733215&lt;02&gt;2-1.43[tp]</t>
  </si>
  <si>
    <t>277733215&lt;03&gt;2-1.43[tp]</t>
  </si>
  <si>
    <t>277784361&lt;02&gt;2-1.43[tp]</t>
  </si>
  <si>
    <t>277829070&lt;02&gt;2-1.43[tp]</t>
  </si>
  <si>
    <t>277829070&lt;03&gt;2-1.43[tp]</t>
  </si>
  <si>
    <t>277880147&lt;02&gt;2-1.43[tp]</t>
  </si>
  <si>
    <t>277812140&lt;02&gt;2-1.43[tp/gap]</t>
  </si>
  <si>
    <t>277812140&lt;03&gt;2-1.43[tp/gap]</t>
  </si>
  <si>
    <t>277812140&lt;04&gt;2-1.43[tp/gap]</t>
  </si>
  <si>
    <t>277812140&lt;05&gt;2-1.43[tp/gap]</t>
  </si>
  <si>
    <t>277812140&lt;06&gt;2-1.43[tp/gap]</t>
  </si>
  <si>
    <t>278002243&lt;02&gt;2-1.43[tp]</t>
  </si>
  <si>
    <t>278002243&lt;03&gt;2-1.43[tp]</t>
  </si>
  <si>
    <t>278145875&lt;02&gt;2-1.43[tp]</t>
  </si>
  <si>
    <t>278145875&lt;03&gt;2-1.43[tp]</t>
  </si>
  <si>
    <t>277919289&lt;02&gt;2-1.43[tp]</t>
  </si>
  <si>
    <t>277919289&lt;03&gt;2-1.43[tp]</t>
  </si>
  <si>
    <t>277919289&lt;04&gt;2-1.43[tp]</t>
  </si>
  <si>
    <t>277919289&lt;05&gt;2-1.43[tp]</t>
  </si>
  <si>
    <t>277919289&lt;06&gt;2-1.43[tp]</t>
  </si>
  <si>
    <t>277919289&lt;07&gt;2-1.43[tp]</t>
  </si>
  <si>
    <t>277919289&lt;08&gt;2-1.43[tp]</t>
  </si>
  <si>
    <t>277919289&lt;09&gt;2-1.43[tp]</t>
  </si>
  <si>
    <t>278274185&lt;02&gt;2-1.43[tp]</t>
  </si>
  <si>
    <t>278245297&lt;02&gt;2-1.43[tp]</t>
  </si>
  <si>
    <t>278245297&lt;03&gt;2-1.43[tp]</t>
  </si>
  <si>
    <t>278245297&lt;04&gt;2-1.43[tp]</t>
  </si>
  <si>
    <t>278245297&lt;05&gt;2-1.43[tp]</t>
  </si>
  <si>
    <t>278245297&lt;06&gt;2-1.43[tp]</t>
  </si>
  <si>
    <t>278245297&lt;07&gt;2-1.43[tp]</t>
  </si>
  <si>
    <t>278315794&lt;02&gt;2-1.43[tp]</t>
  </si>
  <si>
    <t>278315794&lt;03&gt;2-1.43[tp]</t>
  </si>
  <si>
    <t>278315794&lt;04&gt;2-1.43[tp]</t>
  </si>
  <si>
    <t>278315794&lt;05&gt;2-1.43[tp]</t>
  </si>
  <si>
    <t>278315794&lt;06&gt;2-1.43[tp]</t>
  </si>
  <si>
    <t>278441249&lt;02&gt;2-1.43[tp]</t>
  </si>
  <si>
    <t>278441249&lt;03&gt;2-1.43[tp]</t>
  </si>
  <si>
    <t>278441249&lt;04&gt;2-1.43[tp]</t>
  </si>
  <si>
    <t>278485282&lt;02&gt;2-1.43[tp]</t>
  </si>
  <si>
    <t>278485282&lt;03&gt;2-1.43[tp]</t>
  </si>
  <si>
    <t>278566440&lt;02&gt;2-1.43[tp]</t>
  </si>
  <si>
    <t>278599798&lt;02&gt;2-1.43[tp]</t>
  </si>
  <si>
    <t>278599798&lt;03&gt;2-1.43[tp]</t>
  </si>
  <si>
    <t>278487981&lt;02&gt;2-1.43[tp]</t>
  </si>
  <si>
    <t>278487981&lt;03&gt;2-1.43[tp]</t>
  </si>
  <si>
    <t>278487981&lt;04&gt;2-1.43[tp]</t>
  </si>
  <si>
    <t>278487981&lt;05&gt;2-1.43[tp]</t>
  </si>
  <si>
    <t>278487981&lt;06&gt;2-1.43[tp]</t>
  </si>
  <si>
    <t>278487981&lt;07&gt;2-1.43[tp]</t>
  </si>
  <si>
    <t>278487981&lt;08&gt;2-1.43[tp]</t>
  </si>
  <si>
    <t>278487981&lt;09&gt;2-1.43[tp]</t>
  </si>
  <si>
    <t>278622913&lt;02&gt;2-1.43[tp/gap]</t>
  </si>
  <si>
    <t>278608641&lt;02&gt;2-1.43[tp]</t>
  </si>
  <si>
    <t>278608641&lt;03&gt;2-1.43[tp]</t>
  </si>
  <si>
    <t>278608641&lt;04&gt;2-1.43[tp]</t>
  </si>
  <si>
    <t>278608641&lt;05&gt;2-1.43[tp]</t>
  </si>
  <si>
    <t>278642574&lt;02&gt;2-1.43[tp]</t>
  </si>
  <si>
    <t>278642574&lt;03&gt;2-1.43[tp]</t>
  </si>
  <si>
    <t>278642574&lt;04&gt;2-1.43[tp]</t>
  </si>
  <si>
    <t>278651605&lt;02&gt;2-1.43[tp]</t>
  </si>
  <si>
    <t>278650186&lt;02&gt;2-1.43[tp]</t>
  </si>
  <si>
    <t>278650186&lt;03&gt;2-1.43[tp]</t>
  </si>
  <si>
    <t>278650186&lt;04&gt;2-1.43[tp]</t>
  </si>
  <si>
    <t>278654265&lt;02&gt;2-1.43[tp]</t>
  </si>
  <si>
    <t>278654265&lt;03&gt;2-1.43[tp]</t>
  </si>
  <si>
    <t>278654265&lt;04&gt;2-1.43[tp]</t>
  </si>
  <si>
    <t>278678079&lt;06&gt;2-1.43</t>
  </si>
  <si>
    <t>278678079&lt;05&gt;2-1.43</t>
  </si>
  <si>
    <t>278678079&lt;04&gt;2-1.43</t>
  </si>
  <si>
    <t>278698757&lt;02&gt;2-1.43[tp]</t>
  </si>
  <si>
    <t>278698757&lt;03&gt;2-1.43[tp]</t>
  </si>
  <si>
    <t>278698757&lt;04&gt;2-1.43[tp]</t>
  </si>
  <si>
    <t>278735843&lt;02&gt;2-1.43[tp]</t>
  </si>
  <si>
    <t>278754928&lt;02&gt;2-1.43[tp]</t>
  </si>
  <si>
    <t>278762910&lt;02&gt;2-1.43[tp]</t>
  </si>
  <si>
    <t>278762910&lt;03&gt;2-1.43[tp]</t>
  </si>
  <si>
    <t>278934192&lt;02&gt;2-1.43[tp]</t>
  </si>
  <si>
    <t>278934192&lt;03&gt;2-1.43[tp]</t>
  </si>
  <si>
    <t>278788196&lt;02&gt;2-1.43[tp]</t>
  </si>
  <si>
    <t>278788196&lt;03&gt;2-1.43[tp]</t>
  </si>
  <si>
    <t>278788196&lt;04&gt;2-1.43[tp]</t>
  </si>
  <si>
    <t>278788196&lt;05&gt;2-1.43[tp]</t>
  </si>
  <si>
    <t>278788196&lt;06&gt;2-1.43[tp]</t>
  </si>
  <si>
    <t>278788196&lt;07&gt;2-1.43[tp]</t>
  </si>
  <si>
    <t>278788196&lt;08&gt;2-1.43[tp]</t>
  </si>
  <si>
    <t>278788196&lt;09&gt;2-1.43[tp]</t>
  </si>
  <si>
    <t>279071981&lt;02&gt;2-1.43[tp]</t>
  </si>
  <si>
    <t>279071981&lt;03&gt;2-1.43[tp]</t>
  </si>
  <si>
    <t>279137837&lt;02&gt;2-1.43[tp]</t>
  </si>
  <si>
    <t>279170001&lt;02&gt;2-1.43[tp]</t>
  </si>
  <si>
    <t>278979720&lt;02&gt;2-1.43[tp]</t>
  </si>
  <si>
    <t>278979720&lt;03&gt;2-1.43[tp]</t>
  </si>
  <si>
    <t>278979720&lt;04&gt;2-1.43[tp]</t>
  </si>
  <si>
    <t>278979720&lt;05&gt;2-1.43[tp]</t>
  </si>
  <si>
    <t>278979720&lt;06&gt;2-1.43[tp]</t>
  </si>
  <si>
    <t>278979720&lt;07&gt;2-1.43[tp]</t>
  </si>
  <si>
    <t>278979720&lt;08&gt;2-1.43[tp]</t>
  </si>
  <si>
    <t>278979720&lt;09&gt;2-1.43[tp]</t>
  </si>
  <si>
    <t>278979720&lt;10&gt;2-1.43[tp]</t>
  </si>
  <si>
    <t>278979720&lt;11&gt;2-1.43[tp]</t>
  </si>
  <si>
    <t>279346393&lt;02&gt;2-1.43[tp]</t>
  </si>
  <si>
    <t>279346393&lt;03&gt;2-1.43[tp]</t>
  </si>
  <si>
    <t>279379447&lt;02&gt;2-1.43[tp]</t>
  </si>
  <si>
    <t>279379447&lt;03&gt;2-1.43[tp]</t>
  </si>
  <si>
    <t>279429469&lt;02&gt;2-1.43[tp]</t>
  </si>
  <si>
    <t>279436386&lt;02&gt;2-1.43[tp]</t>
  </si>
  <si>
    <t>279497870&lt;02&gt;2-1.43[tp]</t>
  </si>
  <si>
    <t>279564232&lt;02&gt;2-1.43[tp]</t>
  </si>
  <si>
    <t>279564232&lt;03&gt;2-1.43[tp]</t>
  </si>
  <si>
    <t>279564232&lt;04&gt;2-1.43[tp]</t>
  </si>
  <si>
    <t>279564232&lt;05&gt;2-1.43[tp]</t>
  </si>
  <si>
    <t>279750861&lt;02&gt;2-1.43[tp]</t>
  </si>
  <si>
    <t>279750861&lt;03&gt;2-1.43[tp]</t>
  </si>
  <si>
    <t>279790173&lt;02&gt;2-1.43[tp]</t>
  </si>
  <si>
    <t>279790173&lt;03&gt;2-1.43[tp]</t>
  </si>
  <si>
    <t>279790173&lt;04&gt;2-1.43[tp]</t>
  </si>
  <si>
    <t>279831947&lt;02&gt;2-1.43[tp]</t>
  </si>
  <si>
    <t>279923041&lt;02&gt;2-1.43[tp]</t>
  </si>
  <si>
    <t>279952160&lt;02&gt;2-1.43[tp]</t>
  </si>
  <si>
    <t>279957130&lt;05&gt;2-1.43</t>
  </si>
  <si>
    <t>279957130&lt;06&gt;2-1.43</t>
  </si>
  <si>
    <t>279957130&lt;04&gt;2-1.43</t>
  </si>
  <si>
    <t>279957130&lt;03&gt;2-1.43</t>
  </si>
  <si>
    <t>279957130&lt;02&gt;2-1.43</t>
  </si>
  <si>
    <t>280007150&lt;02&gt;2-1.43[tp]</t>
  </si>
  <si>
    <t>280038246&lt;02&gt;2-1.43[tp]</t>
  </si>
  <si>
    <t>280038246&lt;03&gt;2-1.43[tp]</t>
  </si>
  <si>
    <t>280038246&lt;04&gt;2-1.43[tp]</t>
  </si>
  <si>
    <t>280127993&lt;02&gt;2-1.43[tp]</t>
  </si>
  <si>
    <t>279196413&lt;02&gt;2-1.43[tp]</t>
  </si>
  <si>
    <t>279196413&lt;03&gt;2-1.43[tp]</t>
  </si>
  <si>
    <t>279196413&lt;04&gt;2-1.43[tp]</t>
  </si>
  <si>
    <t>279196413&lt;05&gt;2-1.43[tp]</t>
  </si>
  <si>
    <t>279196413&lt;06&gt;2-1.43[tp]</t>
  </si>
  <si>
    <t>279196413&lt;07&gt;2-1.43[tp]</t>
  </si>
  <si>
    <t>279196413&lt;08&gt;2-1.43[tp]</t>
  </si>
  <si>
    <t>279196413&lt;09&gt;2-1.43[tp]</t>
  </si>
  <si>
    <t>279196413&lt;10&gt;2-1.43[tp]</t>
  </si>
  <si>
    <t>279196413&lt;11&gt;2-1.43[tp]</t>
  </si>
  <si>
    <t>279196413&lt;12&gt;2-1.43[tp]</t>
  </si>
  <si>
    <t>279196413&lt;13&gt;2-1.43[tp]</t>
  </si>
  <si>
    <t>280317320&lt;02&gt;2-1.43[tp]</t>
  </si>
  <si>
    <t>280317320&lt;03&gt;2-1.43[tp]</t>
  </si>
  <si>
    <t>280317320&lt;04&gt;2-1.43[tp]</t>
  </si>
  <si>
    <t>280317320&lt;05&gt;2-1.43[tp]</t>
  </si>
  <si>
    <t>280367139&lt;02&gt;2-1.43[tp]</t>
  </si>
  <si>
    <t>280367139&lt;03&gt;2-1.43[tp]</t>
  </si>
  <si>
    <t>280405916&lt;02&gt;2-1.43[tp]</t>
  </si>
  <si>
    <t>280405916&lt;03&gt;2-1.43[tp]</t>
  </si>
  <si>
    <t>280415352&lt;02&gt;2-1.43[tp/gap]</t>
  </si>
  <si>
    <t>280415352&lt;03&gt;2-1.43[tp/gap]</t>
  </si>
  <si>
    <t>280415352&lt;04&gt;2-1.43[tp/gap]</t>
  </si>
  <si>
    <t>280461495&lt;02&gt;2-1.43[tp]</t>
  </si>
  <si>
    <t>280469693&lt;02&gt;2-1.43[tp]</t>
  </si>
  <si>
    <t>280504051&lt;02&gt;2-1.43[tp]</t>
  </si>
  <si>
    <t>280523858&lt;02&gt;2-1.43[tp]</t>
  </si>
  <si>
    <t>280523858&lt;03&gt;2-1.43[tp]</t>
  </si>
  <si>
    <t>280523858&lt;04&gt;2-1.43[tp]</t>
  </si>
  <si>
    <t>280576228&lt;02&gt;2-1.43[tp]</t>
  </si>
  <si>
    <t>280576228&lt;03&gt;2-1.43[tp]</t>
  </si>
  <si>
    <t>280162340&lt;02&gt;2-1.43[tp]</t>
  </si>
  <si>
    <t>280162340&lt;03&gt;2-1.43[tp]</t>
  </si>
  <si>
    <t>280162340&lt;04&gt;2-1.43[tp]</t>
  </si>
  <si>
    <t>280162340&lt;05&gt;2-1.43[tp]</t>
  </si>
  <si>
    <t>280162340&lt;06&gt;2-1.43[tp]</t>
  </si>
  <si>
    <t>280162340&lt;07&gt;2-1.43[tp]</t>
  </si>
  <si>
    <t>280162340&lt;08&gt;2-1.43[tp]</t>
  </si>
  <si>
    <t>280162340&lt;09&gt;2-1.43[tp]</t>
  </si>
  <si>
    <t>280162340&lt;10&gt;2-1.43[tp]</t>
  </si>
  <si>
    <t>280674408&lt;02&gt;2-1.43[tp]</t>
  </si>
  <si>
    <t>280713957&lt;02&gt;2-1.43[tp]</t>
  </si>
  <si>
    <t>280754708&lt;02&gt;2-1.43[tp]</t>
  </si>
  <si>
    <t>280754708&lt;03&gt;2-1.43[tp]</t>
  </si>
  <si>
    <t>280832505&lt;02&gt;2-1.43[tp]</t>
  </si>
  <si>
    <t>280832505&lt;03&gt;2-1.43[tp]</t>
  </si>
  <si>
    <t>280906497&lt;02&gt;2-1.43[tp]</t>
  </si>
  <si>
    <t>280917499&lt;02&gt;2-1.43[tp]</t>
  </si>
  <si>
    <t>280602395&lt;02&gt;2-1.43[tp]</t>
  </si>
  <si>
    <t>280602395&lt;03&gt;2-1.43[tp]</t>
  </si>
  <si>
    <t>280602395&lt;04&gt;2-1.43[tp]</t>
  </si>
  <si>
    <t>280602395&lt;05&gt;2-1.43[tp]</t>
  </si>
  <si>
    <t>280602395&lt;06&gt;2-1.43[tp]</t>
  </si>
  <si>
    <t>280602395&lt;07&gt;2-1.43[tp]</t>
  </si>
  <si>
    <t>280602395&lt;08&gt;2-1.43[tp]</t>
  </si>
  <si>
    <t>280602395&lt;09&gt;2-1.43[tp]</t>
  </si>
  <si>
    <t>280946448&lt;02&gt;2-1.43[tp]</t>
  </si>
  <si>
    <t>280946448&lt;03&gt;2-1.43[tp]</t>
  </si>
  <si>
    <t>280946448&lt;04&gt;2-1.43[tp]</t>
  </si>
  <si>
    <t>280946448&lt;05&gt;2-1.43[tp]</t>
  </si>
  <si>
    <t>280946448&lt;06&gt;2-1.43[tp]</t>
  </si>
  <si>
    <t>280946448&lt;07&gt;2-1.43[tp]</t>
  </si>
  <si>
    <t>281051129&lt;02&gt;2-1.43[tp]</t>
  </si>
  <si>
    <t>281161243&lt;02&gt;2-1.43[tp]</t>
  </si>
  <si>
    <t>281228573&lt;02&gt;2-1.43[tp]</t>
  </si>
  <si>
    <t>280979790&lt;02&gt;2-1.43[tp]</t>
  </si>
  <si>
    <t>280979790&lt;03&gt;2-1.43[tp]</t>
  </si>
  <si>
    <t>280979790&lt;04&gt;2-1.43[tp]</t>
  </si>
  <si>
    <t>280979790&lt;05&gt;2-1.43[tp]</t>
  </si>
  <si>
    <t>280979790&lt;06&gt;2-1.43[tp]</t>
  </si>
  <si>
    <t>280979790&lt;07&gt;2-1.43[tp]</t>
  </si>
  <si>
    <t>280979790&lt;08&gt;2-1.43[tp]</t>
  </si>
  <si>
    <t>280979790&lt;09&gt;2-1.43[tp]</t>
  </si>
  <si>
    <t>280979790&lt;10&gt;2-1.43[tp]</t>
  </si>
  <si>
    <t>280979790&lt;11&gt;2-1.43[tp]</t>
  </si>
  <si>
    <t>281387453&lt;02&gt;2-1.43[tp]</t>
  </si>
  <si>
    <t>281415899&lt;02&gt;2-1.43[tp]</t>
  </si>
  <si>
    <t>281415899&lt;03&gt;2-1.43[tp]</t>
  </si>
  <si>
    <t>281415899&lt;04&gt;2-1.43[tp]</t>
  </si>
  <si>
    <t>281307713&lt;02&gt;2-1.43[tp]</t>
  </si>
  <si>
    <t>281307713&lt;03&gt;2-1.43[tp]</t>
  </si>
  <si>
    <t>281307713&lt;04&gt;2-1.43[tp]</t>
  </si>
  <si>
    <t>281307713&lt;05&gt;2-1.43[tp]</t>
  </si>
  <si>
    <t>281307713&lt;06&gt;2-1.43[tp]</t>
  </si>
  <si>
    <t>281307713&lt;07&gt;2-1.43[tp]</t>
  </si>
  <si>
    <t>281307713&lt;08&gt;2-1.43[tp]</t>
  </si>
  <si>
    <t>281307713&lt;09&gt;2-1.43[tp]</t>
  </si>
  <si>
    <t>281459189&lt;02&gt;2-1.43[tp/gap]</t>
  </si>
  <si>
    <t>281459189&lt;03&gt;2-1.43[tp/gap]</t>
  </si>
  <si>
    <t>281498552&lt;02&gt;2-1.43[tp]</t>
  </si>
  <si>
    <t>281536229&lt;02&gt;2-1.43[tp]</t>
  </si>
  <si>
    <t>281501987&lt;02&gt;2-1.43[tp]</t>
  </si>
  <si>
    <t>281501987&lt;03&gt;2-1.43[tp]</t>
  </si>
  <si>
    <t>281501987&lt;04&gt;2-1.43[tp]</t>
  </si>
  <si>
    <t>281501987&lt;05&gt;2-1.43[tp]</t>
  </si>
  <si>
    <t>281582892&lt;02&gt;2-1.43[tp]</t>
  </si>
  <si>
    <t>281582892&lt;03&gt;2-1.43[tp]</t>
  </si>
  <si>
    <t>281582892&lt;04&gt;2-1.43[tp]</t>
  </si>
  <si>
    <t>281619493&lt;02&gt;2-1.43[tp]</t>
  </si>
  <si>
    <t>281619493&lt;03&gt;2-1.43[tp]</t>
  </si>
  <si>
    <t>281639658&lt;02&gt;2-1.43[tp]</t>
  </si>
  <si>
    <t>281639658&lt;03&gt;2-1.43[tp]</t>
  </si>
  <si>
    <t>281651876&lt;02&gt;2-1.43[tp]</t>
  </si>
  <si>
    <t>281673504&lt;02&gt;2-1.43[tp]</t>
  </si>
  <si>
    <t>281623436&lt;02&gt;2-1.43[tp]</t>
  </si>
  <si>
    <t>281623436&lt;03&gt;2-1.43[tp]</t>
  </si>
  <si>
    <t>281623436&lt;04&gt;2-1.43[tp]</t>
  </si>
  <si>
    <t>281623436&lt;05&gt;2-1.43[tp]</t>
  </si>
  <si>
    <t>281623436&lt;06&gt;2-1.43[tp]</t>
  </si>
  <si>
    <t>281623436&lt;07&gt;2-1.43[tp]</t>
  </si>
  <si>
    <t>281623436&lt;08&gt;2-1.43[tp]</t>
  </si>
  <si>
    <t>281623436&lt;09&gt;2-1.43[tp]</t>
  </si>
  <si>
    <t>281683338&lt;02&gt;2-1.43[tp]</t>
  </si>
  <si>
    <t>281683338&lt;03&gt;2-1.43[tp]</t>
  </si>
  <si>
    <t>281683338&lt;04&gt;2-1.43[tp]</t>
  </si>
  <si>
    <t>281683338&lt;05&gt;2-1.43[tp]</t>
  </si>
  <si>
    <t>281683338&lt;06&gt;2-1.43[tp]</t>
  </si>
  <si>
    <t>281683338&lt;07&gt;2-1.43[tp]</t>
  </si>
  <si>
    <t>281805468&lt;02&gt;2-1.43[tp]</t>
  </si>
  <si>
    <t>281740024&lt;02&gt;2-1.43[tp]</t>
  </si>
  <si>
    <t>281740024&lt;03&gt;2-1.43[tp]</t>
  </si>
  <si>
    <t>281740024&lt;04&gt;2-1.43[tp]</t>
  </si>
  <si>
    <t>281740024&lt;05&gt;2-1.43[tp]</t>
  </si>
  <si>
    <t>281740024&lt;06&gt;2-1.43[tp]</t>
  </si>
  <si>
    <t>281820046&lt;02&gt;2-1.43[tp]</t>
  </si>
  <si>
    <t>281820046&lt;03&gt;2-1.43[tp]</t>
  </si>
  <si>
    <t>281875341&lt;02&gt;2-1.43[tp]</t>
  </si>
  <si>
    <t>281835043&lt;02&gt;2-1.43[tp]</t>
  </si>
  <si>
    <t>281835043&lt;03&gt;2-1.43[tp]</t>
  </si>
  <si>
    <t>281835043&lt;04&gt;2-1.43[tp]</t>
  </si>
  <si>
    <t>281923966&lt;02&gt;2-1.43[tp/gap]</t>
  </si>
  <si>
    <t>276876134&lt;03&gt;2-1.43</t>
  </si>
  <si>
    <t>276876134&lt;02&gt;2-1.43</t>
  </si>
  <si>
    <t>276822613&lt;02&gt;2-1.43</t>
  </si>
  <si>
    <t>276716079&lt;05&gt;2-1.43</t>
  </si>
  <si>
    <t>276716079&lt;04&gt;2-1.43</t>
  </si>
  <si>
    <t>276716079&lt;03&gt;2-1.43</t>
  </si>
  <si>
    <t>276716079&lt;02&gt;2-1.43</t>
  </si>
  <si>
    <t>276628194&lt;03&gt;2-1.43</t>
  </si>
  <si>
    <t>276628194&lt;02&gt;2-1.43</t>
  </si>
  <si>
    <t>276603044&lt;02&gt;2-1.43</t>
  </si>
  <si>
    <t>276563449&lt;02&gt;2-1.43</t>
  </si>
  <si>
    <t>276542246&lt;02&gt;2-1.43</t>
  </si>
  <si>
    <t>276506930&lt;02&gt;2-1.43</t>
  </si>
  <si>
    <t>276480973&lt;03&gt;2-1.43</t>
  </si>
  <si>
    <t>276480973&lt;02&gt;2-1.43</t>
  </si>
  <si>
    <t>276350986&lt;04&gt;2-1.43</t>
  </si>
  <si>
    <t>276350986&lt;03&gt;2-1.43</t>
  </si>
  <si>
    <t>276350986&lt;02&gt;2-1.43</t>
  </si>
  <si>
    <t>275791498&lt;11&gt;2-1.43</t>
  </si>
  <si>
    <t>275791498&lt;10&gt;2-1.43</t>
  </si>
  <si>
    <t>275791498&lt;09&gt;2-1.43</t>
  </si>
  <si>
    <t>275791498&lt;03&gt;2-1.43</t>
  </si>
  <si>
    <t>275791498&lt;02&gt;2-1.43</t>
  </si>
  <si>
    <t>275791498&lt;04&gt;2-1.43</t>
  </si>
  <si>
    <t>275791498&lt;08&gt;2-1.43</t>
  </si>
  <si>
    <t>275791498&lt;05&gt;2-1.43</t>
  </si>
  <si>
    <t>275791498&lt;06&gt;2-1.43</t>
  </si>
  <si>
    <t>275791498&lt;07&gt;2-1.43</t>
  </si>
  <si>
    <t>276200702&lt;02&gt;2-1.43</t>
  </si>
  <si>
    <t>276122573&lt;02&gt;2-1.43</t>
  </si>
  <si>
    <t>276089217&lt;02&gt;2-1.43</t>
  </si>
  <si>
    <t>276022049&lt;03&gt;2-1.43</t>
  </si>
  <si>
    <t>276022049&lt;02&gt;2-1.43</t>
  </si>
  <si>
    <t>275880002&lt;02&gt;2-1.43</t>
  </si>
  <si>
    <t>275614240&lt;11&gt;2-1.43</t>
  </si>
  <si>
    <t>275614240&lt;10&gt;2-1.43</t>
  </si>
  <si>
    <t>275614240&lt;09&gt;2-1.43</t>
  </si>
  <si>
    <t>275614240&lt;03&gt;2-1.43</t>
  </si>
  <si>
    <t>275614240&lt;02&gt;2-1.43</t>
  </si>
  <si>
    <t>275614240&lt;08&gt;2-1.43</t>
  </si>
  <si>
    <t>275614240&lt;04&gt;2-1.43</t>
  </si>
  <si>
    <t>275614240&lt;05&gt;2-1.43</t>
  </si>
  <si>
    <t>275614240&lt;07&gt;2-1.43</t>
  </si>
  <si>
    <t>275614240&lt;06&gt;2-1.43</t>
  </si>
  <si>
    <t>275772745&lt;02&gt;2-1.43</t>
  </si>
  <si>
    <t>275655398&lt;02&gt;2-1.43</t>
  </si>
  <si>
    <t>275626008&lt;02&gt;2-1.43</t>
  </si>
  <si>
    <t>275601074&lt;04&gt;2-1.43</t>
  </si>
  <si>
    <t>275601074&lt;03&gt;2-1.43</t>
  </si>
  <si>
    <t>275601074&lt;02&gt;2-1.43</t>
  </si>
  <si>
    <t>275583539&lt;03&gt;2-1.43</t>
  </si>
  <si>
    <t>275583539&lt;02&gt;2-1.43</t>
  </si>
  <si>
    <t>275578813&lt;03&gt;2-1.43</t>
  </si>
  <si>
    <t>275578813&lt;02&gt;2-1.43</t>
  </si>
  <si>
    <t>275569086&lt;02&gt;2-1.43</t>
  </si>
  <si>
    <t>275394257&lt;06&gt;2-1.43</t>
  </si>
  <si>
    <t>275394257&lt;05&gt;2-1.43</t>
  </si>
  <si>
    <t>275394257&lt;04&gt;2-1.43</t>
  </si>
  <si>
    <t>275394257&lt;03&gt;2-1.43</t>
  </si>
  <si>
    <t>275394257&lt;02&gt;2-1.43</t>
  </si>
  <si>
    <t>275522817&lt;03&gt;2-1.43</t>
  </si>
  <si>
    <t>275522817&lt;02&gt;2-1.43</t>
  </si>
  <si>
    <t>275480430&lt;02&gt;2-1.43</t>
  </si>
  <si>
    <t>275453133&lt;02&gt;2-1.43</t>
  </si>
  <si>
    <t>275359593&lt;03&gt;2-1.43</t>
  </si>
  <si>
    <t>275359593&lt;02&gt;2-1.43</t>
  </si>
  <si>
    <t>275243096&lt;06&gt;2-1.43</t>
  </si>
  <si>
    <t>275243096&lt;05&gt;2-1.43</t>
  </si>
  <si>
    <t>275243096&lt;04&gt;2-1.43</t>
  </si>
  <si>
    <t>275243096&lt;03&gt;2-1.43</t>
  </si>
  <si>
    <t>275243096&lt;02&gt;2-1.43</t>
  </si>
  <si>
    <t>275346339&lt;03&gt;2-1.43</t>
  </si>
  <si>
    <t>275346339&lt;02&gt;2-1.43</t>
  </si>
  <si>
    <t>275320895&lt;02&gt;2-1.43</t>
  </si>
  <si>
    <t>275286696&lt;02&gt;2-1.43</t>
  </si>
  <si>
    <t>274801197&lt;10&gt;2-1.43</t>
  </si>
  <si>
    <t>274801197&lt;09&gt;2-1.43</t>
  </si>
  <si>
    <t>274801197&lt;08&gt;2-1.43</t>
  </si>
  <si>
    <t>274801197&lt;07&gt;2-1.43</t>
  </si>
  <si>
    <t>274801197&lt;03&gt;2-1.43</t>
  </si>
  <si>
    <t>274801197&lt;02&gt;2-1.43</t>
  </si>
  <si>
    <t>274801197&lt;06&gt;2-1.43</t>
  </si>
  <si>
    <t>274801197&lt;04&gt;2-1.43</t>
  </si>
  <si>
    <t>274801197&lt;05&gt;2-1.43</t>
  </si>
  <si>
    <t>275167799&lt;06&gt;2-1.43</t>
  </si>
  <si>
    <t>275167799&lt;05&gt;2-1.43</t>
  </si>
  <si>
    <t>275167799&lt;04&gt;2-1.43</t>
  </si>
  <si>
    <t>275167799&lt;03&gt;2-1.43</t>
  </si>
  <si>
    <t>275167799&lt;02&gt;2-1.43</t>
  </si>
  <si>
    <t>275112153&lt;03&gt;2-1.43</t>
  </si>
  <si>
    <t>275112153&lt;02&gt;2-1.43</t>
  </si>
  <si>
    <t>275096166&lt;02&gt;2-1.43</t>
  </si>
  <si>
    <t>275018201&lt;06&gt;2-1.43</t>
  </si>
  <si>
    <t>275018201&lt;05&gt;2-1.43</t>
  </si>
  <si>
    <t>275018201&lt;04&gt;2-1.43</t>
  </si>
  <si>
    <t>275018201&lt;03&gt;2-1.43</t>
  </si>
  <si>
    <t>275018201&lt;02&gt;2-1.43</t>
  </si>
  <si>
    <t>274982693&lt;02&gt;2-1.43</t>
  </si>
  <si>
    <t>274911053&lt;02&gt;2-1.43</t>
  </si>
  <si>
    <t>274866154&lt;02&gt;2-1.43</t>
  </si>
  <si>
    <t>274471640&lt;10&gt;2-1.43</t>
  </si>
  <si>
    <t>274471640&lt;09&gt;2-1.43</t>
  </si>
  <si>
    <t>274471640&lt;08&gt;2-1.43</t>
  </si>
  <si>
    <t>274471640&lt;03&gt;2-1.43</t>
  </si>
  <si>
    <t>274471640&lt;02&gt;2-1.43</t>
  </si>
  <si>
    <t>274471640&lt;07&gt;2-1.43</t>
  </si>
  <si>
    <t>274471640&lt;04&gt;2-1.43</t>
  </si>
  <si>
    <t>274471640&lt;06&gt;2-1.43</t>
  </si>
  <si>
    <t>274471640&lt;05&gt;2-1.43</t>
  </si>
  <si>
    <t>274704760&lt;05&gt;2-1.43</t>
  </si>
  <si>
    <t>274704760&lt;04&gt;2-1.43</t>
  </si>
  <si>
    <t>274704760&lt;03&gt;2-1.43</t>
  </si>
  <si>
    <t>274704760&lt;02&gt;2-1.43</t>
  </si>
  <si>
    <t>274611264&lt;02&gt;2-1.43</t>
  </si>
  <si>
    <t>274008808&lt;11&gt;2-1.43</t>
  </si>
  <si>
    <t>274008808&lt;10&gt;2-1.43</t>
  </si>
  <si>
    <t>274008808&lt;09&gt;2-1.43</t>
  </si>
  <si>
    <t>274008808&lt;08&gt;2-1.43</t>
  </si>
  <si>
    <t>274008808&lt;03&gt;2-1.43</t>
  </si>
  <si>
    <t>274008808&lt;02&gt;2-1.43</t>
  </si>
  <si>
    <t>274008808&lt;07&gt;2-1.43</t>
  </si>
  <si>
    <t>274008808&lt;06&gt;2-1.43</t>
  </si>
  <si>
    <t>274008808&lt;04&gt;2-1.43</t>
  </si>
  <si>
    <t>274008808&lt;05&gt;2-1.43</t>
  </si>
  <si>
    <t>274452628&lt;05&gt;2-1.43</t>
  </si>
  <si>
    <t>274452628&lt;04&gt;2-1.43</t>
  </si>
  <si>
    <t>274452628&lt;03&gt;2-1.43</t>
  </si>
  <si>
    <t>274452628&lt;02&gt;2-1.43</t>
  </si>
  <si>
    <t>274443544&lt;02&gt;2-1.43</t>
  </si>
  <si>
    <t>274364249&lt;04&gt;2-1.43</t>
  </si>
  <si>
    <t>274364249&lt;03&gt;2-1.43</t>
  </si>
  <si>
    <t>274364249&lt;02&gt;2-1.43</t>
  </si>
  <si>
    <t>274352084&lt;02&gt;2-1.43</t>
  </si>
  <si>
    <t>274288625&lt;02&gt;2-1.43</t>
  </si>
  <si>
    <t>274242675&lt;03&gt;2-1.43</t>
  </si>
  <si>
    <t>274242675&lt;02&gt;2-1.43</t>
  </si>
  <si>
    <t>274220765&lt;02&gt;2-1.43</t>
  </si>
  <si>
    <t>274185172&lt;03&gt;2-1.43</t>
  </si>
  <si>
    <t>274185172&lt;02&gt;2-1.43</t>
  </si>
  <si>
    <t>274135709&lt;03&gt;2-1.43</t>
  </si>
  <si>
    <t>274135709&lt;02&gt;2-1.43</t>
  </si>
  <si>
    <t>274062580&lt;02&gt;2-1.43</t>
  </si>
  <si>
    <t>274053193&lt;02&gt;2-1.43</t>
  </si>
  <si>
    <t>274041023&lt;02&gt;2-1.43</t>
  </si>
  <si>
    <t>274024096&lt;02&gt;2-1.43</t>
  </si>
  <si>
    <t>273750241&lt;10&gt;2-1.43</t>
  </si>
  <si>
    <t>273750241&lt;09&gt;2-1.43</t>
  </si>
  <si>
    <t>273750241&lt;08&gt;2-1.43</t>
  </si>
  <si>
    <t>273750241&lt;03&gt;2-1.43</t>
  </si>
  <si>
    <t>273750241&lt;02&gt;2-1.43</t>
  </si>
  <si>
    <t>273750241&lt;07&gt;2-1.43</t>
  </si>
  <si>
    <t>273750241&lt;04&gt;2-1.43</t>
  </si>
  <si>
    <t>273750241&lt;06&gt;2-1.43</t>
  </si>
  <si>
    <t>273750241&lt;05&gt;2-1.43</t>
  </si>
  <si>
    <t>273942938&lt;05&gt;2-1.43</t>
  </si>
  <si>
    <t>273942938&lt;04&gt;2-1.43</t>
  </si>
  <si>
    <t>273942938&lt;03&gt;2-1.43</t>
  </si>
  <si>
    <t>273942938&lt;02&gt;2-1.43</t>
  </si>
  <si>
    <t>273885507&lt;02&gt;2-1.43</t>
  </si>
  <si>
    <t>273876950&lt;02&gt;2-1.43</t>
  </si>
  <si>
    <t>273849369&lt;03&gt;2-1.43</t>
  </si>
  <si>
    <t>273849369&lt;02&gt;2-1.43</t>
  </si>
  <si>
    <t>273759419&lt;02&gt;2-1.43</t>
  </si>
  <si>
    <t>273733608&lt;04&gt;2-1.43</t>
  </si>
  <si>
    <t>273733608&lt;03&gt;2-1.43</t>
  </si>
  <si>
    <t>273733608&lt;02&gt;2-1.43</t>
  </si>
  <si>
    <t>273672337&lt;04&gt;2-1.43</t>
  </si>
  <si>
    <t>273672337&lt;03&gt;2-1.43</t>
  </si>
  <si>
    <t>273672337&lt;02&gt;2-1.43</t>
  </si>
  <si>
    <t>273548853&lt;08&gt;2-1.43</t>
  </si>
  <si>
    <t>273548853&lt;07&gt;2-1.43</t>
  </si>
  <si>
    <t>273548853&lt;03&gt;2-1.43</t>
  </si>
  <si>
    <t>273548853&lt;02&gt;2-1.43</t>
  </si>
  <si>
    <t>273548853&lt;06&gt;2-1.43</t>
  </si>
  <si>
    <t>273548853&lt;04&gt;2-1.43</t>
  </si>
  <si>
    <t>273548853&lt;05&gt;2-1.43</t>
  </si>
  <si>
    <t>273624704&lt;04&gt;2-1.43</t>
  </si>
  <si>
    <t>273624704&lt;03&gt;2-1.43</t>
  </si>
  <si>
    <t>273624704&lt;02&gt;2-1.43</t>
  </si>
  <si>
    <t>273366405&lt;07&gt;2-1.43</t>
  </si>
  <si>
    <t>273366405&lt;06&gt;2-1.43</t>
  </si>
  <si>
    <t>273366405&lt;05&gt;2-1.43</t>
  </si>
  <si>
    <t>273366405&lt;04&gt;2-1.43</t>
  </si>
  <si>
    <t>273366405&lt;03&gt;2-1.43</t>
  </si>
  <si>
    <t>273366405&lt;02&gt;2-1.43</t>
  </si>
  <si>
    <t>273521928&lt;02&gt;2-1.43</t>
  </si>
  <si>
    <t>273504255&lt;03&gt;2-1.43</t>
  </si>
  <si>
    <t>273504255&lt;02&gt;2-1.43</t>
  </si>
  <si>
    <t>273436485&lt;04&gt;2-1.43</t>
  </si>
  <si>
    <t>273436485&lt;03&gt;2-1.43</t>
  </si>
  <si>
    <t>273436485&lt;02&gt;2-1.43</t>
  </si>
  <si>
    <t>273425949&lt;02&gt;2-1.43</t>
  </si>
  <si>
    <t>273395357&lt;02&gt;2-1.43</t>
  </si>
  <si>
    <t>273377348&lt;03&gt;2-1.43</t>
  </si>
  <si>
    <t>273377348&lt;02&gt;2-1.43</t>
  </si>
  <si>
    <t>273359794&lt;03&gt;2-1.43</t>
  </si>
  <si>
    <t>273359794&lt;02&gt;2-1.43</t>
  </si>
  <si>
    <t>273330215&lt;03&gt;2-1.43</t>
  </si>
  <si>
    <t>273330215&lt;02&gt;2-1.43</t>
  </si>
  <si>
    <t>273222571&lt;07&gt;2-1.43</t>
  </si>
  <si>
    <t>273222571&lt;06&gt;2-1.43</t>
  </si>
  <si>
    <t>273222571&lt;05&gt;2-1.43</t>
  </si>
  <si>
    <t>273222571&lt;04&gt;2-1.43</t>
  </si>
  <si>
    <t>273222571&lt;03&gt;2-1.43</t>
  </si>
  <si>
    <t>273222571&lt;02&gt;2-1.43</t>
  </si>
  <si>
    <t>273276506&lt;03&gt;2-1.43</t>
  </si>
  <si>
    <t>273276506&lt;02&gt;2-1.43</t>
  </si>
  <si>
    <t>273173613&lt;05&gt;2-1.43</t>
  </si>
  <si>
    <t>273173613&lt;04&gt;2-1.43</t>
  </si>
  <si>
    <t>273173613&lt;03&gt;2-1.43</t>
  </si>
  <si>
    <t>273173613&lt;02&gt;2-1.43</t>
  </si>
  <si>
    <t>273069317&lt;08&gt;2-1.43</t>
  </si>
  <si>
    <t>273069317&lt;07&gt;2-1.43</t>
  </si>
  <si>
    <t>273069317&lt;06&gt;2-1.43</t>
  </si>
  <si>
    <t>273069317&lt;05&gt;2-1.43</t>
  </si>
  <si>
    <t>273069317&lt;03&gt;2-1.43</t>
  </si>
  <si>
    <t>273069317&lt;04&gt;2-1.43</t>
  </si>
  <si>
    <t>273069317&lt;02&gt;2-1.43</t>
  </si>
  <si>
    <t>273147988&lt;03&gt;2-1.43</t>
  </si>
  <si>
    <t>273147988&lt;02&gt;2-1.43</t>
  </si>
  <si>
    <t>272700857&lt;10&gt;2-1.43</t>
  </si>
  <si>
    <t>272700857&lt;09&gt;2-1.43</t>
  </si>
  <si>
    <t>272700857&lt;08&gt;2-1.43</t>
  </si>
  <si>
    <t>272700857&lt;07&gt;2-1.43</t>
  </si>
  <si>
    <t>272700857&lt;03&gt;2-1.43</t>
  </si>
  <si>
    <t>272700857&lt;02&gt;2-1.43</t>
  </si>
  <si>
    <t>272700857&lt;04&gt;2-1.43</t>
  </si>
  <si>
    <t>272700857&lt;06&gt;2-1.43</t>
  </si>
  <si>
    <t>272700857&lt;05&gt;2-1.43</t>
  </si>
  <si>
    <t>273021573&lt;06&gt;2-1.43</t>
  </si>
  <si>
    <t>273021573&lt;05&gt;2-1.43</t>
  </si>
  <si>
    <t>273021573&lt;04&gt;2-1.43</t>
  </si>
  <si>
    <t>273021573&lt;03&gt;2-1.43</t>
  </si>
  <si>
    <t>273021573&lt;02&gt;2-1.43</t>
  </si>
  <si>
    <t>272933168&lt;02&gt;2-1.43</t>
  </si>
  <si>
    <t>272843508&lt;03&gt;2-1.43</t>
  </si>
  <si>
    <t>272843508&lt;02&gt;2-1.43</t>
  </si>
  <si>
    <t>272641478&lt;07&gt;2-1.43</t>
  </si>
  <si>
    <t>272641478&lt;06&gt;2-1.43</t>
  </si>
  <si>
    <t>272641478&lt;05&gt;2-1.43</t>
  </si>
  <si>
    <t>272641478&lt;04&gt;2-1.43</t>
  </si>
  <si>
    <t>272641478&lt;03&gt;2-1.43</t>
  </si>
  <si>
    <t>272641478&lt;02&gt;2-1.43</t>
  </si>
  <si>
    <t>272624033&lt;03&gt;2-1.43</t>
  </si>
  <si>
    <t>272624033&lt;02&gt;2-1.43</t>
  </si>
  <si>
    <t>272621714&lt;02&gt;2-1.43</t>
  </si>
  <si>
    <t>272523152&lt;06&gt;2-1.43</t>
  </si>
  <si>
    <t>272523152&lt;05&gt;2-1.43</t>
  </si>
  <si>
    <t>272523152&lt;04&gt;2-1.43</t>
  </si>
  <si>
    <t>272523152&lt;03&gt;2-[started/gap]</t>
  </si>
  <si>
    <t>272523152&lt;02&gt;2-1.43</t>
  </si>
  <si>
    <t>272604020&lt;02&gt;2-1.43</t>
  </si>
  <si>
    <t>272577419&lt;02&gt;2-1.43</t>
  </si>
  <si>
    <t>272434061&lt;08&gt;2-1.43</t>
  </si>
  <si>
    <t>272434061&lt;07&gt;2-1.43</t>
  </si>
  <si>
    <t>272434061&lt;06&gt;2-1.43</t>
  </si>
  <si>
    <t>272434061&lt;05&gt;2-1.43</t>
  </si>
  <si>
    <t>272434061&lt;03&gt;2-1.43</t>
  </si>
  <si>
    <t>272434061&lt;04&gt;2-1.43</t>
  </si>
  <si>
    <t>272434061&lt;02&gt;2-1.43</t>
  </si>
  <si>
    <t>272495787&lt;02&gt;2-1.43</t>
  </si>
  <si>
    <t>272448111&lt;02&gt;2-1.43</t>
  </si>
  <si>
    <t>272423978&lt;02&gt;2-1.43</t>
  </si>
  <si>
    <t>272392869&lt;02&gt;2-1.43</t>
  </si>
  <si>
    <t>272145508&lt;06&gt;2-1.43</t>
  </si>
  <si>
    <t>272145508&lt;05&gt;2-1.43</t>
  </si>
  <si>
    <t>272145508&lt;04&gt;2-1.43</t>
  </si>
  <si>
    <t>272145508&lt;03&gt;2-1.43</t>
  </si>
  <si>
    <t>272145508&lt;02&gt;2-1.43</t>
  </si>
  <si>
    <t>272223219&lt;03&gt;2-1.43</t>
  </si>
  <si>
    <t>272223219&lt;02&gt;2-1.43</t>
  </si>
  <si>
    <t>272182533&lt;02&gt;2-1.43</t>
  </si>
  <si>
    <t>272103277&lt;06&gt;2-1.43</t>
  </si>
  <si>
    <t>272103277&lt;05&gt;2-1.43</t>
  </si>
  <si>
    <t>272103277&lt;04&gt;2-1.43</t>
  </si>
  <si>
    <t>272103277&lt;03&gt;2-1.43</t>
  </si>
  <si>
    <t>272103277&lt;02&gt;2-1.43</t>
  </si>
  <si>
    <t>272112171&lt;02&gt;2-1.43</t>
  </si>
  <si>
    <t>272088128&lt;04&gt;2-1.43</t>
  </si>
  <si>
    <t>272088128&lt;03&gt;2-1.43</t>
  </si>
  <si>
    <t>272088128&lt;02&gt;2-1.43</t>
  </si>
  <si>
    <t>272065721&lt;04&gt;2-1.43</t>
  </si>
  <si>
    <t>272065721&lt;03&gt;2-1.43</t>
  </si>
  <si>
    <t>272065721&lt;02&gt;2-1.43</t>
  </si>
  <si>
    <t>272036768&lt;06&gt;2-1.43</t>
  </si>
  <si>
    <t>272036768&lt;05&gt;2-1.43</t>
  </si>
  <si>
    <t>272036768&lt;04&gt;2-1.43</t>
  </si>
  <si>
    <t>272036768&lt;03&gt;2-1.43</t>
  </si>
  <si>
    <t>272036768&lt;02&gt;2-1.43</t>
  </si>
  <si>
    <t>271949089&lt;08&gt;2-1.43</t>
  </si>
  <si>
    <t>271949089&lt;07&gt;2-1.43</t>
  </si>
  <si>
    <t>271949089&lt;06&gt;2-1.43</t>
  </si>
  <si>
    <t>271949089&lt;05&gt;2-1.43</t>
  </si>
  <si>
    <t>271949089&lt;02&gt;2-1.43</t>
  </si>
  <si>
    <t>271991912&lt;03&gt;2-1.43</t>
  </si>
  <si>
    <t>271991912&lt;02&gt;2-1.43</t>
  </si>
  <si>
    <t>271824436&lt;07&gt;2-1.43</t>
  </si>
  <si>
    <t>271824436&lt;06&gt;2-1.43</t>
  </si>
  <si>
    <t>271824436&lt;05&gt;2-1.43</t>
  </si>
  <si>
    <t>271824436&lt;04&gt;2-1.43</t>
  </si>
  <si>
    <t>271824436&lt;03&gt;2-1.43</t>
  </si>
  <si>
    <t>271824436&lt;02&gt;2-1.43</t>
  </si>
  <si>
    <t>271933662&lt;02&gt;2-1.43</t>
  </si>
  <si>
    <t>271910671&lt;02&gt;2-1.43</t>
  </si>
  <si>
    <t>271889276&lt;02&gt;2-1.43</t>
  </si>
  <si>
    <t>271765097&lt;04&gt;2-1.43</t>
  </si>
  <si>
    <t>271765097&lt;03&gt;2-1.43</t>
  </si>
  <si>
    <t>271765097&lt;02&gt;2-1.43</t>
  </si>
  <si>
    <t>271777010&lt;02&gt;2-1.43</t>
  </si>
  <si>
    <t>271738918&lt;02&gt;2-1.43</t>
  </si>
  <si>
    <t>271734313&lt;02&gt;2-1.43</t>
  </si>
  <si>
    <t>271677800&lt;03&gt;2-1.43</t>
  </si>
  <si>
    <t>271677800&lt;02&gt;2-1.43</t>
  </si>
  <si>
    <t>271665666&lt;02&gt;2-1.43</t>
  </si>
  <si>
    <t>271613263&lt;04&gt;2-1.43</t>
  </si>
  <si>
    <t>271613263&lt;03&gt;2-1.43</t>
  </si>
  <si>
    <t>271613263&lt;02&gt;2-1.43</t>
  </si>
  <si>
    <t>271575052&lt;07&gt;2-1.43</t>
  </si>
  <si>
    <t>271575052&lt;06&gt;2-1.43</t>
  </si>
  <si>
    <t>271575052&lt;05&gt;2-1.43</t>
  </si>
  <si>
    <t>271575052&lt;04&gt;2-1.43</t>
  </si>
  <si>
    <t>271575052&lt;03&gt;2-1.43</t>
  </si>
  <si>
    <t>271575052&lt;02&gt;2-1.43</t>
  </si>
  <si>
    <t>271600126&lt;02&gt;2-1.43</t>
  </si>
  <si>
    <t>271374427&lt;10&gt;2-1.43</t>
  </si>
  <si>
    <t>271374427&lt;09&gt;2-1.43</t>
  </si>
  <si>
    <t>271374427&lt;08&gt;2-1.43</t>
  </si>
  <si>
    <t>271374427&lt;07&gt;2-1.43</t>
  </si>
  <si>
    <t>271374427&lt;03&gt;2-1.43</t>
  </si>
  <si>
    <t>271374427&lt;02&gt;2-1.43</t>
  </si>
  <si>
    <t>271374427&lt;06&gt;2-1.43</t>
  </si>
  <si>
    <t>271374427&lt;04&gt;2-1.43</t>
  </si>
  <si>
    <t>271374427&lt;05&gt;2-1.43</t>
  </si>
  <si>
    <t>271487463&lt;02&gt;2-1.43</t>
  </si>
  <si>
    <t>271477694&lt;02&gt;2-1.43</t>
  </si>
  <si>
    <t>271452252&lt;03&gt;2-1.43</t>
  </si>
  <si>
    <t>271452252&lt;02&gt;2-1.43</t>
  </si>
  <si>
    <t>271423865&lt;03&gt;2-1.43</t>
  </si>
  <si>
    <t>271423865&lt;02&gt;2-1.43</t>
  </si>
  <si>
    <t>271355191&lt;05&gt;2-1.43</t>
  </si>
  <si>
    <t>271355191&lt;04&gt;2-1.43</t>
  </si>
  <si>
    <t>271355191&lt;03&gt;2-1.43</t>
  </si>
  <si>
    <t>271355191&lt;02&gt;2-1.43</t>
  </si>
  <si>
    <t>271204917&lt;08&gt;2-1.43</t>
  </si>
  <si>
    <t>271204917&lt;07&gt;2-1.43</t>
  </si>
  <si>
    <t>271204917&lt;06&gt;2-1.43</t>
  </si>
  <si>
    <t>271204917&lt;05&gt;2-1.43</t>
  </si>
  <si>
    <t>271204917&lt;03&gt;2-1.43</t>
  </si>
  <si>
    <t>271204917&lt;04&gt;2-1.43</t>
  </si>
  <si>
    <t>271204917&lt;02&gt;2-1.43</t>
  </si>
  <si>
    <t>271326557&lt;03&gt;2-1.43</t>
  </si>
  <si>
    <t>271326557&lt;02&gt;2-1.43</t>
  </si>
  <si>
    <t>271320795&lt;02&gt;2-1.43</t>
  </si>
  <si>
    <t>271294415&lt;04&gt;2-1.43</t>
  </si>
  <si>
    <t>271294415&lt;03&gt;2-1.43</t>
  </si>
  <si>
    <t>271294415&lt;02&gt;2-1.43</t>
  </si>
  <si>
    <t>270990641&lt;12&gt;2-1.43</t>
  </si>
  <si>
    <t>270990641&lt;11&gt;2-1.43</t>
  </si>
  <si>
    <t>270990641&lt;10&gt;2-1.43</t>
  </si>
  <si>
    <t>270990641&lt;03&gt;2-1.43</t>
  </si>
  <si>
    <t>270990641&lt;02&gt;2-1.43</t>
  </si>
  <si>
    <t>270990641&lt;04&gt;2-1.43</t>
  </si>
  <si>
    <t>270990641&lt;05&gt;2-1.43</t>
  </si>
  <si>
    <t>270990641&lt;09&gt;2-1.43</t>
  </si>
  <si>
    <t>270990641&lt;06&gt;2-1.43</t>
  </si>
  <si>
    <t>270990641&lt;07&gt;2-1.43</t>
  </si>
  <si>
    <t>270990641&lt;08&gt;2-1.43</t>
  </si>
  <si>
    <t>271198150&lt;02&gt;2-1.43</t>
  </si>
  <si>
    <t>271181853&lt;03&gt;2-1.43</t>
  </si>
  <si>
    <t>271181853&lt;02&gt;2-1.43</t>
  </si>
  <si>
    <t>271138064&lt;03&gt;2-1.43</t>
  </si>
  <si>
    <t>271138064&lt;02&gt;2-1.43</t>
  </si>
  <si>
    <t>271105659&lt;02&gt;2-1.43</t>
  </si>
  <si>
    <t>271094780&lt;02&gt;2-1.43</t>
  </si>
  <si>
    <t>271082004&lt;02&gt;2-1.43</t>
  </si>
  <si>
    <t>271040181&lt;03&gt;2-1.43</t>
  </si>
  <si>
    <t>271040181&lt;02&gt;2-1.43</t>
  </si>
  <si>
    <t>271027196&lt;02&gt;2-1.43</t>
  </si>
  <si>
    <t>270963250&lt;06&gt;2-1.43</t>
  </si>
  <si>
    <t>270963250&lt;05&gt;2-1.43</t>
  </si>
  <si>
    <t>270963250&lt;04&gt;2-1.43</t>
  </si>
  <si>
    <t>270963250&lt;03&gt;2-1.43</t>
  </si>
  <si>
    <t>270963250&lt;02&gt;2-1.43</t>
  </si>
  <si>
    <t>270955722&lt;04&gt;2-1.43</t>
  </si>
  <si>
    <t>270955722&lt;03&gt;2-1.43</t>
  </si>
  <si>
    <t>270955722&lt;02&gt;2-1.43</t>
  </si>
  <si>
    <t>270925177&lt;03&gt;2-1.43</t>
  </si>
  <si>
    <t>270925177&lt;02&gt;2-1.43</t>
  </si>
  <si>
    <t>270931952&lt;03&gt;2-1.43</t>
  </si>
  <si>
    <t>270931952&lt;02&gt;2-1.43</t>
  </si>
  <si>
    <t>270917344&lt;03&gt;2-1.43</t>
  </si>
  <si>
    <t>270917344&lt;02&gt;2-1.43</t>
  </si>
  <si>
    <t>270914118&lt;02&gt;2-1.43</t>
  </si>
  <si>
    <t>270836360&lt;05&gt;2-1.43</t>
  </si>
  <si>
    <t>270836360&lt;04&gt;2-1.43</t>
  </si>
  <si>
    <t>270836360&lt;03&gt;2-1.43</t>
  </si>
  <si>
    <t>270836360&lt;02&gt;2-1.43</t>
  </si>
  <si>
    <t>270849977&lt;02&gt;2-1.43</t>
  </si>
  <si>
    <t>270761670&lt;08&gt;2-1.43</t>
  </si>
  <si>
    <t>270761670&lt;07&gt;2-1.43</t>
  </si>
  <si>
    <t>270761670&lt;06&gt;2-1.43</t>
  </si>
  <si>
    <t>270761670&lt;05&gt;2-1.43</t>
  </si>
  <si>
    <t>270761670&lt;03&gt;2-1.43</t>
  </si>
  <si>
    <t>270761670&lt;04&gt;2-1.43</t>
  </si>
  <si>
    <t>270761670&lt;02&gt;2-1.43</t>
  </si>
  <si>
    <t>270809204&lt;02&gt;2-1.43</t>
  </si>
  <si>
    <t>270619717&lt;07&gt;2-1.43</t>
  </si>
  <si>
    <t>270619717&lt;06&gt;2-1.43</t>
  </si>
  <si>
    <t>270619717&lt;05&gt;2-1.43</t>
  </si>
  <si>
    <t>270619717&lt;04&gt;2-1.43</t>
  </si>
  <si>
    <t>270619717&lt;03&gt;2-1.43</t>
  </si>
  <si>
    <t>270619717&lt;02&gt;2-1.43</t>
  </si>
  <si>
    <t>270733008&lt;02&gt;2-1.43</t>
  </si>
  <si>
    <t>270671402&lt;02&gt;2-1.43</t>
  </si>
  <si>
    <t>270629124&lt;02&gt;2-1.43</t>
  </si>
  <si>
    <t>270613418&lt;04&gt;2-1.43</t>
  </si>
  <si>
    <t>270613418&lt;03&gt;2-1.43</t>
  </si>
  <si>
    <t>270613418&lt;02&gt;2-1.43</t>
  </si>
  <si>
    <t>270592558&lt;03&gt;2-1.43</t>
  </si>
  <si>
    <t>270592558&lt;02&gt;2-1.43</t>
  </si>
  <si>
    <t>270564282&lt;06&gt;2-1.43</t>
  </si>
  <si>
    <t>270564282&lt;05&gt;2-1.43</t>
  </si>
  <si>
    <t>270564282&lt;04&gt;2-1.43</t>
  </si>
  <si>
    <t>270564282&lt;03&gt;2-1.43</t>
  </si>
  <si>
    <t>270564282&lt;02&gt;2-1.43</t>
  </si>
  <si>
    <t>270425342&lt;09&gt;2-1.43</t>
  </si>
  <si>
    <t>270425342&lt;08&gt;2-1.43</t>
  </si>
  <si>
    <t>270425342&lt;07&gt;2-1.43</t>
  </si>
  <si>
    <t>270425342&lt;06&gt;2-1.43</t>
  </si>
  <si>
    <t>270425342&lt;03&gt;2-1.43</t>
  </si>
  <si>
    <t>270425342&lt;05&gt;2-1.43</t>
  </si>
  <si>
    <t>270425342&lt;02&gt;2-1.43</t>
  </si>
  <si>
    <t>270425342&lt;04&gt;2-1.43</t>
  </si>
  <si>
    <t>270535957&lt;02&gt;2-1.43</t>
  </si>
  <si>
    <t>270481432&lt;03&gt;2-1.43</t>
  </si>
  <si>
    <t>270481432&lt;02&gt;2-1.43</t>
  </si>
  <si>
    <t>270463062&lt;02&gt;2-1.43</t>
  </si>
  <si>
    <t>270418574&lt;03&gt;2-1.43</t>
  </si>
  <si>
    <t>270418574&lt;02&gt;2-1.43</t>
  </si>
  <si>
    <t>270342177&lt;07&gt;2-1.43</t>
  </si>
  <si>
    <t>270342177&lt;06&gt;2-1.43</t>
  </si>
  <si>
    <t>270342177&lt;05&gt;2-1.43</t>
  </si>
  <si>
    <t>270342177&lt;04&gt;2-1.43</t>
  </si>
  <si>
    <t>270342177&lt;03&gt;2-1.43</t>
  </si>
  <si>
    <t>270342177&lt;02&gt;2-1.43</t>
  </si>
  <si>
    <t>270407492&lt;02&gt;2-1.43</t>
  </si>
  <si>
    <t>270393714&lt;03&gt;2-1.43</t>
  </si>
  <si>
    <t>270393714&lt;02&gt;2-1.43</t>
  </si>
  <si>
    <t>270295806&lt;07&gt;2-1.43</t>
  </si>
  <si>
    <t>270295806&lt;06&gt;2-1.43</t>
  </si>
  <si>
    <t>270295806&lt;05&gt;2-1.43</t>
  </si>
  <si>
    <t>270295806&lt;04&gt;2-1.43</t>
  </si>
  <si>
    <t>270295806&lt;03&gt;2-1.43</t>
  </si>
  <si>
    <t>270295806&lt;02&gt;2-1.43</t>
  </si>
  <si>
    <t>270320618&lt;02&gt;2-1.43</t>
  </si>
  <si>
    <t>270160582&lt;09&gt;2-1.43</t>
  </si>
  <si>
    <t>270160582&lt;08&gt;2-1.43</t>
  </si>
  <si>
    <t>270160582&lt;07&gt;2-1.43</t>
  </si>
  <si>
    <t>270160582&lt;06&gt;2-1.43</t>
  </si>
  <si>
    <t>270160582&lt;03&gt;2-1.43</t>
  </si>
  <si>
    <t>270160582&lt;05&gt;2-1.43</t>
  </si>
  <si>
    <t>270160582&lt;02&gt;2-1.43</t>
  </si>
  <si>
    <t>270160582&lt;04&gt;2-1.43</t>
  </si>
  <si>
    <t>270241175&lt;03&gt;2-1.43</t>
  </si>
  <si>
    <t>270241175&lt;02&gt;2-1.43</t>
  </si>
  <si>
    <t>270205937&lt;02&gt;2-1.43</t>
  </si>
  <si>
    <t>269916438&lt;09&gt;2-1.43</t>
  </si>
  <si>
    <t>269916438&lt;08&gt;2-1.43</t>
  </si>
  <si>
    <t>269916438&lt;07&gt;2-1.43</t>
  </si>
  <si>
    <t>269916438&lt;06&gt;2-1.43</t>
  </si>
  <si>
    <t>269916438&lt;03&gt;2-1.43</t>
  </si>
  <si>
    <t>269916438&lt;05&gt;2-1.43</t>
  </si>
  <si>
    <t>269916438&lt;02&gt;2-1.43</t>
  </si>
  <si>
    <t>269916438&lt;04&gt;2-1.43</t>
  </si>
  <si>
    <t>270106641&lt;03&gt;2-1.43</t>
  </si>
  <si>
    <t>270106641&lt;02&gt;2-1.43</t>
  </si>
  <si>
    <t>270039797&lt;05&gt;2-1.43</t>
  </si>
  <si>
    <t>270039797&lt;04&gt;2-1.43</t>
  </si>
  <si>
    <t>270039797&lt;03&gt;2-1.43</t>
  </si>
  <si>
    <t>270039797&lt;02&gt;2-1.43</t>
  </si>
  <si>
    <t>270013073&lt;03&gt;2-1.43</t>
  </si>
  <si>
    <t>270013073&lt;02&gt;2-1.43</t>
  </si>
  <si>
    <t>269990857&lt;02&gt;2-1.43</t>
  </si>
  <si>
    <t>269975297&lt;02&gt;2-1.43</t>
  </si>
  <si>
    <t>269424400&lt;13&gt;2-1.43</t>
  </si>
  <si>
    <t>269424400&lt;12&gt;2-1.43</t>
  </si>
  <si>
    <t>269424400&lt;11&gt;2-1.43</t>
  </si>
  <si>
    <t>269424400&lt;03&gt;2-1.43</t>
  </si>
  <si>
    <t>269424400&lt;02&gt;2-1.43</t>
  </si>
  <si>
    <t>269424400&lt;04&gt;2-1.43</t>
  </si>
  <si>
    <t>269424400&lt;05&gt;2-1.43</t>
  </si>
  <si>
    <t>269424400&lt;06&gt;2-1.43</t>
  </si>
  <si>
    <t>269424400&lt;07&gt;2-1.43</t>
  </si>
  <si>
    <t>269424400&lt;10&gt;2-1.43</t>
  </si>
  <si>
    <t>269424400&lt;08&gt;2-1.43</t>
  </si>
  <si>
    <t>269424400&lt;09&gt;2-1.43</t>
  </si>
  <si>
    <t>269879968&lt;03&gt;2-1.43</t>
  </si>
  <si>
    <t>269879968&lt;02&gt;2-1.43</t>
  </si>
  <si>
    <t>269824783&lt;03&gt;2-1.43</t>
  </si>
  <si>
    <t>269824783&lt;02&gt;2-1.43</t>
  </si>
  <si>
    <t>269815414&lt;02&gt;2-1.43</t>
  </si>
  <si>
    <t>269808092&lt;02&gt;2-1.43</t>
  </si>
  <si>
    <t>269796754&lt;02&gt;2-1.43</t>
  </si>
  <si>
    <t>269767336&lt;05&gt;2-1.43</t>
  </si>
  <si>
    <t>269767336&lt;04&gt;2-1.43</t>
  </si>
  <si>
    <t>269767336&lt;03&gt;2-1.43</t>
  </si>
  <si>
    <t>269767336&lt;02&gt;2-1.43</t>
  </si>
  <si>
    <t>269648399&lt;05&gt;2-1.43</t>
  </si>
  <si>
    <t>269648399&lt;04&gt;2-1.43</t>
  </si>
  <si>
    <t>269648399&lt;03&gt;2-1.43</t>
  </si>
  <si>
    <t>269648399&lt;02&gt;2-1.43</t>
  </si>
  <si>
    <t>269588538&lt;04&gt;2-1.43</t>
  </si>
  <si>
    <t>269588538&lt;03&gt;2-1.43</t>
  </si>
  <si>
    <t>269588538&lt;02&gt;2-1.43</t>
  </si>
  <si>
    <t>269559380&lt;04&gt;2-1.43</t>
  </si>
  <si>
    <t>269559380&lt;03&gt;2-1.43</t>
  </si>
  <si>
    <t>269559380&lt;02&gt;2-1.43</t>
  </si>
  <si>
    <t>269556539&lt;02&gt;2-1.43</t>
  </si>
  <si>
    <t>269482218&lt;02&gt;2-1.43</t>
  </si>
  <si>
    <t>269457066&lt;03&gt;2-1.43</t>
  </si>
  <si>
    <t>269457066&lt;02&gt;2-1.43</t>
  </si>
  <si>
    <t>269429200&lt;02&gt;2-1.43</t>
  </si>
  <si>
    <t>269422481&lt;02&gt;2-1.43</t>
  </si>
  <si>
    <t>269417349&lt;02&gt;2-1.43</t>
  </si>
  <si>
    <t>269400510&lt;02&gt;2-1.43</t>
  </si>
  <si>
    <t>269335353&lt;05&gt;2-1.43</t>
  </si>
  <si>
    <t>269335353&lt;04&gt;2-1.43</t>
  </si>
  <si>
    <t>269335353&lt;03&gt;2-1.43</t>
  </si>
  <si>
    <t>269335353&lt;02&gt;2-1.43</t>
  </si>
  <si>
    <t>269315512&lt;04&gt;2-1.43</t>
  </si>
  <si>
    <t>269315512&lt;03&gt;2-1.43</t>
  </si>
  <si>
    <t>269315512&lt;02&gt;2-1.43</t>
  </si>
  <si>
    <t>269262253&lt;06&gt;2-1.43</t>
  </si>
  <si>
    <t>269262253&lt;05&gt;2-1.43</t>
  </si>
  <si>
    <t>269262253&lt;04&gt;2-1.43</t>
  </si>
  <si>
    <t>269262253&lt;03&gt;2-1.43</t>
  </si>
  <si>
    <t>269262253&lt;02&gt;2-1.43</t>
  </si>
  <si>
    <t>269302786&lt;03&gt;2-1.43</t>
  </si>
  <si>
    <t>269302786&lt;02&gt;2-1.43</t>
  </si>
  <si>
    <t>269234591&lt;06&gt;2-1.43</t>
  </si>
  <si>
    <t>269234591&lt;05&gt;2-1.43</t>
  </si>
  <si>
    <t>269234591&lt;04&gt;2-1.43</t>
  </si>
  <si>
    <t>269234591&lt;03&gt;2-1.43</t>
  </si>
  <si>
    <t>269234591&lt;02&gt;2-1.43</t>
  </si>
  <si>
    <t>269180261&lt;05&gt;2-1.43</t>
  </si>
  <si>
    <t>269180261&lt;04&gt;2-1.43</t>
  </si>
  <si>
    <t>269180261&lt;03&gt;2-1.43</t>
  </si>
  <si>
    <t>269180261&lt;02&gt;2-1.43</t>
  </si>
  <si>
    <t>269052449&lt;08&gt;2-1.43</t>
  </si>
  <si>
    <t>269052449&lt;07&gt;2-1.43</t>
  </si>
  <si>
    <t>269052449&lt;06&gt;2-1.43</t>
  </si>
  <si>
    <t>269052449&lt;05&gt;2-1.43</t>
  </si>
  <si>
    <t>269052449&lt;03&gt;2-1.43</t>
  </si>
  <si>
    <t>269052449&lt;04&gt;2-1.43</t>
  </si>
  <si>
    <t>269052449&lt;02&gt;2-1.43</t>
  </si>
  <si>
    <t>268773699&lt;06&gt;2-1.43</t>
  </si>
  <si>
    <t>268773699&lt;05&gt;2-1.43</t>
  </si>
  <si>
    <t>268773699&lt;04&gt;2-1.43</t>
  </si>
  <si>
    <t>268773699&lt;03&gt;2-1.43</t>
  </si>
  <si>
    <t>268773699&lt;02&gt;2-1.43</t>
  </si>
  <si>
    <t>268701538&lt;07&gt;2-1.43</t>
  </si>
  <si>
    <t>268701538&lt;06&gt;2-1.43</t>
  </si>
  <si>
    <t>268701538&lt;05&gt;2-1.43</t>
  </si>
  <si>
    <t>268701538&lt;04&gt;2-1.43</t>
  </si>
  <si>
    <t>268701538&lt;03&gt;2-1.43</t>
  </si>
  <si>
    <t>268701538&lt;02&gt;2-1.43</t>
  </si>
  <si>
    <t>268722656&lt;02&gt;2-1.43</t>
  </si>
  <si>
    <t>268668226&lt;03&gt;2-1.43</t>
  </si>
  <si>
    <t>268668226&lt;02&gt;2-1.43</t>
  </si>
  <si>
    <t>268653881&lt;05&gt;2-1.43</t>
  </si>
  <si>
    <t>268653881&lt;04&gt;2-1.43</t>
  </si>
  <si>
    <t>268653881&lt;03&gt;2-1.43</t>
  </si>
  <si>
    <t>268653881&lt;02&gt;2-1.43</t>
  </si>
  <si>
    <t>268611792&lt;03&gt;2-1.43</t>
  </si>
  <si>
    <t>268611792&lt;02&gt;2-1.43</t>
  </si>
  <si>
    <t>268633438&lt;02&gt;2-1.43</t>
  </si>
  <si>
    <t>268587242&lt;03&gt;2-1.43</t>
  </si>
  <si>
    <t>268587242&lt;02&gt;2-1.43</t>
  </si>
  <si>
    <t>268570810&lt;05&gt;2-1.43</t>
  </si>
  <si>
    <t>268570810&lt;04&gt;2-1.43</t>
  </si>
  <si>
    <t>268570810&lt;03&gt;2-1.43</t>
  </si>
  <si>
    <t>268570810&lt;02&gt;2-1.43</t>
  </si>
  <si>
    <t>268503764&lt;07&gt;2-1.43</t>
  </si>
  <si>
    <t>268503764&lt;06&gt;2-1.43</t>
  </si>
  <si>
    <t>268503764&lt;05&gt;2-1.43</t>
  </si>
  <si>
    <t>268503764&lt;04&gt;2-1.43</t>
  </si>
  <si>
    <t>268503764&lt;03&gt;2-1.43</t>
  </si>
  <si>
    <t>268503764&lt;02&gt;2-1.43</t>
  </si>
  <si>
    <t>268527538&lt;03&gt;2-1.43</t>
  </si>
  <si>
    <t>268527538&lt;02&gt;2-1.43</t>
  </si>
  <si>
    <t>268433632&lt;07&gt;2-1.43</t>
  </si>
  <si>
    <t>268433632&lt;06&gt;2-1.43</t>
  </si>
  <si>
    <t>268433632&lt;05&gt;2-1.43</t>
  </si>
  <si>
    <t>268433632&lt;04&gt;2-1.43</t>
  </si>
  <si>
    <t>268433632&lt;03&gt;2-1.43</t>
  </si>
  <si>
    <t>268433632&lt;02&gt;2-1.43</t>
  </si>
  <si>
    <t>268462311&lt;02&gt;2-1.43</t>
  </si>
  <si>
    <t>268288219&lt;07&gt;2-1.43</t>
  </si>
  <si>
    <t>268288219&lt;06&gt;2-1.43</t>
  </si>
  <si>
    <t>268288219&lt;05&gt;2-1.43</t>
  </si>
  <si>
    <t>268288219&lt;04&gt;2-1.43</t>
  </si>
  <si>
    <t>268288219&lt;03&gt;2-1.43</t>
  </si>
  <si>
    <t>268288219&lt;02&gt;2-1.43</t>
  </si>
  <si>
    <t>268381974&lt;03&gt;2-1.43</t>
  </si>
  <si>
    <t>268381974&lt;02&gt;2-1.43</t>
  </si>
  <si>
    <t>268362942&lt;02&gt;2-1.43</t>
  </si>
  <si>
    <t>268314104&lt;02&gt;2-1.43</t>
  </si>
  <si>
    <t>268294524&lt;02&gt;2-1.43</t>
  </si>
  <si>
    <t>268269144&lt;03&gt;2-1.43</t>
  </si>
  <si>
    <t>268269144&lt;02&gt;2-1.43</t>
  </si>
  <si>
    <t>268242671&lt;06&gt;2-1.43</t>
  </si>
  <si>
    <t>268242671&lt;05&gt;2-1.43</t>
  </si>
  <si>
    <t>268242671&lt;04&gt;2-1.43</t>
  </si>
  <si>
    <t>268242671&lt;03&gt;2-1.43</t>
  </si>
  <si>
    <t>268242671&lt;02&gt;2-1.43</t>
  </si>
  <si>
    <t>268116223&lt;09&gt;2-1.43</t>
  </si>
  <si>
    <t>268116223&lt;08&gt;2-1.43</t>
  </si>
  <si>
    <t>268116223&lt;07&gt;2-1.43</t>
  </si>
  <si>
    <t>268116223&lt;06&gt;2-1.43</t>
  </si>
  <si>
    <t>268116223&lt;03&gt;2-1.43</t>
  </si>
  <si>
    <t>268116223&lt;02&gt;2-1.43</t>
  </si>
  <si>
    <t>268116223&lt;05&gt;2-1.43</t>
  </si>
  <si>
    <t>268116223&lt;04&gt;2-1.43</t>
  </si>
  <si>
    <t>268183976&lt;02&gt;2-1.43</t>
  </si>
  <si>
    <t>268144581&lt;02&gt;2-1.43</t>
  </si>
  <si>
    <t>268136057&lt;02&gt;2-1.43</t>
  </si>
  <si>
    <t>267813039&lt;08&gt;2-1.43</t>
  </si>
  <si>
    <t>267813039&lt;07&gt;2-1.43</t>
  </si>
  <si>
    <t>267813039&lt;06&gt;2-1.43</t>
  </si>
  <si>
    <t>267813039&lt;03&gt;2-1.43</t>
  </si>
  <si>
    <t>267813039&lt;02&gt;2-1.43</t>
  </si>
  <si>
    <t>267813039&lt;04&gt;2-1.43</t>
  </si>
  <si>
    <t>267813039&lt;05&gt;2-1.43</t>
  </si>
  <si>
    <t>268047426&lt;05&gt;2-1.43</t>
  </si>
  <si>
    <t>268047426&lt;04&gt;2-1.43</t>
  </si>
  <si>
    <t>268047426&lt;03&gt;2-1.43</t>
  </si>
  <si>
    <t>268047426&lt;02&gt;2-1.43</t>
  </si>
  <si>
    <t>267758637&lt;06&gt;2-1.43</t>
  </si>
  <si>
    <t>267758637&lt;05&gt;2-1.43</t>
  </si>
  <si>
    <t>267758637&lt;04&gt;2-1.43</t>
  </si>
  <si>
    <t>267758637&lt;03&gt;2-1.43</t>
  </si>
  <si>
    <t>267758637&lt;02&gt;2-1.43</t>
  </si>
  <si>
    <t>267663918&lt;08&gt;2-1.43</t>
  </si>
  <si>
    <t>267663918&lt;07&gt;2-1.43</t>
  </si>
  <si>
    <t>267663918&lt;06&gt;2-1.43</t>
  </si>
  <si>
    <t>267663918&lt;05&gt;2-1.43</t>
  </si>
  <si>
    <t>267663918&lt;03&gt;2-1.43</t>
  </si>
  <si>
    <t>267663918&lt;04&gt;2-1.43</t>
  </si>
  <si>
    <t>267663918&lt;02&gt;2-1.43</t>
  </si>
  <si>
    <t>267742610&lt;02&gt;2-1.43</t>
  </si>
  <si>
    <t>267701200&lt;03&gt;2-1.43</t>
  </si>
  <si>
    <t>267701200&lt;02&gt;2-1.43</t>
  </si>
  <si>
    <t>267684001&lt;02&gt;2-1.43</t>
  </si>
  <si>
    <t>267677364&lt;02&gt;2-1.43</t>
  </si>
  <si>
    <t>266965762&lt;14&gt;2-1.43</t>
  </si>
  <si>
    <t>266965762&lt;13&gt;2-1.43</t>
  </si>
  <si>
    <t>266965762&lt;12&gt;2-1.43</t>
  </si>
  <si>
    <t>266965762&lt;03&gt;2-1.43</t>
  </si>
  <si>
    <t>266965762&lt;02&gt;2-1.43</t>
  </si>
  <si>
    <t>266965762&lt;04&gt;2-1.43</t>
  </si>
  <si>
    <t>266965762&lt;05&gt;2-1.43</t>
  </si>
  <si>
    <t>266965762&lt;06&gt;2-1.43</t>
  </si>
  <si>
    <t>266965762&lt;07&gt;2-1.43</t>
  </si>
  <si>
    <t>266965762&lt;08&gt;2-1.43</t>
  </si>
  <si>
    <t>266965762&lt;09&gt;2-1.43</t>
  </si>
  <si>
    <t>266965762&lt;11&gt;2-1.43</t>
  </si>
  <si>
    <t>266965762&lt;10&gt;2-1.43</t>
  </si>
  <si>
    <t>267623308&lt;05&gt;2-1.43</t>
  </si>
  <si>
    <t>267623308&lt;04&gt;2-1.43</t>
  </si>
  <si>
    <t>267623308&lt;03&gt;2-1.43</t>
  </si>
  <si>
    <t>267623308&lt;02&gt;2-1.43</t>
  </si>
  <si>
    <t>267594934&lt;05&gt;2-1.43</t>
  </si>
  <si>
    <t>267594934&lt;04&gt;2-1.43</t>
  </si>
  <si>
    <t>267594934&lt;03&gt;2-1.43</t>
  </si>
  <si>
    <t>267594934&lt;02&gt;2-1.43</t>
  </si>
  <si>
    <t>267549898&lt;05&gt;2-1.43</t>
  </si>
  <si>
    <t>267549898&lt;04&gt;2-1.43</t>
  </si>
  <si>
    <t>267549898&lt;03&gt;2-1.43</t>
  </si>
  <si>
    <t>267549898&lt;02&gt;2-1.43</t>
  </si>
  <si>
    <t>267524212&lt;02&gt;2-1.43</t>
  </si>
  <si>
    <t>267514203&lt;02&gt;2-1.43</t>
  </si>
  <si>
    <t>267473968&lt;02&gt;2-1.43</t>
  </si>
  <si>
    <t>267446947&lt;03&gt;2-1.43</t>
  </si>
  <si>
    <t>267446947&lt;02&gt;2-1.43</t>
  </si>
  <si>
    <t>267425824&lt;05&gt;2-1.43</t>
  </si>
  <si>
    <t>267425824&lt;04&gt;2-1.43</t>
  </si>
  <si>
    <t>267425824&lt;03&gt;2-1.43</t>
  </si>
  <si>
    <t>267425824&lt;02&gt;2-1.43</t>
  </si>
  <si>
    <t>267415882&lt;03&gt;2-1.43</t>
  </si>
  <si>
    <t>267415882&lt;02&gt;2-1.43</t>
  </si>
  <si>
    <t>267392002&lt;03&gt;2-1.43</t>
  </si>
  <si>
    <t>267392002&lt;02&gt;2-1.43</t>
  </si>
  <si>
    <t>267381932&lt;02&gt;2-1.43</t>
  </si>
  <si>
    <t>267369073&lt;03&gt;2-1.43</t>
  </si>
  <si>
    <t>267369073&lt;02&gt;2-1.43</t>
  </si>
  <si>
    <t>267362089&lt;03&gt;2-1.43</t>
  </si>
  <si>
    <t>267362089&lt;02&gt;2-1.43</t>
  </si>
  <si>
    <t>267319101&lt;02&gt;2-1.43</t>
  </si>
  <si>
    <t>267295723&lt;03&gt;2-1.43</t>
  </si>
  <si>
    <t>267295723&lt;02&gt;2-1.43</t>
  </si>
  <si>
    <t>267217216&lt;06&gt;2-1.43</t>
  </si>
  <si>
    <t>267217216&lt;05&gt;2-1.43</t>
  </si>
  <si>
    <t>267217216&lt;04&gt;2-1.43</t>
  </si>
  <si>
    <t>267217216&lt;03&gt;2-1.43</t>
  </si>
  <si>
    <t>267217216&lt;02&gt;2-1.43</t>
  </si>
  <si>
    <t>267107707&lt;03&gt;2-1.43</t>
  </si>
  <si>
    <t>267107707&lt;02&gt;2-1.43</t>
  </si>
  <si>
    <t>267079410&lt;02&gt;2-1.43</t>
  </si>
  <si>
    <t>267003576&lt;02&gt;2-1.43</t>
  </si>
  <si>
    <t>266857473&lt;08&gt;2-1.43</t>
  </si>
  <si>
    <t>266857473&lt;07&gt;2-1.43</t>
  </si>
  <si>
    <t>266857473&lt;06&gt;2-1.43</t>
  </si>
  <si>
    <t>266857473&lt;05&gt;2-1.43</t>
  </si>
  <si>
    <t>266857473&lt;03&gt;2-1.43</t>
  </si>
  <si>
    <t>266857473&lt;04&gt;2-1.43</t>
  </si>
  <si>
    <t>266857473&lt;02&gt;2-1.43</t>
  </si>
  <si>
    <t>266800000&lt;07&gt;2-1.43</t>
  </si>
  <si>
    <t>266800000&lt;06&gt;2-1.43</t>
  </si>
  <si>
    <t>266800000&lt;05&gt;2-1.43</t>
  </si>
  <si>
    <t>266800000&lt;04&gt;2-1.43</t>
  </si>
  <si>
    <t>266800000&lt;03&gt;2-1.43</t>
  </si>
  <si>
    <t>266800000&lt;02&gt;2-1.43</t>
  </si>
  <si>
    <t>266849605&lt;02&gt;2-1.43</t>
  </si>
  <si>
    <t>266764133&lt;05&gt;2-1.43</t>
  </si>
  <si>
    <t>266764133&lt;04&gt;2-1.43</t>
  </si>
  <si>
    <t>266764133&lt;03&gt;2-1.43</t>
  </si>
  <si>
    <t>266764133&lt;02&gt;2-1.43</t>
  </si>
  <si>
    <t>266777758&lt;02&gt;2-1.43</t>
  </si>
  <si>
    <t>266750862&lt;03&gt;2-1.43</t>
  </si>
  <si>
    <t>266750862&lt;02&gt;2-1.43</t>
  </si>
  <si>
    <t>266691243&lt;02&gt;2-1.43</t>
  </si>
  <si>
    <t>266682746&lt;03&gt;2-1.43</t>
  </si>
  <si>
    <t>266682746&lt;02&gt;2-1.43</t>
  </si>
  <si>
    <t>266660192&lt;03&gt;2-1.43</t>
  </si>
  <si>
    <t>266660192&lt;02&gt;2-1.43</t>
  </si>
  <si>
    <t>266674374&lt;02&gt;2-1.43</t>
  </si>
  <si>
    <t>266663995&lt;02&gt;2-1.43</t>
  </si>
  <si>
    <t>266612655&lt;03&gt;2-1.43</t>
  </si>
  <si>
    <t>266612655&lt;02&gt;2-1.43</t>
  </si>
  <si>
    <t>266505454&lt;09&gt;2-1.43</t>
  </si>
  <si>
    <t>266505454&lt;08&gt;2-1.43</t>
  </si>
  <si>
    <t>266505454&lt;07&gt;2-1.43</t>
  </si>
  <si>
    <t>266505454&lt;06&gt;2-1.43</t>
  </si>
  <si>
    <t>266505454&lt;03&gt;2-1.43</t>
  </si>
  <si>
    <t>266505454&lt;02&gt;2-1.43</t>
  </si>
  <si>
    <t>266505454&lt;04&gt;2-1.43</t>
  </si>
  <si>
    <t>266505454&lt;05&gt;2-1.43</t>
  </si>
  <si>
    <t>266599335&lt;03&gt;2-1.43</t>
  </si>
  <si>
    <t>266599335&lt;02&gt;2-1.43</t>
  </si>
  <si>
    <t>266587605&lt;02&gt;2-1.43</t>
  </si>
  <si>
    <t>266566384&lt;02&gt;2-1.43</t>
  </si>
  <si>
    <t>266546199&lt;03&gt;2-1.43</t>
  </si>
  <si>
    <t>266546199&lt;02&gt;2-1.43</t>
  </si>
  <si>
    <t>266526545&lt;03&gt;2-1.43</t>
  </si>
  <si>
    <t>266526545&lt;02&gt;2-1.43</t>
  </si>
  <si>
    <t>266362230&lt;09&gt;2-1.43</t>
  </si>
  <si>
    <t>266362230&lt;08&gt;2-1.43</t>
  </si>
  <si>
    <t>266362230&lt;07&gt;2-1.43</t>
  </si>
  <si>
    <t>266362230&lt;06&gt;2-1.43</t>
  </si>
  <si>
    <t>266362230&lt;03&gt;2-1.43</t>
  </si>
  <si>
    <t>266362230&lt;05&gt;2-1.43</t>
  </si>
  <si>
    <t>266362230&lt;02&gt;2-1.43</t>
  </si>
  <si>
    <t>266362230&lt;04&gt;2-1.43</t>
  </si>
  <si>
    <t>266497270&lt;02&gt;2-1.43</t>
  </si>
  <si>
    <t>266446088&lt;04&gt;2-1.43</t>
  </si>
  <si>
    <t>266446088&lt;03&gt;2-1.43</t>
  </si>
  <si>
    <t>266446088&lt;02&gt;2-1.43</t>
  </si>
  <si>
    <t>266396540&lt;02&gt;2-1.43</t>
  </si>
  <si>
    <t>266259174&lt;08&gt;2-1.43</t>
  </si>
  <si>
    <t>266259174&lt;07&gt;2-1.43</t>
  </si>
  <si>
    <t>266259174&lt;06&gt;2-1.43</t>
  </si>
  <si>
    <t>266259174&lt;05&gt;2-1.43</t>
  </si>
  <si>
    <t>266259174&lt;03&gt;2-1.43</t>
  </si>
  <si>
    <t>266259174&lt;04&gt;2-1.43</t>
  </si>
  <si>
    <t>266259174&lt;02&gt;2-1.43</t>
  </si>
  <si>
    <t>266146046&lt;08&gt;2-1.43</t>
  </si>
  <si>
    <t>266146046&lt;07&gt;2-1.43</t>
  </si>
  <si>
    <t>266146046&lt;06&gt;2-1.43</t>
  </si>
  <si>
    <t>266146046&lt;05&gt;2-1.43</t>
  </si>
  <si>
    <t>266146046&lt;03&gt;2-1.43</t>
  </si>
  <si>
    <t>266146046&lt;04&gt;2-1.43</t>
  </si>
  <si>
    <t>266146046&lt;02&gt;2-1.43</t>
  </si>
  <si>
    <t>266236074&lt;02&gt;2-1.43</t>
  </si>
  <si>
    <t>266206279&lt;03&gt;2-1.43</t>
  </si>
  <si>
    <t>266206279&lt;02&gt;2-1.43</t>
  </si>
  <si>
    <t>266172919&lt;02&gt;2-1.43</t>
  </si>
  <si>
    <t>266130801&lt;04&gt;2-1.43</t>
  </si>
  <si>
    <t>266130801&lt;03&gt;2-1.43</t>
  </si>
  <si>
    <t>266130801&lt;02&gt;2-1.43</t>
  </si>
  <si>
    <t>266086034&lt;04&gt;2-1.43</t>
  </si>
  <si>
    <t>266086034&lt;03&gt;2-1.43</t>
  </si>
  <si>
    <t>266086034&lt;02&gt;2-1.43</t>
  </si>
  <si>
    <t>266065287&lt;04&gt;2-1.43</t>
  </si>
  <si>
    <t>266065287&lt;03&gt;2-1.43</t>
  </si>
  <si>
    <t>266065287&lt;02&gt;2-1.43</t>
  </si>
  <si>
    <t>265984887&lt;06&gt;2-1.43</t>
  </si>
  <si>
    <t>265984887&lt;05&gt;2-1.43</t>
  </si>
  <si>
    <t>265984887&lt;04&gt;2-1.43</t>
  </si>
  <si>
    <t>265984887&lt;03&gt;2-1.43</t>
  </si>
  <si>
    <t>265984887&lt;02&gt;2-1.43</t>
  </si>
  <si>
    <t>265824536&lt;08&gt;2-1.43</t>
  </si>
  <si>
    <t>265824536&lt;07&gt;2-1.43</t>
  </si>
  <si>
    <t>265824536&lt;06&gt;2-1.43</t>
  </si>
  <si>
    <t>265824536&lt;05&gt;2-1.43</t>
  </si>
  <si>
    <t>265824536&lt;03&gt;2-1.43</t>
  </si>
  <si>
    <t>265824536&lt;04&gt;2-1.43</t>
  </si>
  <si>
    <t>265824536&lt;02&gt;2-1.43</t>
  </si>
  <si>
    <t>265974443&lt;02&gt;2-1.43</t>
  </si>
  <si>
    <t>265964269&lt;02&gt;2-1.43</t>
  </si>
  <si>
    <t>265927030&lt;02&gt;2-1.43</t>
  </si>
  <si>
    <t>265911047&lt;02&gt;2-1.43</t>
  </si>
  <si>
    <t>265876962&lt;03&gt;2-1.43</t>
  </si>
  <si>
    <t>265876962&lt;02&gt;2-1.43</t>
  </si>
  <si>
    <t>265860372&lt;02&gt;2-1.43</t>
  </si>
  <si>
    <t>265811267&lt;03&gt;2-1.43</t>
  </si>
  <si>
    <t>265811267&lt;02&gt;2-1.43</t>
  </si>
  <si>
    <t>265718629&lt;05&gt;2-1.43</t>
  </si>
  <si>
    <t>265718629&lt;04&gt;2-1.43</t>
  </si>
  <si>
    <t>265718629&lt;03&gt;2-1.43</t>
  </si>
  <si>
    <t>265718629&lt;02&gt;2-1.43</t>
  </si>
  <si>
    <t>265756266&lt;02&gt;2-1.43</t>
  </si>
  <si>
    <t>265728835&lt;02&gt;2-1.43</t>
  </si>
  <si>
    <t>265663211&lt;04&gt;2-1.43</t>
  </si>
  <si>
    <t>265663211&lt;03&gt;2-1.43</t>
  </si>
  <si>
    <t>265663211&lt;02&gt;2-1.43</t>
  </si>
  <si>
    <t>265707391&lt;02&gt;2-1.43</t>
  </si>
  <si>
    <t>265605332&lt;05&gt;2-1.43</t>
  </si>
  <si>
    <t>265605332&lt;04&gt;2-1.43</t>
  </si>
  <si>
    <t>265605332&lt;03&gt;2-1.43</t>
  </si>
  <si>
    <t>265605332&lt;02&gt;2-1.43</t>
  </si>
  <si>
    <t>265597526&lt;04&gt;2-1.43</t>
  </si>
  <si>
    <t>265597526&lt;03&gt;2-1.43</t>
  </si>
  <si>
    <t>265597526&lt;02&gt;2-1.43</t>
  </si>
  <si>
    <t>265575295&lt;07&gt;2-1.43</t>
  </si>
  <si>
    <t>265575295&lt;06&gt;2-1.43</t>
  </si>
  <si>
    <t>265575295&lt;05&gt;2-1.43</t>
  </si>
  <si>
    <t>265575295&lt;02&gt;2-1.43</t>
  </si>
  <si>
    <t>265365749&lt;09&gt;2-1.43</t>
  </si>
  <si>
    <t>265365749&lt;08&gt;2-1.43</t>
  </si>
  <si>
    <t>265365749&lt;07&gt;2-1.43</t>
  </si>
  <si>
    <t>265365749&lt;06&gt;2-1.43</t>
  </si>
  <si>
    <t>265365749&lt;03&gt;2-1.43</t>
  </si>
  <si>
    <t>265365749&lt;02&gt;2-1.43</t>
  </si>
  <si>
    <t>265365749&lt;05&gt;2-1.43</t>
  </si>
  <si>
    <t>265365749&lt;04&gt;2-1.43</t>
  </si>
  <si>
    <t>265551932&lt;03&gt;2-1.43</t>
  </si>
  <si>
    <t>265551932&lt;02&gt;2-1.43</t>
  </si>
  <si>
    <t>265527486&lt;05&gt;2-1.43</t>
  </si>
  <si>
    <t>265527486&lt;04&gt;2-1.43</t>
  </si>
  <si>
    <t>265527486&lt;03&gt;2-1.43</t>
  </si>
  <si>
    <t>265527486&lt;02&gt;2-1.43</t>
  </si>
  <si>
    <t>265502632&lt;02&gt;2-1.43</t>
  </si>
  <si>
    <t>265475255&lt;02&gt;2-1.43</t>
  </si>
  <si>
    <t>265194342&lt;10&gt;2-1.43</t>
  </si>
  <si>
    <t>265194342&lt;09&gt;2-1.43</t>
  </si>
  <si>
    <t>265194342&lt;08&gt;2-1.43</t>
  </si>
  <si>
    <t>265194342&lt;07&gt;2-1.43</t>
  </si>
  <si>
    <t>265194342&lt;03&gt;2-1.43</t>
  </si>
  <si>
    <t>265194342&lt;02&gt;2-1.43</t>
  </si>
  <si>
    <t>265194342&lt;06&gt;2-1.43</t>
  </si>
  <si>
    <t>265194342&lt;04&gt;2-1.43</t>
  </si>
  <si>
    <t>265194342&lt;05&gt;2-1.43</t>
  </si>
  <si>
    <t>265305337&lt;02&gt;2-1.43</t>
  </si>
  <si>
    <t>265274823&lt;03&gt;2-1.43</t>
  </si>
  <si>
    <t>265274823&lt;02&gt;2-1.43</t>
  </si>
  <si>
    <t>265263010&lt;03&gt;2-1.43</t>
  </si>
  <si>
    <t>265263010&lt;02&gt;2-1.43</t>
  </si>
  <si>
    <t>265253363&lt;03&gt;2-1.43</t>
  </si>
  <si>
    <t>265253363&lt;02&gt;2-1.43</t>
  </si>
  <si>
    <t>265223779&lt;02&gt;2-1.43</t>
  </si>
  <si>
    <t>265215833&lt;02&gt;2-1.43</t>
  </si>
  <si>
    <t>265207770&lt;02&gt;2-1.43</t>
  </si>
  <si>
    <t>265188030&lt;04&gt;2-1.43</t>
  </si>
  <si>
    <t>265188030&lt;03&gt;2-1.43</t>
  </si>
  <si>
    <t>265188030&lt;02&gt;2-1.43</t>
  </si>
  <si>
    <t>265126998&lt;03&gt;2-1.43</t>
  </si>
  <si>
    <t>265126998&lt;02&gt;2-1.43</t>
  </si>
  <si>
    <t>265148294&lt;02&gt;2-1.43</t>
  </si>
  <si>
    <t>265123265&lt;03&gt;2-1.43</t>
  </si>
  <si>
    <t>265123265&lt;02&gt;2-1.43</t>
  </si>
  <si>
    <t>265065186&lt;05&gt;2-1.43</t>
  </si>
  <si>
    <t>265065186&lt;04&gt;2-1.43</t>
  </si>
  <si>
    <t>265065186&lt;03&gt;2-1.43</t>
  </si>
  <si>
    <t>265065186&lt;02&gt;2-1.43</t>
  </si>
  <si>
    <t>265041270&lt;07&gt;2-1.43</t>
  </si>
  <si>
    <t>265041270&lt;06&gt;2-1.43</t>
  </si>
  <si>
    <t>265041270&lt;05&gt;2-1.43</t>
  </si>
  <si>
    <t>265041270&lt;04&gt;2-1.43</t>
  </si>
  <si>
    <t>265041270&lt;03&gt;2-1.43</t>
  </si>
  <si>
    <t>265041270&lt;02&gt;2-1.43</t>
  </si>
  <si>
    <t>264997801&lt;04&gt;2-1.43</t>
  </si>
  <si>
    <t>264997801&lt;03&gt;2-1.43</t>
  </si>
  <si>
    <t>264997801&lt;02&gt;2-1.43</t>
  </si>
  <si>
    <t>264896851&lt;10&gt;2-1.43</t>
  </si>
  <si>
    <t>264896851&lt;09&gt;2-1.43</t>
  </si>
  <si>
    <t>264896851&lt;08&gt;2-1.43</t>
  </si>
  <si>
    <t>264896851&lt;07&gt;2-1.43</t>
  </si>
  <si>
    <t>264896851&lt;03&gt;2-1.43</t>
  </si>
  <si>
    <t>264896851&lt;02&gt;2-1.43</t>
  </si>
  <si>
    <t>264896851&lt;06&gt;2-1.43</t>
  </si>
  <si>
    <t>264896851&lt;04&gt;2-1.43</t>
  </si>
  <si>
    <t>264896851&lt;05&gt;2-1.43</t>
  </si>
  <si>
    <t>264960238&lt;03&gt;2-1.43</t>
  </si>
  <si>
    <t>264960238&lt;02&gt;2-1.43</t>
  </si>
  <si>
    <t>264949008&lt;05&gt;2-1.43</t>
  </si>
  <si>
    <t>264949008&lt;04&gt;2-1.43</t>
  </si>
  <si>
    <t>264949008&lt;03&gt;2-1.43</t>
  </si>
  <si>
    <t>264949008&lt;02&gt;2-1.43</t>
  </si>
  <si>
    <t>264855184&lt;06&gt;2-1.43</t>
  </si>
  <si>
    <t>264855184&lt;05&gt;2-1.43</t>
  </si>
  <si>
    <t>264855184&lt;04&gt;2-1.43</t>
  </si>
  <si>
    <t>264855184&lt;03&gt;2-1.43</t>
  </si>
  <si>
    <t>264855184&lt;02&gt;2-1.43</t>
  </si>
  <si>
    <t>264820334&lt;05&gt;2-1.43</t>
  </si>
  <si>
    <t>264820334&lt;04&gt;2-1.43</t>
  </si>
  <si>
    <t>264820334&lt;03&gt;2-1.43</t>
  </si>
  <si>
    <t>264820334&lt;02&gt;2-1.43</t>
  </si>
  <si>
    <t>264771326&lt;06&gt;2-1.43</t>
  </si>
  <si>
    <t>264771326&lt;05&gt;2-1.43</t>
  </si>
  <si>
    <t>264771326&lt;04&gt;2-1.43</t>
  </si>
  <si>
    <t>264771326&lt;03&gt;2-1.43</t>
  </si>
  <si>
    <t>264771326&lt;02&gt;2-1.43</t>
  </si>
  <si>
    <t>264806502&lt;02&gt;2-1.43</t>
  </si>
  <si>
    <t>264749355&lt;05&gt;2-1.43</t>
  </si>
  <si>
    <t>264749355&lt;04&gt;2-1.43</t>
  </si>
  <si>
    <t>264749355&lt;03&gt;2-1.43</t>
  </si>
  <si>
    <t>264749355&lt;02&gt;2-1.43</t>
  </si>
  <si>
    <t>264729188&lt;05&gt;2-1.43</t>
  </si>
  <si>
    <t>264729188&lt;04&gt;2-1.43</t>
  </si>
  <si>
    <t>264729188&lt;03&gt;2-1.43</t>
  </si>
  <si>
    <t>264729188&lt;02&gt;2-1.43</t>
  </si>
  <si>
    <t>264662833&lt;06&gt;2-1.43</t>
  </si>
  <si>
    <t>264662833&lt;05&gt;2-1.43</t>
  </si>
  <si>
    <t>264662833&lt;04&gt;2-1.43</t>
  </si>
  <si>
    <t>264662833&lt;03&gt;2-1.43</t>
  </si>
  <si>
    <t>264662833&lt;02&gt;2-1.43</t>
  </si>
  <si>
    <t>264702387&lt;03&gt;2-1.43</t>
  </si>
  <si>
    <t>264702387&lt;02&gt;2-1.43</t>
  </si>
  <si>
    <t>264612749&lt;07&gt;2-1.43</t>
  </si>
  <si>
    <t>264612749&lt;06&gt;2-1.43</t>
  </si>
  <si>
    <t>264612749&lt;05&gt;2-1.43</t>
  </si>
  <si>
    <t>264612749&lt;04&gt;2-1.43</t>
  </si>
  <si>
    <t>264612749&lt;03&gt;2-1.43</t>
  </si>
  <si>
    <t>264612749&lt;02&gt;2-1.43</t>
  </si>
  <si>
    <t>264544295&lt;08&gt;2-1.43</t>
  </si>
  <si>
    <t>264544295&lt;07&gt;2-1.43</t>
  </si>
  <si>
    <t>264544295&lt;06&gt;2-1.43</t>
  </si>
  <si>
    <t>264544295&lt;03&gt;2-1.43</t>
  </si>
  <si>
    <t>264544295&lt;02&gt;2-1.43</t>
  </si>
  <si>
    <t>264544295&lt;04&gt;2-1.43</t>
  </si>
  <si>
    <t>264544295&lt;05&gt;2-1.43</t>
  </si>
  <si>
    <t>264596432&lt;02&gt;2-1.43</t>
  </si>
  <si>
    <t>264517261&lt;05&gt;2-1.43</t>
  </si>
  <si>
    <t>264517261&lt;04&gt;2-1.43</t>
  </si>
  <si>
    <t>264517261&lt;03&gt;2-1.43</t>
  </si>
  <si>
    <t>264517261&lt;02&gt;2-1.43</t>
  </si>
  <si>
    <t>264220153&lt;10&gt;2-1.43</t>
  </si>
  <si>
    <t>264220153&lt;09&gt;2-1.43</t>
  </si>
  <si>
    <t>264220153&lt;08&gt;2-1.43</t>
  </si>
  <si>
    <t>264220153&lt;03&gt;2-1.43</t>
  </si>
  <si>
    <t>264220153&lt;07&gt;2-1.43</t>
  </si>
  <si>
    <t>264220153&lt;02&gt;2-1.43</t>
  </si>
  <si>
    <t>264220153&lt;04&gt;2-1.43</t>
  </si>
  <si>
    <t>264220153&lt;06&gt;2-1.43</t>
  </si>
  <si>
    <t>264220153&lt;05&gt;2-1.43</t>
  </si>
  <si>
    <t>264483034&lt;03&gt;2-1.43</t>
  </si>
  <si>
    <t>264483034&lt;02&gt;2-1.43</t>
  </si>
  <si>
    <t>264455776&lt;03&gt;2-1.43</t>
  </si>
  <si>
    <t>264455776&lt;02&gt;2-1.43</t>
  </si>
  <si>
    <t>264397243&lt;04&gt;2-1.43</t>
  </si>
  <si>
    <t>264397243&lt;03&gt;2-1.43</t>
  </si>
  <si>
    <t>264397243&lt;02&gt;2-1.43</t>
  </si>
  <si>
    <t>264320271&lt;02&gt;2-1.43</t>
  </si>
  <si>
    <t>263681853&lt;12&gt;2-1.43</t>
  </si>
  <si>
    <t>263681853&lt;11&gt;2-1.43</t>
  </si>
  <si>
    <t>263681853&lt;10&gt;2-1.43</t>
  </si>
  <si>
    <t>263681853&lt;03&gt;2-1.43</t>
  </si>
  <si>
    <t>263681853&lt;02&gt;2-1.43</t>
  </si>
  <si>
    <t>263681853&lt;04&gt;2-1.43</t>
  </si>
  <si>
    <t>263681853&lt;05&gt;2-1.43</t>
  </si>
  <si>
    <t>263681853&lt;06&gt;2-1.43</t>
  </si>
  <si>
    <t>263681853&lt;09&gt;2-1.43</t>
  </si>
  <si>
    <t>263681853&lt;07&gt;2-1.43</t>
  </si>
  <si>
    <t>263681853&lt;08&gt;2-1.43</t>
  </si>
  <si>
    <t>264175197&lt;03&gt;2-1.43</t>
  </si>
  <si>
    <t>264175197&lt;02&gt;2-1.43</t>
  </si>
  <si>
    <t>264114328&lt;05&gt;2-1.43</t>
  </si>
  <si>
    <t>264114328&lt;04&gt;2-1.43</t>
  </si>
  <si>
    <t>264114328&lt;03&gt;2-1.43</t>
  </si>
  <si>
    <t>264114328&lt;02&gt;2-1.43</t>
  </si>
  <si>
    <t>263984272&lt;05&gt;2-1.43</t>
  </si>
  <si>
    <t>263984272&lt;04&gt;2-1.43</t>
  </si>
  <si>
    <t>263984272&lt;03&gt;2-1.43</t>
  </si>
  <si>
    <t>263966343&lt;02&gt;2-1.43</t>
  </si>
  <si>
    <t>263936628&lt;03&gt;2-1.43</t>
  </si>
  <si>
    <t>263936628&lt;02&gt;2-1.43</t>
  </si>
  <si>
    <t>263804668&lt;04&gt;2-1.43</t>
  </si>
  <si>
    <t>263804668&lt;03&gt;2-1.43</t>
  </si>
  <si>
    <t>263804668&lt;02&gt;2-1.43</t>
  </si>
  <si>
    <t>263783030&lt;02&gt;2-1.43</t>
  </si>
  <si>
    <t>263776225&lt;02&gt;2-1.43</t>
  </si>
  <si>
    <t>263752809&lt;03&gt;2-1.43</t>
  </si>
  <si>
    <t>263752809&lt;02&gt;2-1.43</t>
  </si>
  <si>
    <t>263696095&lt;02&gt;2-1.43</t>
  </si>
  <si>
    <t>263596300&lt;07&gt;2-1.43</t>
  </si>
  <si>
    <t>263596300&lt;06&gt;2-1.43</t>
  </si>
  <si>
    <t>263596300&lt;05&gt;2-1.43</t>
  </si>
  <si>
    <t>263596300&lt;04&gt;2-1.43</t>
  </si>
  <si>
    <t>263596300&lt;03&gt;2-1.43</t>
  </si>
  <si>
    <t>263596300&lt;02&gt;2-1.43</t>
  </si>
  <si>
    <t>263265491&lt;12&gt;2-1.43</t>
  </si>
  <si>
    <t>263265491&lt;11&gt;2-1.43</t>
  </si>
  <si>
    <t>263265491&lt;10&gt;2-1.43</t>
  </si>
  <si>
    <t>263265491&lt;03&gt;2-1.43</t>
  </si>
  <si>
    <t>263265491&lt;02&gt;2-1.43</t>
  </si>
  <si>
    <t>263265491&lt;04&gt;2-1.43</t>
  </si>
  <si>
    <t>263265491&lt;05&gt;2-1.43</t>
  </si>
  <si>
    <t>263265491&lt;09&gt;2-1.43</t>
  </si>
  <si>
    <t>263265491&lt;06&gt;2-1.43</t>
  </si>
  <si>
    <t>263265491&lt;07&gt;2-1.43</t>
  </si>
  <si>
    <t>263265491&lt;08&gt;2-1.43</t>
  </si>
  <si>
    <t>263555256&lt;03&gt;2-1.43</t>
  </si>
  <si>
    <t>263555256&lt;02&gt;2-1.43</t>
  </si>
  <si>
    <t>263487112&lt;03&gt;2-1.43</t>
  </si>
  <si>
    <t>263487112&lt;02&gt;2-1.43</t>
  </si>
  <si>
    <t>263467556&lt;02&gt;2-1.43</t>
  </si>
  <si>
    <t>263429308&lt;04&gt;2-1.43</t>
  </si>
  <si>
    <t>263429308&lt;03&gt;2-1.43</t>
  </si>
  <si>
    <t>263429308&lt;02&gt;2-1.43</t>
  </si>
  <si>
    <t>263412978&lt;03&gt;2-1.43</t>
  </si>
  <si>
    <t>263412978&lt;02&gt;2-1.43</t>
  </si>
  <si>
    <t>263370065&lt;02&gt;2-1.43</t>
  </si>
  <si>
    <t>263337845&lt;04&gt;2-1.43</t>
  </si>
  <si>
    <t>263337845&lt;03&gt;2-1.43</t>
  </si>
  <si>
    <t>263337845&lt;02&gt;2-1.43</t>
  </si>
  <si>
    <t>263301294&lt;02&gt;2-1.43</t>
  </si>
  <si>
    <t>по</t>
  </si>
  <si>
    <t>%</t>
  </si>
  <si>
    <t>c</t>
  </si>
  <si>
    <t>Итого год $</t>
  </si>
  <si>
    <t>Сред-няя $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</si>
  <si>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</si>
  <si>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</si>
  <si>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</si>
  <si>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</si>
  <si>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</si>
  <si>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</si>
  <si>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</si>
  <si>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</si>
  <si>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</si>
  <si>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</si>
  <si>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</si>
  <si>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</si>
  <si>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Средняя$</t>
  </si>
  <si>
    <t>Средн.</t>
  </si>
  <si>
    <t>№</t>
  </si>
  <si>
    <t>Время</t>
  </si>
  <si>
    <t>Объем</t>
  </si>
  <si>
    <t>Цена</t>
  </si>
  <si>
    <t>Баланс</t>
  </si>
  <si>
    <t>t/p</t>
  </si>
  <si>
    <t>Залог к депо, %</t>
  </si>
  <si>
    <t>Общие настройки и управление торгами</t>
  </si>
  <si>
    <t>январь</t>
  </si>
  <si>
    <t>Макс время жизни сетки, Часы:Минуты</t>
  </si>
  <si>
    <t>BUY сетки - настройки шагов, количества колен и длины</t>
  </si>
  <si>
    <t>BUY сетки - min ордер и множители лота всех колен</t>
  </si>
  <si>
    <t>B_CurrencyForMinLot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</si>
  <si>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</si>
  <si>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</si>
  <si>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</si>
  <si>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</si>
  <si>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</si>
  <si>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</si>
  <si>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GapMaxStopOrders</t>
  </si>
  <si>
    <t>S_GapMinPips</t>
  </si>
  <si>
    <t>Настройки блока выявления и обработки гэпов</t>
  </si>
  <si>
    <t>GapMinDistanceFromMarket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</si>
  <si>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</si>
  <si>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</si>
  <si>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</si>
  <si>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</si>
  <si>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</si>
  <si>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</si>
  <si>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</si>
  <si>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</si>
  <si>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</si>
  <si>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</si>
  <si>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</si>
  <si>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</si>
  <si>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TradeStartHour</t>
  </si>
  <si>
    <t>TradeStartMinute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</si>
  <si>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</si>
  <si>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</si>
  <si>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</si>
  <si>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</si>
  <si>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</si>
  <si>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</si>
  <si>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</si>
  <si>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</si>
  <si>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</si>
  <si>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</si>
  <si>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IntraDay1StartHour</t>
  </si>
  <si>
    <t/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</si>
  <si>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</si>
  <si>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</si>
  <si>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</si>
  <si>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</si>
  <si>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</si>
  <si>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</si>
  <si>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SELL сетки: настройки TP (чистая прибыль) --&gt; [уровень_БУ]+ТР</t>
  </si>
  <si>
    <t>buy_step_settings_1_43_1010_11_29_22_04_2017</t>
  </si>
  <si>
    <t>buy_lot_settings_1_43_1010_11_29_22_04_2017</t>
  </si>
  <si>
    <t>buy_tp_settings_1_43_1010_11_29_22_04_2017</t>
  </si>
  <si>
    <t>BUY сетки: настройки TP (прибыль) --&gt; [уровень_БУ]+ТР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</si>
  <si>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</si>
  <si>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</si>
  <si>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</si>
  <si>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</si>
  <si>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</si>
  <si>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</si>
  <si>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1970.01.01 00:00</t>
  </si>
  <si>
    <t>sell stop</t>
  </si>
  <si>
    <t>buy stop</t>
  </si>
  <si>
    <t>delete</t>
  </si>
  <si>
    <t>close</t>
  </si>
  <si>
    <t>Прибыль в $ за месяц (депо 3550)</t>
  </si>
  <si>
    <t>Прибыль в $ за месяц (депо 1000)</t>
  </si>
  <si>
    <t>Длина сетки пипсов 4-х знак по модели</t>
  </si>
  <si>
    <t>от 1-го (AC)</t>
  </si>
  <si>
    <t>от 1-го колена</t>
  </si>
  <si>
    <t>от 1-го</t>
  </si>
  <si>
    <t>Баланс счета в моменте, $</t>
  </si>
  <si>
    <t>Таблица для оценки достаточности средств и вариантов форс-мажорных торгов усеченным диапазонными и обычными многоколенными сетками</t>
  </si>
  <si>
    <t>Денег хватит на столько пипсов 4-х знак движения цены (до stopout)</t>
  </si>
  <si>
    <t>Импортируйте в модель сет (или введите настройки руками) и задайте в столбце "О" модели цену пипса, комиссию, залог, StopOut и Кдепо сета или баланс счета.</t>
  </si>
  <si>
    <t>Данная таблица считывает информацию из модели и обсчитает даже форс-мажорные настройки, которые вы можете внести прямо в таблицу модели даже руками.</t>
  </si>
  <si>
    <t>В данной таблице вам лишь надо указать в ячейке "L5" максимум колен в той обычной или форс-мажорной сетке, возможности торгов которой вы изучаете в модели.</t>
  </si>
  <si>
    <t>Пример. Старик, вместо торгов 15-ти кол сеткой 482пп с КДЕПО=14000, вел торги 11 кол 249пп на депо 5600.  Этого хватит на заступ цены 335пп, а StopOut на 584пп.</t>
  </si>
  <si>
    <t>Версия 2.4</t>
  </si>
  <si>
    <t>Bug</t>
  </si>
  <si>
    <t>Change</t>
  </si>
  <si>
    <t>Расширены некоторые колонки</t>
  </si>
  <si>
    <t>MT5 Build 3180 Перестал работать импорт настроек сета из отчета Тестера</t>
  </si>
  <si>
    <t xml:space="preserve">Точность измерения цены </t>
  </si>
  <si>
    <t>Для более точного расчета депозита, необходимо обновить/пополнить информацию самостоятельно с помощью скрипта AccountInfo перед использованием модели.</t>
  </si>
  <si>
    <t xml:space="preserve">Информация на этом листе автоматически не обновляется. </t>
  </si>
  <si>
    <t>Информация с данного листа автоматически подставляется при загрузке сета в соответствующие поля вкладки "Сводная МОДЕЛЬ 1х1" и служит для грубой оценки необходимого депозита.</t>
  </si>
  <si>
    <t>Таблица залогов и цены пункта.</t>
  </si>
  <si>
    <t>Схема</t>
  </si>
  <si>
    <t>Наименование</t>
  </si>
  <si>
    <t>Автор</t>
  </si>
  <si>
    <t>Версия</t>
  </si>
  <si>
    <t>MOD</t>
  </si>
  <si>
    <t>Добавлено отображение информации о сете(автор,наименование сета,версия,мод,схема торгов)</t>
  </si>
  <si>
    <t>Добавлено автозаполнение информации о паре(залог и цена пипса)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</si>
</sst>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</numFmts>
  <fonts count="11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  <font>
      <b/>
      <sz val="10"/>
      <color rgb="FF0070C0"/>
      <name val="Arial Cyr"/>
      <charset val="204"/>
    </font>
    <font>
      <b/>
      <sz val="10"/>
      <color rgb="FFC00000"/>
      <name val="Arial Cyr"/>
      <charset val="204"/>
    </font>
    <font>
      <sz val="10"/>
      <color rgb="FFC00000"/>
      <name val="Arial Cyr"/>
      <charset val="204"/>
    </font>
    <font>
      <b/>
      <sz val="9"/>
      <color indexed="81"/>
      <name val="Tahoma"/>
      <family val="2"/>
      <charset val="204"/>
    </font>
    <font>
      <b/>
      <sz val="14"/>
      <color indexed="81"/>
      <name val="Tahoma"/>
      <family val="2"/>
      <charset val="204"/>
    </font>
    <font>
      <sz val="12"/>
      <color indexed="81"/>
      <name val="Tahoma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3">
    <xf numFmtId="0" fontId="0" fillId="0" borderId="0"/>
    <xf numFmtId="9" fontId="7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/>
    <xf numFmtId="0" fontId="7" fillId="0" borderId="0"/>
    <xf numFmtId="9" fontId="7" fillId="0" borderId="0" applyFont="0" applyFill="0" applyBorder="0" applyAlignment="0" applyProtection="0"/>
    <xf numFmtId="0" fontId="5" fillId="0" borderId="0"/>
    <xf numFmtId="0" fontId="5" fillId="0" borderId="0"/>
    <xf numFmtId="0" fontId="104" fillId="0" borderId="0" applyNumberForma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31">
    <xf numFmtId="0" fontId="0" fillId="0" borderId="0" xfId="0"/>
    <xf numFmtId="2" fontId="15" fillId="0" borderId="0" xfId="0" applyNumberFormat="1" applyFont="1" applyFill="1" applyBorder="1" applyAlignment="1" applyProtection="1">
      <alignment horizontal="center"/>
      <protection locked="0"/>
    </xf>
    <xf numFmtId="164" fontId="15" fillId="0" borderId="0" xfId="0" applyNumberFormat="1" applyFont="1" applyFill="1" applyBorder="1" applyAlignment="1" applyProtection="1">
      <alignment horizontal="center"/>
      <protection locked="0"/>
    </xf>
    <xf numFmtId="2" fontId="16" fillId="0" borderId="0" xfId="0" applyNumberFormat="1" applyFont="1" applyProtection="1"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167" fontId="9" fillId="0" borderId="1" xfId="0" applyNumberFormat="1" applyFont="1" applyFill="1" applyBorder="1" applyAlignment="1" applyProtection="1">
      <alignment horizontal="center" vertical="center"/>
    </xf>
    <xf numFmtId="2" fontId="9" fillId="0" borderId="2" xfId="0" applyNumberFormat="1" applyFont="1" applyBorder="1" applyAlignment="1" applyProtection="1">
      <alignment horizontal="center"/>
    </xf>
    <xf numFmtId="2" fontId="9" fillId="2" borderId="3" xfId="0" applyNumberFormat="1" applyFont="1" applyFill="1" applyBorder="1" applyAlignment="1" applyProtection="1">
      <alignment horizontal="center"/>
    </xf>
    <xf numFmtId="164" fontId="9" fillId="0" borderId="4" xfId="0" applyNumberFormat="1" applyFont="1" applyBorder="1" applyAlignment="1" applyProtection="1">
      <alignment horizontal="center"/>
    </xf>
    <xf numFmtId="2" fontId="9" fillId="3" borderId="3" xfId="0" applyNumberFormat="1" applyFont="1" applyFill="1" applyBorder="1" applyAlignment="1" applyProtection="1">
      <alignment horizontal="center"/>
    </xf>
    <xf numFmtId="164" fontId="9" fillId="0" borderId="4" xfId="0" applyNumberFormat="1" applyFont="1" applyFill="1" applyBorder="1" applyAlignment="1" applyProtection="1">
      <alignment horizontal="center"/>
    </xf>
    <xf numFmtId="167" fontId="9" fillId="2" borderId="1" xfId="0" applyNumberFormat="1" applyFont="1" applyFill="1" applyBorder="1" applyAlignment="1" applyProtection="1">
      <alignment horizontal="center" vertical="center"/>
    </xf>
    <xf numFmtId="2" fontId="9" fillId="2" borderId="5" xfId="0" applyNumberFormat="1" applyFont="1" applyFill="1" applyBorder="1" applyAlignment="1" applyProtection="1">
      <alignment horizontal="center"/>
    </xf>
    <xf numFmtId="2" fontId="9" fillId="2" borderId="2" xfId="0" applyNumberFormat="1" applyFont="1" applyFill="1" applyBorder="1" applyAlignment="1" applyProtection="1">
      <alignment horizontal="center"/>
    </xf>
    <xf numFmtId="164" fontId="9" fillId="2" borderId="4" xfId="0" applyNumberFormat="1" applyFont="1" applyFill="1" applyBorder="1" applyAlignment="1" applyProtection="1">
      <alignment horizontal="center"/>
    </xf>
    <xf numFmtId="167" fontId="9" fillId="0" borderId="6" xfId="0" applyNumberFormat="1" applyFont="1" applyFill="1" applyBorder="1" applyAlignment="1" applyProtection="1">
      <alignment horizontal="center" vertical="center"/>
    </xf>
    <xf numFmtId="2" fontId="9" fillId="0" borderId="7" xfId="0" applyNumberFormat="1" applyFont="1" applyBorder="1" applyAlignment="1" applyProtection="1">
      <alignment horizontal="center"/>
    </xf>
    <xf numFmtId="2" fontId="9" fillId="2" borderId="8" xfId="0" applyNumberFormat="1" applyFont="1" applyFill="1" applyBorder="1" applyAlignment="1" applyProtection="1">
      <alignment horizontal="center"/>
    </xf>
    <xf numFmtId="164" fontId="9" fillId="0" borderId="9" xfId="0" applyNumberFormat="1" applyFont="1" applyBorder="1" applyAlignment="1" applyProtection="1">
      <alignment horizontal="center"/>
    </xf>
    <xf numFmtId="2" fontId="9" fillId="3" borderId="8" xfId="0" applyNumberFormat="1" applyFont="1" applyFill="1" applyBorder="1" applyAlignment="1" applyProtection="1">
      <alignment horizontal="center"/>
    </xf>
    <xf numFmtId="164" fontId="9" fillId="0" borderId="9" xfId="0" applyNumberFormat="1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  <protection locked="0"/>
    </xf>
    <xf numFmtId="1" fontId="23" fillId="0" borderId="0" xfId="0" applyNumberFormat="1" applyFont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165" fontId="23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/>
    <xf numFmtId="0" fontId="10" fillId="0" borderId="0" xfId="0" applyFont="1" applyProtection="1"/>
    <xf numFmtId="0" fontId="16" fillId="0" borderId="0" xfId="0" applyFont="1" applyFill="1" applyBorder="1" applyProtection="1"/>
    <xf numFmtId="0" fontId="16" fillId="4" borderId="0" xfId="0" applyFont="1" applyFill="1" applyBorder="1" applyProtection="1"/>
    <xf numFmtId="0" fontId="16" fillId="3" borderId="0" xfId="0" applyFont="1" applyFill="1" applyBorder="1" applyProtection="1"/>
    <xf numFmtId="0" fontId="9" fillId="0" borderId="0" xfId="0" applyFont="1" applyProtection="1"/>
    <xf numFmtId="0" fontId="9" fillId="5" borderId="0" xfId="0" applyFont="1" applyFill="1" applyProtection="1"/>
    <xf numFmtId="0" fontId="12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0" fontId="13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165" fontId="18" fillId="3" borderId="0" xfId="0" applyNumberFormat="1" applyFont="1" applyFill="1" applyProtection="1"/>
    <xf numFmtId="165" fontId="9" fillId="0" borderId="0" xfId="0" applyNumberFormat="1" applyFont="1" applyProtection="1"/>
    <xf numFmtId="165" fontId="9" fillId="5" borderId="0" xfId="0" applyNumberFormat="1" applyFont="1" applyFill="1" applyProtection="1"/>
    <xf numFmtId="0" fontId="22" fillId="0" borderId="0" xfId="0" applyFont="1" applyProtection="1"/>
    <xf numFmtId="0" fontId="24" fillId="0" borderId="0" xfId="0" applyFont="1" applyProtection="1"/>
    <xf numFmtId="0" fontId="24" fillId="4" borderId="0" xfId="0" applyFont="1" applyFill="1" applyProtection="1"/>
    <xf numFmtId="0" fontId="24" fillId="3" borderId="0" xfId="0" applyFont="1" applyFill="1" applyProtection="1"/>
    <xf numFmtId="0" fontId="25" fillId="0" borderId="0" xfId="0" applyFont="1" applyProtection="1"/>
    <xf numFmtId="0" fontId="25" fillId="5" borderId="0" xfId="0" applyFont="1" applyFill="1" applyProtection="1"/>
    <xf numFmtId="165" fontId="24" fillId="0" borderId="0" xfId="0" applyNumberFormat="1" applyFont="1" applyProtection="1"/>
    <xf numFmtId="165" fontId="24" fillId="4" borderId="0" xfId="0" applyNumberFormat="1" applyFont="1" applyFill="1" applyProtection="1"/>
    <xf numFmtId="0" fontId="9" fillId="4" borderId="0" xfId="0" applyFont="1" applyFill="1" applyProtection="1"/>
    <xf numFmtId="0" fontId="9" fillId="3" borderId="0" xfId="0" applyFont="1" applyFill="1" applyProtection="1"/>
    <xf numFmtId="0" fontId="10" fillId="2" borderId="10" xfId="0" applyFont="1" applyFill="1" applyBorder="1" applyAlignment="1" applyProtection="1">
      <alignment horizontal="center"/>
    </xf>
    <xf numFmtId="0" fontId="10" fillId="0" borderId="11" xfId="0" applyFont="1" applyFill="1" applyBorder="1" applyAlignment="1" applyProtection="1">
      <alignment horizontal="center"/>
    </xf>
    <xf numFmtId="0" fontId="10" fillId="0" borderId="12" xfId="0" applyFont="1" applyBorder="1" applyAlignment="1" applyProtection="1">
      <alignment horizontal="center"/>
    </xf>
    <xf numFmtId="0" fontId="10" fillId="0" borderId="13" xfId="0" applyFont="1" applyBorder="1" applyAlignment="1" applyProtection="1">
      <alignment horizontal="center"/>
    </xf>
    <xf numFmtId="0" fontId="10" fillId="4" borderId="14" xfId="0" applyFont="1" applyFill="1" applyBorder="1" applyAlignment="1" applyProtection="1">
      <alignment horizontal="center"/>
    </xf>
    <xf numFmtId="0" fontId="10" fillId="0" borderId="15" xfId="0" applyFont="1" applyBorder="1" applyAlignment="1" applyProtection="1">
      <alignment horizontal="center"/>
    </xf>
    <xf numFmtId="0" fontId="10" fillId="3" borderId="14" xfId="0" applyFont="1" applyFill="1" applyBorder="1" applyAlignment="1" applyProtection="1">
      <alignment horizontal="center"/>
    </xf>
    <xf numFmtId="0" fontId="10" fillId="0" borderId="15" xfId="0" applyFont="1" applyFill="1" applyBorder="1" applyAlignment="1" applyProtection="1">
      <alignment horizontal="center"/>
    </xf>
    <xf numFmtId="0" fontId="10" fillId="5" borderId="14" xfId="0" applyFont="1" applyFill="1" applyBorder="1" applyAlignment="1" applyProtection="1">
      <alignment horizontal="center"/>
    </xf>
    <xf numFmtId="0" fontId="9" fillId="2" borderId="16" xfId="0" applyFont="1" applyFill="1" applyBorder="1" applyProtection="1"/>
    <xf numFmtId="166" fontId="9" fillId="0" borderId="17" xfId="0" applyNumberFormat="1" applyFont="1" applyFill="1" applyBorder="1" applyAlignment="1" applyProtection="1">
      <alignment horizontal="center" vertical="center"/>
    </xf>
    <xf numFmtId="0" fontId="9" fillId="0" borderId="18" xfId="0" applyFont="1" applyBorder="1" applyProtection="1"/>
    <xf numFmtId="0" fontId="9" fillId="0" borderId="19" xfId="0" applyFont="1" applyBorder="1" applyProtection="1"/>
    <xf numFmtId="0" fontId="9" fillId="4" borderId="20" xfId="0" applyFont="1" applyFill="1" applyBorder="1" applyProtection="1"/>
    <xf numFmtId="0" fontId="9" fillId="0" borderId="21" xfId="0" applyFont="1" applyBorder="1" applyProtection="1"/>
    <xf numFmtId="0" fontId="9" fillId="3" borderId="20" xfId="0" applyFont="1" applyFill="1" applyBorder="1" applyProtection="1"/>
    <xf numFmtId="0" fontId="9" fillId="0" borderId="21" xfId="0" applyFont="1" applyFill="1" applyBorder="1" applyProtection="1"/>
    <xf numFmtId="0" fontId="9" fillId="5" borderId="20" xfId="0" applyFont="1" applyFill="1" applyBorder="1" applyProtection="1"/>
    <xf numFmtId="1" fontId="10" fillId="2" borderId="22" xfId="0" applyNumberFormat="1" applyFont="1" applyFill="1" applyBorder="1" applyAlignment="1" applyProtection="1">
      <alignment horizontal="center"/>
    </xf>
    <xf numFmtId="2" fontId="9" fillId="4" borderId="3" xfId="0" applyNumberFormat="1" applyFont="1" applyFill="1" applyBorder="1" applyAlignment="1" applyProtection="1">
      <alignment horizontal="center"/>
    </xf>
    <xf numFmtId="2" fontId="9" fillId="5" borderId="3" xfId="0" applyNumberFormat="1" applyFont="1" applyFill="1" applyBorder="1" applyAlignment="1" applyProtection="1">
      <alignment horizontal="center"/>
    </xf>
    <xf numFmtId="1" fontId="10" fillId="2" borderId="23" xfId="0" applyNumberFormat="1" applyFont="1" applyFill="1" applyBorder="1" applyAlignment="1" applyProtection="1">
      <alignment horizontal="center"/>
    </xf>
    <xf numFmtId="2" fontId="9" fillId="4" borderId="8" xfId="0" applyNumberFormat="1" applyFont="1" applyFill="1" applyBorder="1" applyAlignment="1" applyProtection="1">
      <alignment horizontal="center"/>
    </xf>
    <xf numFmtId="2" fontId="9" fillId="5" borderId="8" xfId="0" applyNumberFormat="1" applyFont="1" applyFill="1" applyBorder="1" applyAlignment="1" applyProtection="1">
      <alignment horizontal="center"/>
    </xf>
    <xf numFmtId="1" fontId="15" fillId="0" borderId="0" xfId="0" applyNumberFormat="1" applyFont="1" applyFill="1" applyBorder="1" applyAlignment="1" applyProtection="1">
      <alignment horizontal="center"/>
      <protection locked="0"/>
    </xf>
    <xf numFmtId="1" fontId="16" fillId="0" borderId="0" xfId="0" applyNumberFormat="1" applyFont="1" applyFill="1" applyBorder="1" applyProtection="1"/>
    <xf numFmtId="1" fontId="16" fillId="4" borderId="0" xfId="0" applyNumberFormat="1" applyFont="1" applyFill="1" applyBorder="1" applyProtection="1"/>
    <xf numFmtId="1" fontId="16" fillId="3" borderId="0" xfId="0" applyNumberFormat="1" applyFont="1" applyFill="1" applyBorder="1" applyProtection="1"/>
    <xf numFmtId="1" fontId="9" fillId="5" borderId="0" xfId="0" applyNumberFormat="1" applyFont="1" applyFill="1" applyProtection="1"/>
    <xf numFmtId="171" fontId="17" fillId="0" borderId="0" xfId="0" applyNumberFormat="1" applyFont="1" applyAlignment="1" applyProtection="1">
      <alignment horizontal="center"/>
      <protection locked="0"/>
    </xf>
    <xf numFmtId="171" fontId="23" fillId="0" borderId="0" xfId="0" applyNumberFormat="1" applyFont="1" applyAlignment="1" applyProtection="1">
      <alignment horizontal="center"/>
      <protection locked="0"/>
    </xf>
    <xf numFmtId="171" fontId="24" fillId="0" borderId="0" xfId="0" applyNumberFormat="1" applyFont="1" applyProtection="1"/>
    <xf numFmtId="171" fontId="24" fillId="4" borderId="0" xfId="0" applyNumberFormat="1" applyFont="1" applyFill="1" applyProtection="1"/>
    <xf numFmtId="171" fontId="24" fillId="3" borderId="0" xfId="0" applyNumberFormat="1" applyFont="1" applyFill="1" applyProtection="1"/>
    <xf numFmtId="171" fontId="25" fillId="5" borderId="0" xfId="0" applyNumberFormat="1" applyFont="1" applyFill="1" applyProtection="1"/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9" fillId="5" borderId="0" xfId="0" applyNumberFormat="1" applyFont="1" applyFill="1" applyProtection="1"/>
    <xf numFmtId="0" fontId="15" fillId="0" borderId="0" xfId="0" applyFont="1" applyProtection="1"/>
    <xf numFmtId="0" fontId="19" fillId="0" borderId="0" xfId="0" applyFont="1" applyProtection="1"/>
    <xf numFmtId="0" fontId="17" fillId="0" borderId="0" xfId="0" applyFont="1" applyProtection="1"/>
    <xf numFmtId="0" fontId="23" fillId="0" borderId="0" xfId="0" applyFont="1" applyProtection="1"/>
    <xf numFmtId="172" fontId="9" fillId="0" borderId="2" xfId="0" applyNumberFormat="1" applyFont="1" applyBorder="1" applyAlignment="1" applyProtection="1">
      <alignment horizontal="center"/>
    </xf>
    <xf numFmtId="172" fontId="9" fillId="2" borderId="5" xfId="0" applyNumberFormat="1" applyFont="1" applyFill="1" applyBorder="1" applyAlignment="1" applyProtection="1">
      <alignment horizontal="center"/>
    </xf>
    <xf numFmtId="172" fontId="9" fillId="2" borderId="2" xfId="0" applyNumberFormat="1" applyFont="1" applyFill="1" applyBorder="1" applyAlignment="1" applyProtection="1">
      <alignment horizontal="center"/>
    </xf>
    <xf numFmtId="172" fontId="9" fillId="0" borderId="7" xfId="0" applyNumberFormat="1" applyFont="1" applyBorder="1" applyAlignment="1" applyProtection="1">
      <alignment horizontal="center"/>
    </xf>
    <xf numFmtId="0" fontId="26" fillId="0" borderId="11" xfId="0" applyFont="1" applyFill="1" applyBorder="1" applyAlignment="1" applyProtection="1">
      <alignment horizontal="center"/>
    </xf>
    <xf numFmtId="172" fontId="9" fillId="6" borderId="5" xfId="0" applyNumberFormat="1" applyFont="1" applyFill="1" applyBorder="1" applyAlignment="1" applyProtection="1">
      <alignment horizontal="center"/>
    </xf>
    <xf numFmtId="172" fontId="9" fillId="6" borderId="24" xfId="0" applyNumberFormat="1" applyFont="1" applyFill="1" applyBorder="1" applyAlignment="1" applyProtection="1">
      <alignment horizontal="center"/>
    </xf>
    <xf numFmtId="171" fontId="26" fillId="0" borderId="1" xfId="0" applyNumberFormat="1" applyFont="1" applyFill="1" applyBorder="1" applyAlignment="1" applyProtection="1">
      <alignment horizontal="center" vertical="center"/>
    </xf>
    <xf numFmtId="171" fontId="26" fillId="2" borderId="1" xfId="0" applyNumberFormat="1" applyFont="1" applyFill="1" applyBorder="1" applyAlignment="1" applyProtection="1">
      <alignment horizontal="center" vertical="center"/>
    </xf>
    <xf numFmtId="171" fontId="26" fillId="0" borderId="6" xfId="0" applyNumberFormat="1" applyFont="1" applyFill="1" applyBorder="1" applyAlignment="1" applyProtection="1">
      <alignment horizontal="center" vertical="center"/>
    </xf>
    <xf numFmtId="2" fontId="9" fillId="6" borderId="5" xfId="0" applyNumberFormat="1" applyFont="1" applyFill="1" applyBorder="1" applyAlignment="1" applyProtection="1">
      <alignment horizontal="center"/>
    </xf>
    <xf numFmtId="2" fontId="9" fillId="6" borderId="24" xfId="0" applyNumberFormat="1" applyFont="1" applyFill="1" applyBorder="1" applyAlignment="1" applyProtection="1">
      <alignment horizontal="center"/>
    </xf>
    <xf numFmtId="172" fontId="9" fillId="0" borderId="2" xfId="0" applyNumberFormat="1" applyFont="1" applyFill="1" applyBorder="1" applyAlignment="1" applyProtection="1">
      <alignment horizontal="center"/>
    </xf>
    <xf numFmtId="172" fontId="9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7" fillId="2" borderId="4" xfId="0" applyNumberFormat="1" applyFont="1" applyFill="1" applyBorder="1" applyProtection="1"/>
    <xf numFmtId="9" fontId="7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9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31" fillId="0" borderId="0" xfId="0" applyFont="1" applyProtection="1"/>
    <xf numFmtId="0" fontId="33" fillId="0" borderId="0" xfId="0" applyFont="1" applyProtection="1"/>
    <xf numFmtId="171" fontId="34" fillId="4" borderId="0" xfId="0" applyNumberFormat="1" applyFont="1" applyFill="1" applyProtection="1"/>
    <xf numFmtId="171" fontId="34" fillId="3" borderId="0" xfId="0" applyNumberFormat="1" applyFont="1" applyFill="1" applyProtection="1"/>
    <xf numFmtId="165" fontId="17" fillId="8" borderId="0" xfId="0" applyNumberFormat="1" applyFont="1" applyFill="1" applyAlignment="1" applyProtection="1">
      <alignment horizontal="center"/>
      <protection locked="0"/>
    </xf>
    <xf numFmtId="1" fontId="11" fillId="8" borderId="0" xfId="0" applyNumberFormat="1" applyFont="1" applyFill="1" applyBorder="1" applyAlignment="1" applyProtection="1">
      <alignment horizontal="center"/>
      <protection locked="0"/>
    </xf>
    <xf numFmtId="171" fontId="13" fillId="8" borderId="0" xfId="0" applyNumberFormat="1" applyFont="1" applyFill="1" applyAlignment="1" applyProtection="1">
      <alignment horizontal="center"/>
      <protection locked="0"/>
    </xf>
    <xf numFmtId="1" fontId="13" fillId="8" borderId="25" xfId="0" applyNumberFormat="1" applyFont="1" applyFill="1" applyBorder="1" applyAlignment="1" applyProtection="1">
      <alignment horizontal="center"/>
      <protection locked="0"/>
    </xf>
    <xf numFmtId="1" fontId="17" fillId="8" borderId="25" xfId="0" applyNumberFormat="1" applyFont="1" applyFill="1" applyBorder="1" applyAlignment="1" applyProtection="1">
      <alignment horizontal="center"/>
      <protection locked="0"/>
    </xf>
    <xf numFmtId="164" fontId="15" fillId="8" borderId="25" xfId="0" applyNumberFormat="1" applyFont="1" applyFill="1" applyBorder="1" applyAlignment="1" applyProtection="1">
      <alignment horizontal="center"/>
      <protection locked="0"/>
    </xf>
    <xf numFmtId="2" fontId="15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9" fillId="8" borderId="25" xfId="0" applyNumberFormat="1" applyFont="1" applyFill="1" applyBorder="1" applyProtection="1">
      <protection locked="0"/>
    </xf>
    <xf numFmtId="2" fontId="39" fillId="8" borderId="26" xfId="0" applyNumberFormat="1" applyFont="1" applyFill="1" applyBorder="1" applyProtection="1">
      <protection locked="0"/>
    </xf>
    <xf numFmtId="9" fontId="39" fillId="8" borderId="0" xfId="0" applyNumberFormat="1" applyFont="1" applyFill="1" applyProtection="1">
      <protection locked="0"/>
    </xf>
    <xf numFmtId="2" fontId="40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16" fillId="0" borderId="11" xfId="0" applyFont="1" applyFill="1" applyBorder="1" applyAlignment="1" applyProtection="1">
      <alignment horizontal="center" vertical="center" wrapText="1"/>
    </xf>
    <xf numFmtId="0" fontId="12" fillId="0" borderId="13" xfId="0" applyFont="1" applyBorder="1" applyAlignment="1" applyProtection="1">
      <alignment horizontal="center" vertical="center" wrapText="1"/>
    </xf>
    <xf numFmtId="0" fontId="12" fillId="4" borderId="14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2" fillId="3" borderId="14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29" fillId="0" borderId="0" xfId="0" applyFont="1" applyProtection="1"/>
    <xf numFmtId="173" fontId="45" fillId="0" borderId="0" xfId="0" applyNumberFormat="1" applyFont="1"/>
    <xf numFmtId="49" fontId="39" fillId="0" borderId="0" xfId="0" applyNumberFormat="1" applyFont="1" applyAlignment="1">
      <alignment horizontal="center"/>
    </xf>
    <xf numFmtId="0" fontId="7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2" fillId="9" borderId="18" xfId="0" applyNumberFormat="1" applyFont="1" applyFill="1" applyBorder="1" applyAlignment="1">
      <alignment horizontal="right" vertical="center"/>
    </xf>
    <xf numFmtId="0" fontId="42" fillId="9" borderId="29" xfId="0" applyFont="1" applyFill="1" applyBorder="1" applyAlignment="1">
      <alignment horizontal="center" vertical="center"/>
    </xf>
    <xf numFmtId="0" fontId="42" fillId="9" borderId="27" xfId="0" applyFont="1" applyFill="1" applyBorder="1" applyAlignment="1">
      <alignment horizontal="center" vertical="center"/>
    </xf>
    <xf numFmtId="169" fontId="42" fillId="9" borderId="5" xfId="0" applyNumberFormat="1" applyFont="1" applyFill="1" applyBorder="1" applyAlignment="1">
      <alignment horizontal="right" vertical="center"/>
    </xf>
    <xf numFmtId="168" fontId="42" fillId="8" borderId="6" xfId="0" applyNumberFormat="1" applyFont="1" applyFill="1" applyBorder="1" applyProtection="1"/>
    <xf numFmtId="168" fontId="42" fillId="8" borderId="1" xfId="0" applyNumberFormat="1" applyFont="1" applyFill="1" applyBorder="1" applyProtection="1"/>
    <xf numFmtId="168" fontId="42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40" fillId="0" borderId="0" xfId="0" applyNumberFormat="1" applyFont="1" applyFill="1" applyProtection="1"/>
    <xf numFmtId="0" fontId="0" fillId="0" borderId="0" xfId="0" applyFill="1" applyProtection="1"/>
    <xf numFmtId="2" fontId="39" fillId="0" borderId="0" xfId="0" applyNumberFormat="1" applyFont="1" applyFill="1" applyBorder="1" applyProtection="1"/>
    <xf numFmtId="9" fontId="39" fillId="0" borderId="0" xfId="0" applyNumberFormat="1" applyFont="1" applyFill="1" applyProtection="1"/>
    <xf numFmtId="0" fontId="32" fillId="0" borderId="0" xfId="0" applyFont="1" applyFill="1" applyProtection="1"/>
    <xf numFmtId="0" fontId="38" fillId="0" borderId="0" xfId="0" applyFont="1" applyFill="1" applyProtection="1"/>
    <xf numFmtId="0" fontId="35" fillId="0" borderId="30" xfId="0" applyFont="1" applyFill="1" applyBorder="1" applyAlignment="1" applyProtection="1">
      <alignment horizontal="center"/>
    </xf>
    <xf numFmtId="9" fontId="7" fillId="2" borderId="3" xfId="0" applyNumberFormat="1" applyFont="1" applyFill="1" applyBorder="1" applyAlignment="1" applyProtection="1">
      <alignment horizontal="right"/>
    </xf>
    <xf numFmtId="9" fontId="7" fillId="6" borderId="3" xfId="0" applyNumberFormat="1" applyFont="1" applyFill="1" applyBorder="1" applyAlignment="1" applyProtection="1">
      <alignment horizontal="right"/>
    </xf>
    <xf numFmtId="9" fontId="7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5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5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8" fillId="0" borderId="0" xfId="0" applyNumberFormat="1" applyFont="1" applyProtection="1"/>
    <xf numFmtId="1" fontId="18" fillId="4" borderId="0" xfId="0" applyNumberFormat="1" applyFont="1" applyFill="1" applyProtection="1"/>
    <xf numFmtId="1" fontId="18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7" fillId="8" borderId="0" xfId="0" applyNumberFormat="1" applyFont="1" applyFill="1" applyAlignment="1" applyProtection="1">
      <alignment horizontal="center"/>
      <protection locked="0"/>
    </xf>
    <xf numFmtId="171" fontId="15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9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21" fillId="0" borderId="0" xfId="0" applyFont="1" applyProtection="1"/>
    <xf numFmtId="0" fontId="21" fillId="3" borderId="0" xfId="0" applyFont="1" applyFill="1" applyProtection="1"/>
    <xf numFmtId="0" fontId="11" fillId="3" borderId="10" xfId="0" applyFont="1" applyFill="1" applyBorder="1" applyAlignment="1" applyProtection="1">
      <alignment horizontal="center"/>
    </xf>
    <xf numFmtId="1" fontId="11" fillId="2" borderId="31" xfId="0" applyNumberFormat="1" applyFont="1" applyFill="1" applyBorder="1" applyAlignment="1" applyProtection="1">
      <alignment horizontal="center"/>
    </xf>
    <xf numFmtId="1" fontId="11" fillId="3" borderId="31" xfId="0" applyNumberFormat="1" applyFont="1" applyFill="1" applyBorder="1" applyAlignment="1" applyProtection="1">
      <alignment horizontal="center"/>
    </xf>
    <xf numFmtId="0" fontId="10" fillId="2" borderId="14" xfId="0" applyFont="1" applyFill="1" applyBorder="1" applyAlignment="1" applyProtection="1">
      <alignment horizontal="center"/>
    </xf>
    <xf numFmtId="0" fontId="9" fillId="2" borderId="20" xfId="0" applyFont="1" applyFill="1" applyBorder="1" applyProtection="1"/>
    <xf numFmtId="0" fontId="29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20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11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6" fillId="8" borderId="0" xfId="0" applyFont="1" applyFill="1" applyProtection="1">
      <protection locked="0"/>
    </xf>
    <xf numFmtId="0" fontId="19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9" fillId="0" borderId="30" xfId="0" applyNumberFormat="1" applyFont="1" applyFill="1" applyBorder="1" applyAlignment="1" applyProtection="1">
      <alignment horizontal="center" vertical="center"/>
    </xf>
    <xf numFmtId="0" fontId="9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5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11" fillId="8" borderId="25" xfId="0" applyNumberFormat="1" applyFont="1" applyFill="1" applyBorder="1" applyAlignment="1" applyProtection="1">
      <alignment horizontal="center"/>
      <protection locked="0"/>
    </xf>
    <xf numFmtId="165" fontId="15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5" fillId="8" borderId="25" xfId="0" applyNumberFormat="1" applyFont="1" applyFill="1" applyBorder="1" applyAlignment="1" applyProtection="1">
      <alignment horizontal="center"/>
      <protection locked="0"/>
    </xf>
    <xf numFmtId="165" fontId="15" fillId="0" borderId="0" xfId="0" applyNumberFormat="1" applyFont="1" applyFill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1" fontId="23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9" fillId="0" borderId="11" xfId="0" applyFont="1" applyFill="1" applyBorder="1" applyAlignment="1" applyProtection="1">
      <alignment horizontal="center"/>
    </xf>
    <xf numFmtId="0" fontId="15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2" fontId="16" fillId="0" borderId="0" xfId="0" applyNumberFormat="1" applyFont="1" applyProtection="1"/>
    <xf numFmtId="2" fontId="19" fillId="0" borderId="0" xfId="0" applyNumberFormat="1" applyFont="1" applyProtection="1"/>
    <xf numFmtId="171" fontId="23" fillId="0" borderId="0" xfId="0" applyNumberFormat="1" applyFont="1" applyAlignment="1" applyProtection="1">
      <alignment horizontal="center"/>
    </xf>
    <xf numFmtId="171" fontId="15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23" fillId="0" borderId="0" xfId="0" applyNumberFormat="1" applyFont="1" applyAlignment="1" applyProtection="1">
      <alignment horizontal="center"/>
    </xf>
    <xf numFmtId="164" fontId="15" fillId="0" borderId="0" xfId="0" applyNumberFormat="1" applyFont="1" applyFill="1" applyBorder="1" applyAlignment="1" applyProtection="1">
      <alignment horizontal="center"/>
    </xf>
    <xf numFmtId="164" fontId="17" fillId="0" borderId="0" xfId="0" applyNumberFormat="1" applyFont="1" applyAlignment="1" applyProtection="1">
      <alignment horizontal="center"/>
    </xf>
    <xf numFmtId="165" fontId="17" fillId="0" borderId="0" xfId="0" applyNumberFormat="1" applyFont="1" applyAlignment="1" applyProtection="1">
      <alignment horizontal="center"/>
    </xf>
    <xf numFmtId="0" fontId="29" fillId="0" borderId="14" xfId="0" applyFont="1" applyBorder="1" applyAlignment="1" applyProtection="1">
      <alignment horizontal="center" vertical="center" wrapText="1"/>
    </xf>
    <xf numFmtId="0" fontId="28" fillId="0" borderId="15" xfId="0" applyFont="1" applyBorder="1" applyAlignment="1" applyProtection="1">
      <alignment horizontal="center" vertical="center" wrapText="1"/>
    </xf>
    <xf numFmtId="0" fontId="28" fillId="7" borderId="0" xfId="0" applyFont="1" applyFill="1" applyAlignment="1" applyProtection="1">
      <alignment horizontal="center" vertical="center" wrapText="1"/>
    </xf>
    <xf numFmtId="49" fontId="29" fillId="0" borderId="10" xfId="0" applyNumberFormat="1" applyFont="1" applyBorder="1" applyAlignment="1" applyProtection="1">
      <alignment horizontal="center" vertical="center" wrapText="1"/>
    </xf>
    <xf numFmtId="0" fontId="28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1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2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1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2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1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2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7" fillId="0" borderId="0" xfId="0" applyNumberFormat="1" applyFont="1" applyProtection="1"/>
    <xf numFmtId="2" fontId="13" fillId="0" borderId="0" xfId="0" applyNumberFormat="1" applyFont="1" applyProtection="1"/>
    <xf numFmtId="2" fontId="17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6" fillId="0" borderId="0" xfId="0" applyFont="1" applyFill="1" applyProtection="1"/>
    <xf numFmtId="171" fontId="36" fillId="0" borderId="0" xfId="0" applyNumberFormat="1" applyFont="1" applyFill="1" applyAlignment="1" applyProtection="1">
      <alignment horizontal="center"/>
    </xf>
    <xf numFmtId="165" fontId="33" fillId="0" borderId="0" xfId="0" applyNumberFormat="1" applyFont="1" applyFill="1" applyAlignment="1" applyProtection="1">
      <alignment horizontal="center"/>
    </xf>
    <xf numFmtId="171" fontId="11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8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5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6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12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6" fillId="0" borderId="0" xfId="2" applyNumberFormat="1"/>
    <xf numFmtId="2" fontId="6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86" fillId="15" borderId="0" xfId="0" applyFont="1" applyFill="1" applyAlignment="1">
      <alignment horizontal="center" wrapText="1"/>
    </xf>
    <xf numFmtId="22" fontId="86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22" fontId="0" fillId="0" borderId="0" xfId="0" applyNumberFormat="1" applyFill="1"/>
    <xf numFmtId="178" fontId="86" fillId="15" borderId="0" xfId="0" applyNumberFormat="1" applyFont="1" applyFill="1" applyAlignment="1">
      <alignment horizontal="center"/>
    </xf>
    <xf numFmtId="178" fontId="0" fillId="0" borderId="0" xfId="0" applyNumberFormat="1" applyFill="1"/>
    <xf numFmtId="22" fontId="0" fillId="0" borderId="0" xfId="0" applyNumberFormat="1"/>
    <xf numFmtId="1" fontId="19" fillId="16" borderId="3" xfId="0" applyNumberFormat="1" applyFont="1" applyFill="1" applyBorder="1" applyAlignment="1" applyProtection="1">
      <alignment horizontal="center"/>
    </xf>
    <xf numFmtId="1" fontId="19" fillId="14" borderId="3" xfId="0" applyNumberFormat="1" applyFont="1" applyFill="1" applyBorder="1" applyAlignment="1" applyProtection="1">
      <alignment horizontal="center"/>
    </xf>
    <xf numFmtId="0" fontId="12" fillId="16" borderId="10" xfId="0" applyFont="1" applyFill="1" applyBorder="1" applyAlignment="1" applyProtection="1">
      <alignment horizontal="center" vertical="center" wrapText="1"/>
    </xf>
    <xf numFmtId="0" fontId="9" fillId="16" borderId="16" xfId="0" applyFont="1" applyFill="1" applyBorder="1" applyProtection="1"/>
    <xf numFmtId="1" fontId="19" fillId="16" borderId="22" xfId="0" applyNumberFormat="1" applyFont="1" applyFill="1" applyBorder="1" applyAlignment="1" applyProtection="1">
      <alignment horizontal="center"/>
    </xf>
    <xf numFmtId="1" fontId="19" fillId="16" borderId="23" xfId="0" applyNumberFormat="1" applyFont="1" applyFill="1" applyBorder="1" applyAlignment="1" applyProtection="1">
      <alignment horizontal="center"/>
    </xf>
    <xf numFmtId="0" fontId="28" fillId="16" borderId="14" xfId="0" applyFont="1" applyFill="1" applyBorder="1" applyAlignment="1" applyProtection="1">
      <alignment horizontal="center" vertical="center" wrapText="1"/>
    </xf>
    <xf numFmtId="0" fontId="0" fillId="16" borderId="20" xfId="0" applyFill="1" applyBorder="1" applyProtection="1"/>
    <xf numFmtId="1" fontId="19" fillId="16" borderId="8" xfId="0" applyNumberFormat="1" applyFont="1" applyFill="1" applyBorder="1" applyAlignment="1" applyProtection="1">
      <alignment horizontal="center"/>
    </xf>
    <xf numFmtId="1" fontId="19" fillId="14" borderId="22" xfId="0" applyNumberFormat="1" applyFont="1" applyFill="1" applyBorder="1" applyAlignment="1" applyProtection="1">
      <alignment horizontal="center"/>
    </xf>
    <xf numFmtId="1" fontId="19" fillId="16" borderId="26" xfId="0" applyNumberFormat="1" applyFont="1" applyFill="1" applyBorder="1" applyAlignment="1" applyProtection="1">
      <alignment horizontal="center"/>
    </xf>
    <xf numFmtId="1" fontId="19" fillId="16" borderId="38" xfId="0" applyNumberFormat="1" applyFont="1" applyFill="1" applyBorder="1" applyAlignment="1" applyProtection="1">
      <alignment horizontal="center"/>
    </xf>
    <xf numFmtId="0" fontId="59" fillId="0" borderId="0" xfId="0" applyFont="1" applyAlignment="1" applyProtection="1">
      <alignment horizontal="center"/>
    </xf>
    <xf numFmtId="0" fontId="89" fillId="0" borderId="0" xfId="0" applyFont="1" applyProtection="1"/>
    <xf numFmtId="0" fontId="90" fillId="0" borderId="0" xfId="0" applyFont="1" applyProtection="1"/>
    <xf numFmtId="0" fontId="91" fillId="0" borderId="0" xfId="0" applyFont="1" applyProtection="1"/>
    <xf numFmtId="0" fontId="92" fillId="0" borderId="0" xfId="0" applyFont="1" applyProtection="1"/>
    <xf numFmtId="0" fontId="93" fillId="0" borderId="0" xfId="0" applyFont="1" applyAlignment="1" applyProtection="1">
      <alignment horizontal="center"/>
    </xf>
    <xf numFmtId="0" fontId="94" fillId="0" borderId="0" xfId="0" applyFont="1" applyAlignment="1" applyProtection="1">
      <alignment horizontal="center"/>
    </xf>
    <xf numFmtId="0" fontId="95" fillId="0" borderId="0" xfId="0" applyFont="1" applyAlignment="1" applyProtection="1">
      <alignment horizontal="center"/>
    </xf>
    <xf numFmtId="0" fontId="96" fillId="0" borderId="0" xfId="0" applyFont="1" applyAlignment="1" applyProtection="1">
      <alignment horizontal="center"/>
    </xf>
    <xf numFmtId="0" fontId="97" fillId="0" borderId="0" xfId="0" applyFont="1"/>
    <xf numFmtId="0" fontId="96" fillId="0" borderId="0" xfId="0" applyFont="1" applyProtection="1"/>
    <xf numFmtId="0" fontId="0" fillId="0" borderId="0" xfId="0" applyFill="1" applyProtection="1">
      <protection locked="0"/>
    </xf>
    <xf numFmtId="0" fontId="87" fillId="0" borderId="0" xfId="0" applyFont="1" applyFill="1" applyProtection="1">
      <protection locked="0"/>
    </xf>
    <xf numFmtId="0" fontId="35" fillId="0" borderId="0" xfId="0" applyFont="1" applyFill="1" applyProtection="1">
      <protection locked="0"/>
    </xf>
    <xf numFmtId="0" fontId="42" fillId="0" borderId="0" xfId="0" applyFont="1" applyFill="1" applyProtection="1">
      <protection locked="0"/>
    </xf>
    <xf numFmtId="0" fontId="52" fillId="0" borderId="0" xfId="0" applyFont="1" applyAlignment="1" applyProtection="1">
      <alignment horizontal="left"/>
      <protection locked="0"/>
    </xf>
    <xf numFmtId="0" fontId="80" fillId="0" borderId="0" xfId="0" applyFont="1" applyFill="1" applyProtection="1">
      <protection locked="0"/>
    </xf>
    <xf numFmtId="3" fontId="35" fillId="0" borderId="0" xfId="0" applyNumberFormat="1" applyFont="1" applyFill="1" applyAlignment="1" applyProtection="1">
      <protection locked="0"/>
    </xf>
    <xf numFmtId="0" fontId="44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28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0" borderId="1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" fontId="6" fillId="0" borderId="17" xfId="2" applyNumberFormat="1" applyFill="1" applyBorder="1" applyAlignment="1" applyProtection="1">
      <alignment horizontal="right" vertical="center" indent="1"/>
    </xf>
    <xf numFmtId="1" fontId="6" fillId="0" borderId="18" xfId="2" applyNumberFormat="1" applyFill="1" applyBorder="1" applyAlignment="1" applyProtection="1">
      <alignment horizontal="right" vertical="center" indent="1"/>
    </xf>
    <xf numFmtId="1" fontId="6" fillId="0" borderId="19" xfId="2" applyNumberFormat="1" applyFill="1" applyBorder="1" applyAlignment="1" applyProtection="1">
      <alignment horizontal="right" vertical="center" indent="1"/>
    </xf>
    <xf numFmtId="168" fontId="6" fillId="0" borderId="17" xfId="2" applyNumberFormat="1" applyFill="1" applyBorder="1" applyAlignment="1" applyProtection="1">
      <alignment horizontal="right" vertical="center" indent="1"/>
    </xf>
    <xf numFmtId="168" fontId="6" fillId="0" borderId="18" xfId="2" applyNumberFormat="1" applyFill="1" applyBorder="1" applyAlignment="1" applyProtection="1">
      <alignment horizontal="right" vertical="center" indent="1"/>
    </xf>
    <xf numFmtId="168" fontId="6" fillId="0" borderId="19" xfId="2" applyNumberFormat="1" applyFill="1" applyBorder="1" applyAlignment="1" applyProtection="1">
      <alignment horizontal="right" vertical="center" indent="1"/>
    </xf>
    <xf numFmtId="176" fontId="6" fillId="0" borderId="17" xfId="1" applyNumberFormat="1" applyFont="1" applyFill="1" applyBorder="1" applyAlignment="1" applyProtection="1">
      <alignment horizontal="center" vertical="center"/>
    </xf>
    <xf numFmtId="176" fontId="6" fillId="0" borderId="18" xfId="1" applyNumberFormat="1" applyFont="1" applyFill="1" applyBorder="1" applyAlignment="1" applyProtection="1">
      <alignment horizontal="center" vertical="center"/>
    </xf>
    <xf numFmtId="176" fontId="6" fillId="0" borderId="19" xfId="1" applyNumberFormat="1" applyFont="1" applyFill="1" applyBorder="1" applyAlignment="1" applyProtection="1">
      <alignment horizontal="center" vertical="center"/>
    </xf>
    <xf numFmtId="175" fontId="6" fillId="0" borderId="17" xfId="2" applyNumberFormat="1" applyFill="1" applyBorder="1" applyAlignment="1" applyProtection="1">
      <alignment horizontal="right" vertical="center"/>
    </xf>
    <xf numFmtId="175" fontId="6" fillId="0" borderId="19" xfId="2" applyNumberFormat="1" applyFill="1" applyBorder="1" applyAlignment="1" applyProtection="1">
      <alignment horizontal="right" vertical="center"/>
    </xf>
    <xf numFmtId="1" fontId="6" fillId="0" borderId="1" xfId="2" applyNumberFormat="1" applyFill="1" applyBorder="1" applyAlignment="1" applyProtection="1">
      <alignment horizontal="right" vertical="center" indent="1"/>
    </xf>
    <xf numFmtId="1" fontId="6" fillId="0" borderId="5" xfId="2" applyNumberFormat="1" applyFill="1" applyBorder="1" applyAlignment="1" applyProtection="1">
      <alignment horizontal="right" vertical="center" indent="1"/>
    </xf>
    <xf numFmtId="1" fontId="6" fillId="0" borderId="2" xfId="2" applyNumberFormat="1" applyFill="1" applyBorder="1" applyAlignment="1" applyProtection="1">
      <alignment horizontal="right" vertical="center" indent="1"/>
    </xf>
    <xf numFmtId="168" fontId="6" fillId="0" borderId="1" xfId="2" applyNumberFormat="1" applyFill="1" applyBorder="1" applyAlignment="1" applyProtection="1">
      <alignment horizontal="right" vertical="center" indent="1"/>
    </xf>
    <xf numFmtId="168" fontId="6" fillId="0" borderId="5" xfId="2" applyNumberFormat="1" applyFill="1" applyBorder="1" applyAlignment="1" applyProtection="1">
      <alignment horizontal="right" vertical="center" indent="1"/>
    </xf>
    <xf numFmtId="168" fontId="6" fillId="0" borderId="2" xfId="2" applyNumberFormat="1" applyFill="1" applyBorder="1" applyAlignment="1" applyProtection="1">
      <alignment horizontal="right" vertical="center" indent="1"/>
    </xf>
    <xf numFmtId="176" fontId="6" fillId="0" borderId="1" xfId="1" applyNumberFormat="1" applyFont="1" applyFill="1" applyBorder="1" applyAlignment="1" applyProtection="1">
      <alignment horizontal="center" vertical="center"/>
    </xf>
    <xf numFmtId="176" fontId="6" fillId="0" borderId="5" xfId="1" applyNumberFormat="1" applyFont="1" applyFill="1" applyBorder="1" applyAlignment="1" applyProtection="1">
      <alignment horizontal="center" vertical="center"/>
    </xf>
    <xf numFmtId="176" fontId="6" fillId="0" borderId="2" xfId="1" applyNumberFormat="1" applyFont="1" applyFill="1" applyBorder="1" applyAlignment="1" applyProtection="1">
      <alignment horizontal="center" vertical="center"/>
    </xf>
    <xf numFmtId="1" fontId="6" fillId="14" borderId="4" xfId="2" applyNumberFormat="1" applyFill="1" applyBorder="1" applyAlignment="1" applyProtection="1">
      <alignment horizontal="right" vertical="center" indent="1"/>
    </xf>
    <xf numFmtId="1" fontId="6" fillId="14" borderId="5" xfId="2" applyNumberFormat="1" applyFill="1" applyBorder="1" applyAlignment="1" applyProtection="1">
      <alignment horizontal="right" vertical="center" indent="1"/>
    </xf>
    <xf numFmtId="1" fontId="6" fillId="14" borderId="2" xfId="2" applyNumberFormat="1" applyFill="1" applyBorder="1" applyAlignment="1" applyProtection="1">
      <alignment horizontal="right" vertical="center" indent="1"/>
    </xf>
    <xf numFmtId="168" fontId="6" fillId="14" borderId="4" xfId="2" applyNumberFormat="1" applyFill="1" applyBorder="1" applyAlignment="1" applyProtection="1">
      <alignment horizontal="right" vertical="center" indent="1"/>
    </xf>
    <xf numFmtId="168" fontId="6" fillId="14" borderId="5" xfId="2" applyNumberFormat="1" applyFill="1" applyBorder="1" applyAlignment="1" applyProtection="1">
      <alignment horizontal="right" vertical="center" indent="1"/>
    </xf>
    <xf numFmtId="168" fontId="6" fillId="14" borderId="2" xfId="2" applyNumberFormat="1" applyFill="1" applyBorder="1" applyAlignment="1" applyProtection="1">
      <alignment horizontal="right" vertical="center" indent="1"/>
    </xf>
    <xf numFmtId="176" fontId="6" fillId="14" borderId="4" xfId="1" applyNumberFormat="1" applyFont="1" applyFill="1" applyBorder="1" applyAlignment="1" applyProtection="1">
      <alignment horizontal="center" vertical="center"/>
    </xf>
    <xf numFmtId="176" fontId="6" fillId="14" borderId="5" xfId="1" applyNumberFormat="1" applyFont="1" applyFill="1" applyBorder="1" applyAlignment="1" applyProtection="1">
      <alignment horizontal="center" vertical="center"/>
    </xf>
    <xf numFmtId="176" fontId="6" fillId="14" borderId="39" xfId="1" applyNumberFormat="1" applyFont="1" applyFill="1" applyBorder="1" applyAlignment="1" applyProtection="1">
      <alignment horizontal="center" vertical="center"/>
    </xf>
    <xf numFmtId="1" fontId="6" fillId="14" borderId="39" xfId="2" applyNumberFormat="1" applyFill="1" applyBorder="1" applyAlignment="1" applyProtection="1">
      <alignment horizontal="right" vertical="center" inden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88" fillId="0" borderId="0" xfId="0" applyFont="1" applyAlignment="1" applyProtection="1">
      <alignment horizontal="right"/>
    </xf>
    <xf numFmtId="1" fontId="28" fillId="0" borderId="11" xfId="0" applyNumberFormat="1" applyFont="1" applyFill="1" applyBorder="1" applyAlignment="1" applyProtection="1">
      <alignment horizontal="right" vertical="center" indent="1"/>
    </xf>
    <xf numFmtId="1" fontId="28" fillId="0" borderId="12" xfId="0" applyNumberFormat="1" applyFont="1" applyFill="1" applyBorder="1" applyAlignment="1" applyProtection="1">
      <alignment horizontal="right" vertical="center" indent="1"/>
    </xf>
    <xf numFmtId="1" fontId="28" fillId="0" borderId="13" xfId="0" applyNumberFormat="1" applyFont="1" applyFill="1" applyBorder="1" applyAlignment="1" applyProtection="1">
      <alignment horizontal="right" vertical="center" indent="1"/>
    </xf>
    <xf numFmtId="168" fontId="28" fillId="0" borderId="11" xfId="0" applyNumberFormat="1" applyFont="1" applyFill="1" applyBorder="1" applyAlignment="1" applyProtection="1">
      <alignment horizontal="center" vertical="center"/>
    </xf>
    <xf numFmtId="168" fontId="28" fillId="0" borderId="12" xfId="0" applyNumberFormat="1" applyFont="1" applyFill="1" applyBorder="1" applyAlignment="1" applyProtection="1">
      <alignment horizontal="center" vertical="center"/>
    </xf>
    <xf numFmtId="168" fontId="28" fillId="0" borderId="13" xfId="0" applyNumberFormat="1" applyFont="1" applyFill="1" applyBorder="1" applyAlignment="1" applyProtection="1">
      <alignment horizontal="center" vertical="center"/>
    </xf>
    <xf numFmtId="3" fontId="28" fillId="0" borderId="11" xfId="0" applyNumberFormat="1" applyFont="1" applyFill="1" applyBorder="1" applyAlignment="1" applyProtection="1">
      <alignment horizontal="center" vertical="center"/>
    </xf>
    <xf numFmtId="3" fontId="28" fillId="0" borderId="12" xfId="0" applyNumberFormat="1" applyFont="1" applyFill="1" applyBorder="1" applyAlignment="1" applyProtection="1">
      <alignment horizontal="center" vertical="center"/>
    </xf>
    <xf numFmtId="3" fontId="28" fillId="0" borderId="13" xfId="0" applyNumberFormat="1" applyFont="1" applyFill="1" applyBorder="1" applyAlignment="1" applyProtection="1">
      <alignment horizontal="center" vertical="center"/>
    </xf>
    <xf numFmtId="0" fontId="81" fillId="0" borderId="0" xfId="2" applyNumberFormat="1" applyFont="1" applyProtection="1">
      <protection locked="0"/>
    </xf>
    <xf numFmtId="1" fontId="16" fillId="4" borderId="0" xfId="0" applyNumberFormat="1" applyFont="1" applyFill="1" applyBorder="1" applyProtection="1">
      <protection locked="0"/>
    </xf>
    <xf numFmtId="1" fontId="16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20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60" fillId="0" borderId="0" xfId="0" applyFont="1" applyProtection="1">
      <protection locked="0"/>
    </xf>
    <xf numFmtId="0" fontId="60" fillId="0" borderId="0" xfId="0" applyFont="1" applyAlignment="1" applyProtection="1">
      <alignment horizontal="center"/>
      <protection locked="0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16" fillId="4" borderId="0" xfId="0" applyFont="1" applyFill="1" applyBorder="1" applyProtection="1">
      <protection locked="0"/>
    </xf>
    <xf numFmtId="0" fontId="82" fillId="0" borderId="0" xfId="0" applyFont="1" applyProtection="1">
      <protection locked="0"/>
    </xf>
    <xf numFmtId="0" fontId="15" fillId="0" borderId="0" xfId="0" applyNumberFormat="1" applyFont="1" applyFill="1" applyBorder="1" applyAlignment="1" applyProtection="1">
      <alignment horizontal="center"/>
      <protection locked="0"/>
    </xf>
    <xf numFmtId="0" fontId="16" fillId="3" borderId="0" xfId="0" applyFont="1" applyFill="1" applyBorder="1" applyProtection="1">
      <protection locked="0"/>
    </xf>
    <xf numFmtId="0" fontId="19" fillId="0" borderId="0" xfId="0" applyFont="1" applyProtection="1">
      <protection locked="0"/>
    </xf>
    <xf numFmtId="2" fontId="37" fillId="0" borderId="0" xfId="0" applyNumberFormat="1" applyFont="1" applyProtection="1">
      <protection locked="0"/>
    </xf>
    <xf numFmtId="0" fontId="16" fillId="4" borderId="0" xfId="0" applyFont="1" applyFill="1" applyProtection="1">
      <protection locked="0"/>
    </xf>
    <xf numFmtId="0" fontId="16" fillId="3" borderId="0" xfId="0" applyFont="1" applyFill="1" applyProtection="1">
      <protection locked="0"/>
    </xf>
    <xf numFmtId="0" fontId="64" fillId="0" borderId="0" xfId="0" applyFont="1" applyProtection="1">
      <protection locked="0"/>
    </xf>
    <xf numFmtId="0" fontId="18" fillId="4" borderId="0" xfId="0" applyFont="1" applyFill="1" applyProtection="1">
      <protection locked="0"/>
    </xf>
    <xf numFmtId="0" fontId="18" fillId="3" borderId="0" xfId="0" applyFont="1" applyFill="1" applyProtection="1">
      <protection locked="0"/>
    </xf>
    <xf numFmtId="171" fontId="18" fillId="4" borderId="0" xfId="0" applyNumberFormat="1" applyFont="1" applyFill="1" applyProtection="1">
      <protection locked="0"/>
    </xf>
    <xf numFmtId="0" fontId="76" fillId="0" borderId="0" xfId="0" applyFont="1" applyProtection="1">
      <protection locked="0"/>
    </xf>
    <xf numFmtId="171" fontId="18" fillId="3" borderId="0" xfId="0" applyNumberFormat="1" applyFont="1" applyFill="1" applyProtection="1">
      <protection locked="0"/>
    </xf>
    <xf numFmtId="0" fontId="59" fillId="0" borderId="0" xfId="0" applyFont="1" applyProtection="1">
      <protection locked="0"/>
    </xf>
    <xf numFmtId="2" fontId="13" fillId="0" borderId="0" xfId="0" applyNumberFormat="1" applyFont="1" applyProtection="1">
      <protection locked="0"/>
    </xf>
    <xf numFmtId="2" fontId="17" fillId="0" borderId="0" xfId="0" applyNumberFormat="1" applyFont="1" applyProtection="1">
      <protection locked="0"/>
    </xf>
    <xf numFmtId="0" fontId="59" fillId="0" borderId="0" xfId="0" applyFont="1" applyAlignment="1" applyProtection="1">
      <alignment horizontal="left"/>
      <protection locked="0"/>
    </xf>
    <xf numFmtId="0" fontId="71" fillId="0" borderId="0" xfId="0" applyFont="1" applyProtection="1">
      <protection locked="0"/>
    </xf>
    <xf numFmtId="0" fontId="74" fillId="4" borderId="0" xfId="0" applyFont="1" applyFill="1" applyProtection="1">
      <protection locked="0"/>
    </xf>
    <xf numFmtId="0" fontId="74" fillId="3" borderId="0" xfId="0" applyFont="1" applyFill="1" applyProtection="1">
      <protection locked="0"/>
    </xf>
    <xf numFmtId="171" fontId="74" fillId="4" borderId="0" xfId="0" applyNumberFormat="1" applyFont="1" applyFill="1" applyProtection="1">
      <protection locked="0"/>
    </xf>
    <xf numFmtId="171" fontId="74" fillId="3" borderId="0" xfId="0" applyNumberFormat="1" applyFont="1" applyFill="1" applyProtection="1">
      <protection locked="0"/>
    </xf>
    <xf numFmtId="171" fontId="73" fillId="0" borderId="0" xfId="0" applyNumberFormat="1" applyFont="1" applyFill="1" applyAlignment="1" applyProtection="1">
      <alignment horizontal="center"/>
      <protection locked="0"/>
    </xf>
    <xf numFmtId="165" fontId="69" fillId="0" borderId="0" xfId="0" applyNumberFormat="1" applyFont="1" applyFill="1" applyAlignment="1" applyProtection="1">
      <alignment horizontal="center"/>
      <protection locked="0"/>
    </xf>
    <xf numFmtId="0" fontId="68" fillId="0" borderId="0" xfId="0" applyFont="1" applyProtection="1">
      <protection locked="0"/>
    </xf>
    <xf numFmtId="171" fontId="56" fillId="3" borderId="0" xfId="0" applyNumberFormat="1" applyFont="1" applyFill="1" applyProtection="1">
      <protection locked="0"/>
    </xf>
    <xf numFmtId="0" fontId="33" fillId="0" borderId="0" xfId="0" applyFont="1" applyProtection="1">
      <protection locked="0"/>
    </xf>
    <xf numFmtId="171" fontId="36" fillId="0" borderId="0" xfId="0" applyNumberFormat="1" applyFont="1" applyFill="1" applyAlignment="1" applyProtection="1">
      <alignment horizontal="center"/>
      <protection locked="0"/>
    </xf>
    <xf numFmtId="171" fontId="34" fillId="4" borderId="0" xfId="0" applyNumberFormat="1" applyFont="1" applyFill="1" applyProtection="1">
      <protection locked="0"/>
    </xf>
    <xf numFmtId="171" fontId="34" fillId="3" borderId="0" xfId="0" applyNumberFormat="1" applyFont="1" applyFill="1" applyProtection="1">
      <protection locked="0"/>
    </xf>
    <xf numFmtId="165" fontId="33" fillId="0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>
      <protection locked="0"/>
    </xf>
    <xf numFmtId="0" fontId="79" fillId="0" borderId="0" xfId="2" applyNumberFormat="1" applyFont="1" applyProtection="1">
      <protection locked="0"/>
    </xf>
    <xf numFmtId="0" fontId="58" fillId="0" borderId="0" xfId="0" applyFont="1" applyProtection="1">
      <protection locked="0"/>
    </xf>
    <xf numFmtId="171" fontId="11" fillId="0" borderId="0" xfId="0" applyNumberFormat="1" applyFont="1" applyFill="1" applyAlignment="1" applyProtection="1">
      <alignment horizontal="center"/>
      <protection locked="0"/>
    </xf>
    <xf numFmtId="0" fontId="17" fillId="0" borderId="0" xfId="0" applyFont="1" applyProtection="1">
      <protection locked="0"/>
    </xf>
    <xf numFmtId="0" fontId="63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3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175" fontId="0" fillId="0" borderId="0" xfId="0" applyNumberFormat="1"/>
    <xf numFmtId="0" fontId="0" fillId="0" borderId="0" xfId="0" applyBorder="1"/>
    <xf numFmtId="177" fontId="0" fillId="0" borderId="0" xfId="0" applyNumberFormat="1"/>
    <xf numFmtId="49" fontId="0" fillId="0" borderId="0" xfId="0" quotePrefix="1" applyNumberFormat="1"/>
    <xf numFmtId="10" fontId="0" fillId="0" borderId="0" xfId="0" applyNumberFormat="1"/>
    <xf numFmtId="0" fontId="102" fillId="0" borderId="0" xfId="0" applyFont="1"/>
    <xf numFmtId="10" fontId="102" fillId="0" borderId="0" xfId="0" applyNumberFormat="1" applyFont="1"/>
    <xf numFmtId="2" fontId="102" fillId="0" borderId="0" xfId="0" applyNumberFormat="1" applyFont="1"/>
    <xf numFmtId="0" fontId="35" fillId="0" borderId="0" xfId="0" applyFont="1" applyFill="1" applyAlignment="1" applyProtection="1">
      <alignment horizontal="right"/>
      <protection locked="0"/>
    </xf>
    <xf numFmtId="14" fontId="0" fillId="0" borderId="0" xfId="0" applyNumberFormat="1"/>
    <xf numFmtId="0" fontId="101" fillId="17" borderId="40" xfId="4" applyFont="1" applyFill="1" applyBorder="1" applyAlignment="1">
      <alignment horizontal="center" vertical="center"/>
    </xf>
    <xf numFmtId="0" fontId="42" fillId="0" borderId="0" xfId="0" applyFont="1" applyFill="1" applyAlignment="1" applyProtection="1">
      <alignment horizontal="center" vertical="center"/>
      <protection locked="0"/>
    </xf>
    <xf numFmtId="14" fontId="28" fillId="0" borderId="0" xfId="0" applyNumberFormat="1" applyFont="1" applyFill="1" applyProtection="1">
      <protection locked="0"/>
    </xf>
    <xf numFmtId="14" fontId="28" fillId="0" borderId="0" xfId="0" applyNumberFormat="1" applyFont="1" applyFill="1" applyAlignment="1" applyProtection="1">
      <protection locked="0"/>
    </xf>
    <xf numFmtId="14" fontId="101" fillId="17" borderId="40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/>
    </xf>
    <xf numFmtId="1" fontId="16" fillId="20" borderId="17" xfId="0" applyNumberFormat="1" applyFont="1" applyFill="1" applyBorder="1" applyAlignment="1">
      <alignment horizontal="right" vertical="center" indent="1"/>
    </xf>
    <xf numFmtId="1" fontId="16" fillId="20" borderId="18" xfId="0" applyNumberFormat="1" applyFont="1" applyFill="1" applyBorder="1" applyAlignment="1">
      <alignment horizontal="right" vertical="center" indent="1"/>
    </xf>
    <xf numFmtId="1" fontId="16" fillId="20" borderId="45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16" fillId="20" borderId="1" xfId="0" applyNumberFormat="1" applyFont="1" applyFill="1" applyBorder="1" applyAlignment="1">
      <alignment horizontal="right" vertical="center" indent="1"/>
    </xf>
    <xf numFmtId="1" fontId="16" fillId="20" borderId="5" xfId="0" applyNumberFormat="1" applyFont="1" applyFill="1" applyBorder="1" applyAlignment="1">
      <alignment horizontal="right" vertical="center" indent="1"/>
    </xf>
    <xf numFmtId="1" fontId="16" fillId="20" borderId="39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6" xfId="0" applyFill="1" applyBorder="1" applyAlignment="1">
      <alignment horizontal="center"/>
    </xf>
    <xf numFmtId="1" fontId="16" fillId="20" borderId="47" xfId="0" applyNumberFormat="1" applyFont="1" applyFill="1" applyBorder="1" applyAlignment="1">
      <alignment horizontal="right" vertical="center" indent="1"/>
    </xf>
    <xf numFmtId="1" fontId="16" fillId="20" borderId="40" xfId="0" applyNumberFormat="1" applyFont="1" applyFill="1" applyBorder="1" applyAlignment="1">
      <alignment horizontal="right" vertical="center" indent="1"/>
    </xf>
    <xf numFmtId="1" fontId="16" fillId="20" borderId="48" xfId="0" applyNumberFormat="1" applyFont="1" applyFill="1" applyBorder="1" applyAlignment="1">
      <alignment horizontal="right" vertical="center" indent="1"/>
    </xf>
    <xf numFmtId="0" fontId="0" fillId="20" borderId="46" xfId="0" applyNumberFormat="1" applyFill="1" applyBorder="1" applyAlignment="1">
      <alignment horizontal="center"/>
    </xf>
    <xf numFmtId="0" fontId="0" fillId="20" borderId="36" xfId="0" applyFill="1" applyBorder="1"/>
    <xf numFmtId="0" fontId="28" fillId="20" borderId="36" xfId="0" applyFont="1" applyFill="1" applyBorder="1"/>
    <xf numFmtId="0" fontId="49" fillId="0" borderId="0" xfId="0" applyFont="1" applyFill="1" applyAlignment="1">
      <alignment horizontal="center"/>
    </xf>
    <xf numFmtId="0" fontId="35" fillId="0" borderId="0" xfId="0" applyFont="1" applyFill="1" applyAlignment="1" applyProtection="1">
      <alignment horizontal="right"/>
      <protection locked="0"/>
    </xf>
    <xf numFmtId="0" fontId="0" fillId="0" borderId="0" xfId="0"/>
    <xf numFmtId="17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28" fillId="0" borderId="13" xfId="0" applyFont="1" applyBorder="1" applyAlignment="1" applyProtection="1">
      <alignment horizontal="center" vertic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0" fontId="42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35" fillId="0" borderId="0" xfId="0" applyNumberFormat="1" applyFont="1" applyFill="1" applyProtection="1">
      <protection locked="0"/>
    </xf>
    <xf numFmtId="1" fontId="16" fillId="20" borderId="10" xfId="0" applyNumberFormat="1" applyFont="1" applyFill="1" applyBorder="1" applyAlignment="1">
      <alignment horizontal="right" vertical="center" indent="1"/>
    </xf>
    <xf numFmtId="0" fontId="80" fillId="0" borderId="0" xfId="0" applyFont="1" applyProtection="1"/>
    <xf numFmtId="176" fontId="44" fillId="0" borderId="0" xfId="1" applyNumberFormat="1" applyFont="1" applyFill="1" applyProtection="1">
      <protection locked="0"/>
    </xf>
    <xf numFmtId="9" fontId="44" fillId="0" borderId="0" xfId="1" applyNumberFormat="1" applyFont="1" applyFill="1" applyProtection="1">
      <protection locked="0"/>
    </xf>
    <xf numFmtId="2" fontId="35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107" fillId="0" borderId="0" xfId="2" applyNumberFormat="1" applyFont="1" applyFill="1" applyProtection="1">
      <protection locked="0"/>
    </xf>
    <xf numFmtId="0" fontId="7" fillId="0" borderId="0" xfId="0" applyFont="1" applyFill="1" applyProtection="1">
      <protection locked="0"/>
    </xf>
    <xf numFmtId="171" fontId="16" fillId="0" borderId="0" xfId="0" applyNumberFormat="1" applyFont="1" applyFill="1" applyAlignment="1" applyProtection="1">
      <alignment horizontal="center"/>
      <protection locked="0"/>
    </xf>
    <xf numFmtId="1" fontId="108" fillId="20" borderId="11" xfId="0" applyNumberFormat="1" applyFont="1" applyFill="1" applyBorder="1" applyAlignment="1">
      <alignment horizontal="right" vertical="center" indent="1"/>
    </xf>
    <xf numFmtId="1" fontId="108" fillId="20" borderId="10" xfId="0" applyNumberFormat="1" applyFont="1" applyFill="1" applyBorder="1" applyAlignment="1">
      <alignment horizontal="right" vertical="center" indent="1"/>
    </xf>
    <xf numFmtId="1" fontId="109" fillId="20" borderId="10" xfId="0" applyNumberFormat="1" applyFont="1" applyFill="1" applyBorder="1" applyAlignment="1">
      <alignment horizontal="right" vertical="center"/>
    </xf>
    <xf numFmtId="1" fontId="108" fillId="20" borderId="15" xfId="0" applyNumberFormat="1" applyFont="1" applyFill="1" applyBorder="1" applyAlignment="1">
      <alignment horizontal="right" vertical="center" indent="1"/>
    </xf>
    <xf numFmtId="1" fontId="108" fillId="20" borderId="12" xfId="0" applyNumberFormat="1" applyFont="1" applyFill="1" applyBorder="1" applyAlignment="1">
      <alignment horizontal="right" vertical="center" indent="1"/>
    </xf>
    <xf numFmtId="1" fontId="6" fillId="14" borderId="17" xfId="2" applyNumberFormat="1" applyFill="1" applyBorder="1" applyAlignment="1" applyProtection="1">
      <alignment horizontal="right" vertical="center" indent="1"/>
    </xf>
    <xf numFmtId="1" fontId="6" fillId="14" borderId="19" xfId="2" applyNumberFormat="1" applyFill="1" applyBorder="1" applyAlignment="1" applyProtection="1">
      <alignment horizontal="right" vertical="center" indent="1"/>
    </xf>
    <xf numFmtId="175" fontId="6" fillId="14" borderId="17" xfId="2" applyNumberFormat="1" applyFill="1" applyBorder="1" applyAlignment="1" applyProtection="1">
      <alignment horizontal="right" vertical="center"/>
    </xf>
    <xf numFmtId="175" fontId="6" fillId="14" borderId="19" xfId="2" applyNumberFormat="1" applyFill="1" applyBorder="1" applyAlignment="1" applyProtection="1">
      <alignment horizontal="right" vertical="center"/>
    </xf>
    <xf numFmtId="179" fontId="0" fillId="0" borderId="0" xfId="0" applyNumberFormat="1"/>
    <xf numFmtId="0" fontId="110" fillId="0" borderId="0" xfId="0" applyFont="1"/>
    <xf numFmtId="0" fontId="110" fillId="0" borderId="29" xfId="0" applyFont="1" applyBorder="1"/>
    <xf numFmtId="0" fontId="28" fillId="0" borderId="50" xfId="0" applyFont="1" applyBorder="1"/>
    <xf numFmtId="0" fontId="111" fillId="0" borderId="50" xfId="0" applyFont="1" applyBorder="1"/>
    <xf numFmtId="0" fontId="0" fillId="0" borderId="52" xfId="0" applyBorder="1" applyAlignment="1">
      <alignment horizontal="center" wrapText="1"/>
    </xf>
    <xf numFmtId="0" fontId="0" fillId="0" borderId="53" xfId="0" applyBorder="1" applyAlignment="1">
      <alignment horizontal="center" wrapText="1"/>
    </xf>
    <xf numFmtId="1" fontId="112" fillId="0" borderId="33" xfId="0" applyNumberFormat="1" applyFont="1" applyBorder="1" applyAlignment="1">
      <alignment horizontal="right" indent="10"/>
    </xf>
    <xf numFmtId="1" fontId="0" fillId="0" borderId="21" xfId="0" applyNumberFormat="1" applyBorder="1" applyAlignment="1">
      <alignment horizontal="right" indent="1"/>
    </xf>
    <xf numFmtId="1" fontId="0" fillId="0" borderId="19" xfId="0" applyNumberFormat="1" applyBorder="1" applyAlignment="1">
      <alignment horizontal="right" indent="1"/>
    </xf>
    <xf numFmtId="1" fontId="112" fillId="0" borderId="27" xfId="0" applyNumberFormat="1" applyFont="1" applyBorder="1" applyAlignment="1">
      <alignment horizontal="right" indent="10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112" fillId="0" borderId="28" xfId="0" applyNumberFormat="1" applyFont="1" applyBorder="1" applyAlignment="1">
      <alignment horizontal="right" indent="10"/>
    </xf>
    <xf numFmtId="1" fontId="0" fillId="0" borderId="9" xfId="0" applyNumberFormat="1" applyBorder="1" applyAlignment="1">
      <alignment horizontal="right" indent="1"/>
    </xf>
    <xf numFmtId="1" fontId="0" fillId="0" borderId="7" xfId="0" applyNumberFormat="1" applyBorder="1" applyAlignment="1">
      <alignment horizontal="right" indent="1"/>
    </xf>
    <xf numFmtId="0" fontId="43" fillId="0" borderId="0" xfId="0" applyFont="1"/>
    <xf numFmtId="175" fontId="6" fillId="0" borderId="18" xfId="2" applyNumberFormat="1" applyFill="1" applyBorder="1" applyAlignment="1" applyProtection="1">
      <alignment horizontal="right" vertical="center"/>
    </xf>
    <xf numFmtId="175" fontId="6" fillId="0" borderId="1" xfId="2" applyNumberFormat="1" applyFill="1" applyBorder="1" applyAlignment="1" applyProtection="1">
      <alignment horizontal="right" vertical="center"/>
    </xf>
    <xf numFmtId="175" fontId="6" fillId="0" borderId="5" xfId="2" applyNumberFormat="1" applyFill="1" applyBorder="1" applyAlignment="1" applyProtection="1">
      <alignment horizontal="right" vertical="center"/>
    </xf>
    <xf numFmtId="175" fontId="6" fillId="0" borderId="2" xfId="2" applyNumberFormat="1" applyFill="1" applyBorder="1" applyAlignment="1" applyProtection="1">
      <alignment horizontal="right" vertical="center"/>
    </xf>
    <xf numFmtId="175" fontId="6" fillId="14" borderId="4" xfId="2" applyNumberFormat="1" applyFill="1" applyBorder="1" applyAlignment="1" applyProtection="1">
      <alignment horizontal="right" vertical="center"/>
    </xf>
    <xf numFmtId="175" fontId="6" fillId="14" borderId="5" xfId="2" applyNumberFormat="1" applyFill="1" applyBorder="1" applyAlignment="1" applyProtection="1">
      <alignment horizontal="right" vertical="center"/>
    </xf>
    <xf numFmtId="175" fontId="6" fillId="14" borderId="2" xfId="2" applyNumberFormat="1" applyFill="1" applyBorder="1" applyAlignment="1" applyProtection="1">
      <alignment horizontal="right" vertical="center"/>
    </xf>
    <xf numFmtId="1" fontId="42" fillId="20" borderId="3" xfId="0" applyNumberFormat="1" applyFont="1" applyFill="1" applyBorder="1" applyAlignment="1">
      <alignment horizontal="right" vertical="center" indent="1"/>
    </xf>
    <xf numFmtId="174" fontId="42" fillId="20" borderId="5" xfId="0" applyNumberFormat="1" applyFont="1" applyFill="1" applyBorder="1" applyAlignment="1">
      <alignment horizontal="right" vertical="center" indent="1"/>
    </xf>
    <xf numFmtId="169" fontId="42" fillId="20" borderId="5" xfId="0" applyNumberFormat="1" applyFont="1" applyFill="1" applyBorder="1" applyAlignment="1">
      <alignment horizontal="right" vertical="center"/>
    </xf>
    <xf numFmtId="0" fontId="42" fillId="20" borderId="4" xfId="0" applyFont="1" applyFill="1" applyBorder="1" applyAlignment="1">
      <alignment horizontal="left" vertical="center" indent="1"/>
    </xf>
    <xf numFmtId="0" fontId="42" fillId="22" borderId="27" xfId="0" applyFont="1" applyFill="1" applyBorder="1" applyAlignment="1">
      <alignment horizontal="center" vertical="center"/>
    </xf>
    <xf numFmtId="0" fontId="42" fillId="20" borderId="27" xfId="0" applyFont="1" applyFill="1" applyBorder="1" applyAlignment="1">
      <alignment horizontal="center" vertical="center"/>
    </xf>
    <xf numFmtId="0" fontId="1" fillId="0" borderId="0" xfId="29"/>
    <xf numFmtId="0" fontId="42" fillId="20" borderId="4" xfId="0" applyFont="1" applyFill="1" applyBorder="1" applyAlignment="1">
      <alignment horizontal="left" vertical="top"/>
    </xf>
    <xf numFmtId="1" fontId="42" fillId="20" borderId="5" xfId="0" applyNumberFormat="1" applyFont="1" applyFill="1" applyBorder="1" applyAlignment="1">
      <alignment horizontal="right" vertical="center" indent="1"/>
    </xf>
    <xf numFmtId="0" fontId="1" fillId="20" borderId="4" xfId="29" applyFill="1" applyBorder="1" applyAlignment="1">
      <alignment vertical="top"/>
    </xf>
    <xf numFmtId="0" fontId="1" fillId="20" borderId="4" xfId="29" applyFill="1" applyBorder="1"/>
    <xf numFmtId="0" fontId="42" fillId="20" borderId="4" xfId="0" applyFont="1" applyFill="1" applyBorder="1" applyAlignment="1">
      <alignment vertical="center"/>
    </xf>
    <xf numFmtId="1" fontId="42" fillId="23" borderId="3" xfId="0" applyNumberFormat="1" applyFont="1" applyFill="1" applyBorder="1" applyAlignment="1">
      <alignment horizontal="right" vertical="center" indent="1"/>
    </xf>
    <xf numFmtId="174" fontId="42" fillId="23" borderId="5" xfId="0" applyNumberFormat="1" applyFont="1" applyFill="1" applyBorder="1" applyAlignment="1">
      <alignment horizontal="right" vertical="center" indent="1"/>
    </xf>
    <xf numFmtId="169" fontId="42" fillId="23" borderId="5" xfId="0" applyNumberFormat="1" applyFont="1" applyFill="1" applyBorder="1" applyAlignment="1">
      <alignment horizontal="right" vertical="center"/>
    </xf>
    <xf numFmtId="0" fontId="42" fillId="23" borderId="4" xfId="0" applyFont="1" applyFill="1" applyBorder="1" applyAlignment="1">
      <alignment horizontal="left" vertical="top"/>
    </xf>
    <xf numFmtId="0" fontId="42" fillId="23" borderId="27" xfId="0" applyFont="1" applyFill="1" applyBorder="1" applyAlignment="1">
      <alignment horizontal="center" vertical="center"/>
    </xf>
    <xf numFmtId="1" fontId="42" fillId="17" borderId="3" xfId="0" applyNumberFormat="1" applyFont="1" applyFill="1" applyBorder="1" applyAlignment="1">
      <alignment horizontal="right" vertical="center" indent="1"/>
    </xf>
    <xf numFmtId="174" fontId="42" fillId="17" borderId="5" xfId="0" applyNumberFormat="1" applyFont="1" applyFill="1" applyBorder="1" applyAlignment="1">
      <alignment horizontal="right" vertical="center" indent="1"/>
    </xf>
    <xf numFmtId="169" fontId="42" fillId="17" borderId="5" xfId="0" applyNumberFormat="1" applyFont="1" applyFill="1" applyBorder="1" applyAlignment="1">
      <alignment horizontal="right" vertical="center"/>
    </xf>
    <xf numFmtId="0" fontId="42" fillId="17" borderId="4" xfId="0" applyFont="1" applyFill="1" applyBorder="1" applyAlignment="1">
      <alignment horizontal="left" vertical="top"/>
    </xf>
    <xf numFmtId="0" fontId="42" fillId="17" borderId="27" xfId="0" applyFont="1" applyFill="1" applyBorder="1" applyAlignment="1">
      <alignment horizontal="center" vertical="center"/>
    </xf>
    <xf numFmtId="1" fontId="42" fillId="22" borderId="3" xfId="0" applyNumberFormat="1" applyFont="1" applyFill="1" applyBorder="1" applyAlignment="1">
      <alignment horizontal="right" vertical="center" indent="1"/>
    </xf>
    <xf numFmtId="174" fontId="42" fillId="22" borderId="5" xfId="0" applyNumberFormat="1" applyFont="1" applyFill="1" applyBorder="1" applyAlignment="1">
      <alignment horizontal="right" vertical="center" indent="1"/>
    </xf>
    <xf numFmtId="169" fontId="42" fillId="22" borderId="5" xfId="0" applyNumberFormat="1" applyFont="1" applyFill="1" applyBorder="1" applyAlignment="1">
      <alignment horizontal="right" vertical="center"/>
    </xf>
    <xf numFmtId="0" fontId="42" fillId="22" borderId="4" xfId="0" applyFont="1" applyFill="1" applyBorder="1" applyAlignment="1">
      <alignment horizontal="left" vertical="top"/>
    </xf>
    <xf numFmtId="1" fontId="42" fillId="9" borderId="3" xfId="0" applyNumberFormat="1" applyFont="1" applyFill="1" applyBorder="1" applyAlignment="1">
      <alignment horizontal="right" vertical="center" indent="1"/>
    </xf>
    <xf numFmtId="174" fontId="42" fillId="9" borderId="5" xfId="0" applyNumberFormat="1" applyFont="1" applyFill="1" applyBorder="1" applyAlignment="1">
      <alignment horizontal="right" vertical="center" indent="1"/>
    </xf>
    <xf numFmtId="0" fontId="42" fillId="9" borderId="4" xfId="0" applyFont="1" applyFill="1" applyBorder="1" applyAlignment="1">
      <alignment horizontal="left" vertical="top"/>
    </xf>
    <xf numFmtId="1" fontId="42" fillId="9" borderId="20" xfId="0" applyNumberFormat="1" applyFont="1" applyFill="1" applyBorder="1" applyAlignment="1">
      <alignment horizontal="right" vertical="center" indent="1"/>
    </xf>
    <xf numFmtId="174" fontId="42" fillId="9" borderId="54" xfId="0" applyNumberFormat="1" applyFont="1" applyFill="1" applyBorder="1" applyAlignment="1">
      <alignment horizontal="right" vertical="center" indent="1"/>
    </xf>
    <xf numFmtId="0" fontId="42" fillId="9" borderId="21" xfId="0" applyFont="1" applyFill="1" applyBorder="1" applyAlignment="1">
      <alignment horizontal="left" vertical="top"/>
    </xf>
    <xf numFmtId="1" fontId="44" fillId="0" borderId="13" xfId="0" applyNumberFormat="1" applyFont="1" applyBorder="1" applyAlignment="1">
      <alignment horizontal="center" vertical="center" wrapText="1"/>
    </xf>
    <xf numFmtId="0" fontId="0" fillId="0" borderId="0" xfId="0" applyFont="1"/>
    <xf numFmtId="0" fontId="0" fillId="20" borderId="0" xfId="0" applyFont="1" applyFill="1"/>
    <xf numFmtId="0" fontId="35" fillId="0" borderId="0" xfId="0" applyFont="1" applyProtection="1"/>
    <xf numFmtId="0" fontId="35" fillId="0" borderId="0" xfId="0" applyFont="1" applyAlignment="1" applyProtection="1"/>
    <xf numFmtId="0" fontId="35" fillId="0" borderId="0" xfId="0" applyFont="1" applyFill="1" applyProtection="1"/>
    <xf numFmtId="0" fontId="28" fillId="20" borderId="26" xfId="0" applyFont="1" applyFill="1" applyBorder="1" applyAlignment="1" applyProtection="1">
      <alignment horizontal="center"/>
    </xf>
    <xf numFmtId="0" fontId="28" fillId="0" borderId="26" xfId="0" applyFont="1" applyFill="1" applyBorder="1" applyProtection="1"/>
    <xf numFmtId="0" fontId="0" fillId="0" borderId="0" xfId="0" applyFont="1" applyProtection="1"/>
    <xf numFmtId="0" fontId="0" fillId="0" borderId="0" xfId="0" applyFont="1" applyFill="1" applyAlignment="1" applyProtection="1">
      <alignment horizontal="center"/>
      <protection locked="0"/>
    </xf>
    <xf numFmtId="0" fontId="0" fillId="7" borderId="31" xfId="0" applyFill="1" applyBorder="1"/>
    <xf numFmtId="0" fontId="0" fillId="7" borderId="51" xfId="0" applyFill="1" applyBorder="1" applyProtection="1"/>
    <xf numFmtId="0" fontId="30" fillId="7" borderId="51" xfId="0" applyFont="1" applyFill="1" applyBorder="1" applyProtection="1"/>
    <xf numFmtId="0" fontId="70" fillId="7" borderId="51" xfId="0" applyFont="1" applyFill="1" applyBorder="1" applyProtection="1"/>
    <xf numFmtId="0" fontId="32" fillId="7" borderId="51" xfId="0" applyFont="1" applyFill="1" applyBorder="1" applyProtection="1"/>
    <xf numFmtId="0" fontId="58" fillId="7" borderId="51" xfId="0" applyFont="1" applyFill="1" applyBorder="1" applyProtection="1"/>
    <xf numFmtId="0" fontId="0" fillId="7" borderId="50" xfId="0" applyFill="1" applyBorder="1" applyProtection="1"/>
    <xf numFmtId="1" fontId="11" fillId="3" borderId="34" xfId="0" applyNumberFormat="1" applyFont="1" applyFill="1" applyBorder="1" applyAlignment="1" applyProtection="1">
      <alignment horizontal="center"/>
    </xf>
    <xf numFmtId="1" fontId="11" fillId="12" borderId="34" xfId="0" applyNumberFormat="1" applyFont="1" applyFill="1" applyBorder="1" applyAlignment="1" applyProtection="1">
      <alignment horizontal="center"/>
    </xf>
    <xf numFmtId="1" fontId="11" fillId="12" borderId="35" xfId="0" applyNumberFormat="1" applyFont="1" applyFill="1" applyBorder="1" applyAlignment="1" applyProtection="1">
      <alignment horizontal="center"/>
    </xf>
    <xf numFmtId="1" fontId="11" fillId="3" borderId="36" xfId="0" applyNumberFormat="1" applyFont="1" applyFill="1" applyBorder="1" applyAlignment="1" applyProtection="1">
      <alignment horizontal="center"/>
    </xf>
    <xf numFmtId="1" fontId="11" fillId="3" borderId="37" xfId="0" applyNumberFormat="1" applyFont="1" applyFill="1" applyBorder="1" applyAlignment="1" applyProtection="1">
      <alignment horizontal="center"/>
    </xf>
    <xf numFmtId="1" fontId="11" fillId="3" borderId="14" xfId="0" applyNumberFormat="1" applyFont="1" applyFill="1" applyBorder="1" applyAlignment="1" applyProtection="1">
      <alignment horizontal="center"/>
    </xf>
    <xf numFmtId="0" fontId="45" fillId="0" borderId="0" xfId="0" applyFont="1" applyAlignment="1">
      <alignment horizontal="left" vertical="top"/>
    </xf>
    <xf numFmtId="0" fontId="103" fillId="17" borderId="5" xfId="0" applyFont="1" applyFill="1" applyBorder="1" applyAlignment="1">
      <alignment horizontal="left" vertical="center"/>
    </xf>
    <xf numFmtId="0" fontId="101" fillId="17" borderId="5" xfId="4" applyFont="1" applyFill="1" applyBorder="1" applyAlignment="1">
      <alignment horizontal="left" vertical="center"/>
    </xf>
    <xf numFmtId="0" fontId="101" fillId="19" borderId="40" xfId="4" applyFont="1" applyFill="1" applyBorder="1" applyAlignment="1">
      <alignment horizontal="left" vertical="center"/>
    </xf>
    <xf numFmtId="0" fontId="104" fillId="17" borderId="40" xfId="9" applyFill="1" applyBorder="1" applyAlignment="1">
      <alignment horizontal="left" vertical="center"/>
    </xf>
    <xf numFmtId="0" fontId="101" fillId="17" borderId="5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center" vertical="center"/>
    </xf>
    <xf numFmtId="0" fontId="103" fillId="17" borderId="40" xfId="0" applyFont="1" applyFill="1" applyBorder="1" applyAlignment="1">
      <alignment horizontal="center" vertical="center"/>
    </xf>
    <xf numFmtId="0" fontId="101" fillId="18" borderId="40" xfId="4" applyFont="1" applyFill="1" applyBorder="1" applyAlignment="1">
      <alignment horizontal="left" vertical="center"/>
    </xf>
    <xf numFmtId="0" fontId="103" fillId="17" borderId="5" xfId="5" applyFont="1" applyFill="1" applyBorder="1" applyAlignment="1">
      <alignment horizontal="left" vertical="center"/>
    </xf>
    <xf numFmtId="0" fontId="103" fillId="17" borderId="40" xfId="5" applyFont="1" applyFill="1" applyBorder="1" applyAlignment="1">
      <alignment horizontal="left" vertical="center"/>
    </xf>
    <xf numFmtId="2" fontId="101" fillId="17" borderId="5" xfId="4" applyNumberFormat="1" applyFont="1" applyFill="1" applyBorder="1" applyAlignment="1">
      <alignment horizontal="center" vertical="center"/>
    </xf>
    <xf numFmtId="2" fontId="101" fillId="17" borderId="40" xfId="4" applyNumberFormat="1" applyFont="1" applyFill="1" applyBorder="1" applyAlignment="1">
      <alignment horizontal="center" vertical="center"/>
    </xf>
    <xf numFmtId="0" fontId="101" fillId="17" borderId="39" xfId="4" applyFont="1" applyFill="1" applyBorder="1" applyAlignment="1">
      <alignment horizontal="center" vertical="center"/>
    </xf>
    <xf numFmtId="0" fontId="101" fillId="17" borderId="4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left" vertical="center"/>
    </xf>
    <xf numFmtId="10" fontId="101" fillId="17" borderId="5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36" xfId="0" applyFont="1" applyFill="1" applyBorder="1" applyAlignment="1" applyProtection="1">
      <alignment horizontal="center" vertical="center" wrapText="1"/>
    </xf>
    <xf numFmtId="0" fontId="12" fillId="0" borderId="14" xfId="0" applyFont="1" applyFill="1" applyBorder="1" applyAlignment="1" applyProtection="1">
      <alignment horizontal="center" vertical="center" wrapText="1"/>
    </xf>
    <xf numFmtId="0" fontId="19" fillId="0" borderId="36" xfId="0" applyFont="1" applyFill="1" applyBorder="1" applyAlignment="1" applyProtection="1">
      <alignment horizontal="center" vertical="center"/>
    </xf>
    <xf numFmtId="0" fontId="19" fillId="0" borderId="14" xfId="0" applyFont="1" applyFill="1" applyBorder="1" applyAlignment="1" applyProtection="1">
      <alignment horizontal="center" vertical="center"/>
    </xf>
    <xf numFmtId="0" fontId="28" fillId="20" borderId="29" xfId="0" applyFont="1" applyFill="1" applyBorder="1" applyAlignment="1">
      <alignment horizontal="center" vertical="center" wrapText="1"/>
    </xf>
    <xf numFmtId="0" fontId="28" fillId="20" borderId="28" xfId="0" applyFont="1" applyFill="1" applyBorder="1" applyAlignment="1">
      <alignment horizontal="center" vertical="center" wrapText="1"/>
    </xf>
    <xf numFmtId="0" fontId="35" fillId="20" borderId="41" xfId="0" applyFont="1" applyFill="1" applyBorder="1" applyAlignment="1">
      <alignment horizontal="center"/>
    </xf>
    <xf numFmtId="0" fontId="35" fillId="20" borderId="42" xfId="0" applyFont="1" applyFill="1" applyBorder="1" applyAlignment="1">
      <alignment horizontal="center"/>
    </xf>
    <xf numFmtId="0" fontId="35" fillId="20" borderId="43" xfId="0" applyFont="1" applyFill="1" applyBorder="1" applyAlignment="1">
      <alignment horizontal="center"/>
    </xf>
    <xf numFmtId="0" fontId="35" fillId="20" borderId="41" xfId="0" applyFont="1" applyFill="1" applyBorder="1" applyAlignment="1">
      <alignment horizontal="center" vertical="center"/>
    </xf>
    <xf numFmtId="0" fontId="35" fillId="20" borderId="23" xfId="0" applyFont="1" applyFill="1" applyBorder="1" applyAlignment="1">
      <alignment horizontal="center" vertical="center"/>
    </xf>
    <xf numFmtId="0" fontId="28" fillId="0" borderId="11" xfId="0" applyFont="1" applyFill="1" applyBorder="1" applyAlignment="1" applyProtection="1">
      <alignment horizontal="center" vertical="center" wrapText="1"/>
    </xf>
    <xf numFmtId="0" fontId="28" fillId="0" borderId="13" xfId="0" applyFont="1" applyFill="1" applyBorder="1" applyAlignment="1" applyProtection="1">
      <alignment horizontal="center" vertical="center" wrapText="1"/>
    </xf>
    <xf numFmtId="0" fontId="51" fillId="0" borderId="0" xfId="0" applyFont="1" applyAlignment="1">
      <alignment horizontal="left"/>
    </xf>
    <xf numFmtId="0" fontId="28" fillId="0" borderId="15" xfId="0" applyFont="1" applyBorder="1" applyAlignment="1" applyProtection="1">
      <alignment horizontal="center" vertical="center" wrapText="1"/>
    </xf>
    <xf numFmtId="0" fontId="28" fillId="0" borderId="13" xfId="0" applyFont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horizontal="center"/>
    </xf>
    <xf numFmtId="0" fontId="28" fillId="0" borderId="26" xfId="0" applyFont="1" applyBorder="1" applyAlignment="1" applyProtection="1">
      <alignment horizontal="center"/>
    </xf>
    <xf numFmtId="0" fontId="28" fillId="20" borderId="25" xfId="0" applyFont="1" applyFill="1" applyBorder="1" applyAlignment="1" applyProtection="1">
      <alignment horizontal="left"/>
    </xf>
    <xf numFmtId="0" fontId="48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Fill="1" applyBorder="1" applyAlignment="1" applyProtection="1">
      <alignment horizontal="center" vertical="center" wrapText="1"/>
    </xf>
    <xf numFmtId="0" fontId="28" fillId="20" borderId="56" xfId="0" applyFont="1" applyFill="1" applyBorder="1" applyAlignment="1" applyProtection="1">
      <alignment horizontal="center" vertical="center" wrapText="1"/>
    </xf>
    <xf numFmtId="0" fontId="28" fillId="20" borderId="0" xfId="0" applyFont="1" applyFill="1" applyAlignment="1" applyProtection="1">
      <alignment horizontal="center" vertical="center" wrapText="1"/>
    </xf>
    <xf numFmtId="0" fontId="28" fillId="20" borderId="57" xfId="0" applyFont="1" applyFill="1" applyBorder="1" applyAlignment="1" applyProtection="1">
      <alignment horizontal="center" vertical="center" wrapText="1"/>
    </xf>
    <xf numFmtId="0" fontId="28" fillId="20" borderId="55" xfId="0" applyFont="1" applyFill="1" applyBorder="1" applyAlignment="1" applyProtection="1">
      <alignment horizontal="center" vertical="center" wrapText="1"/>
    </xf>
    <xf numFmtId="0" fontId="28" fillId="0" borderId="12" xfId="0" applyFont="1" applyFill="1" applyBorder="1" applyAlignment="1" applyProtection="1">
      <alignment horizontal="center" vertical="center" wrapText="1"/>
    </xf>
    <xf numFmtId="1" fontId="0" fillId="0" borderId="23" xfId="0" applyNumberFormat="1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0" fontId="110" fillId="0" borderId="41" xfId="0" applyFont="1" applyBorder="1" applyAlignment="1">
      <alignment horizontal="center"/>
    </xf>
    <xf numFmtId="0" fontId="110" fillId="0" borderId="43" xfId="0" applyFont="1" applyBorder="1" applyAlignment="1">
      <alignment horizontal="center"/>
    </xf>
    <xf numFmtId="0" fontId="110" fillId="0" borderId="49" xfId="0" applyFont="1" applyBorder="1" applyAlignment="1">
      <alignment horizontal="center"/>
    </xf>
    <xf numFmtId="0" fontId="110" fillId="0" borderId="32" xfId="0" applyFont="1" applyBorder="1" applyAlignment="1">
      <alignment horizontal="center"/>
    </xf>
    <xf numFmtId="0" fontId="110" fillId="21" borderId="49" xfId="0" applyFont="1" applyFill="1" applyBorder="1" applyAlignment="1" applyProtection="1">
      <alignment horizontal="center"/>
      <protection locked="0"/>
    </xf>
    <xf numFmtId="0" fontId="110" fillId="21" borderId="32" xfId="0" applyFont="1" applyFill="1" applyBorder="1" applyAlignment="1" applyProtection="1">
      <alignment horizontal="center"/>
      <protection locked="0"/>
    </xf>
    <xf numFmtId="0" fontId="0" fillId="0" borderId="2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8" fillId="0" borderId="51" xfId="0" applyFont="1" applyBorder="1" applyAlignment="1">
      <alignment horizontal="left" wrapText="1"/>
    </xf>
    <xf numFmtId="0" fontId="28" fillId="0" borderId="33" xfId="0" applyFont="1" applyBorder="1" applyAlignment="1">
      <alignment horizontal="left" wrapText="1"/>
    </xf>
    <xf numFmtId="0" fontId="0" fillId="0" borderId="2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1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" fontId="28" fillId="0" borderId="0" xfId="0" applyNumberFormat="1" applyFont="1" applyAlignment="1">
      <alignment horizontal="left" wrapText="1"/>
    </xf>
  </cellXfs>
  <cellStyles count="53">
    <cellStyle name="Гиперссылка" xfId="9" builtinId="8"/>
    <cellStyle name="Обычный" xfId="0" builtinId="0"/>
    <cellStyle name="Обычный 2" xfId="2"/>
    <cellStyle name="Обычный 2 2" xfId="7"/>
    <cellStyle name="Обычный 2 2 2" xfId="14"/>
    <cellStyle name="Обычный 2 2 2 2" xfId="17"/>
    <cellStyle name="Обычный 2 2 2 2 2" xfId="29"/>
    <cellStyle name="Обычный 2 2 2 3" xfId="30"/>
    <cellStyle name="Обычный 2 2 3" xfId="18"/>
    <cellStyle name="Обычный 2 2 3 2" xfId="31"/>
    <cellStyle name="Обычный 2 2 4" xfId="32"/>
    <cellStyle name="Обычный 2 3" xfId="8"/>
    <cellStyle name="Обычный 2 3 2" xfId="15"/>
    <cellStyle name="Обычный 2 3 2 2" xfId="19"/>
    <cellStyle name="Обычный 2 3 2 2 2" xfId="33"/>
    <cellStyle name="Обычный 2 3 2 3" xfId="34"/>
    <cellStyle name="Обычный 2 3 3" xfId="20"/>
    <cellStyle name="Обычный 2 3 3 2" xfId="35"/>
    <cellStyle name="Обычный 2 3 4" xfId="36"/>
    <cellStyle name="Обычный 2 4" xfId="3"/>
    <cellStyle name="Обычный 2 4 2" xfId="12"/>
    <cellStyle name="Обычный 2 4 2 2" xfId="21"/>
    <cellStyle name="Обычный 2 4 2 2 2" xfId="37"/>
    <cellStyle name="Обычный 2 4 2 3" xfId="38"/>
    <cellStyle name="Обычный 2 4 3" xfId="22"/>
    <cellStyle name="Обычный 2 4 3 2" xfId="39"/>
    <cellStyle name="Обычный 2 4 4" xfId="40"/>
    <cellStyle name="Обычный 2 5" xfId="10"/>
    <cellStyle name="Обычный 2 5 2" xfId="16"/>
    <cellStyle name="Обычный 2 5 2 2" xfId="23"/>
    <cellStyle name="Обычный 2 5 2 2 2" xfId="41"/>
    <cellStyle name="Обычный 2 5 2 3" xfId="42"/>
    <cellStyle name="Обычный 2 5 3" xfId="24"/>
    <cellStyle name="Обычный 2 5 3 2" xfId="43"/>
    <cellStyle name="Обычный 2 5 4" xfId="44"/>
    <cellStyle name="Обычный 2 6" xfId="11"/>
    <cellStyle name="Обычный 2 6 2" xfId="25"/>
    <cellStyle name="Обычный 2 6 2 2" xfId="45"/>
    <cellStyle name="Обычный 2 6 3" xfId="46"/>
    <cellStyle name="Обычный 2 7" xfId="26"/>
    <cellStyle name="Обычный 2 7 2" xfId="47"/>
    <cellStyle name="Обычный 2 8" xfId="48"/>
    <cellStyle name="Обычный 3" xfId="5"/>
    <cellStyle name="Обычный 4" xfId="4"/>
    <cellStyle name="Обычный 4 2" xfId="13"/>
    <cellStyle name="Обычный 4 2 2" xfId="27"/>
    <cellStyle name="Обычный 4 2 2 2" xfId="49"/>
    <cellStyle name="Обычный 4 2 3" xfId="50"/>
    <cellStyle name="Обычный 4 3" xfId="28"/>
    <cellStyle name="Обычный 4 3 2" xfId="51"/>
    <cellStyle name="Обычный 4 4" xfId="52"/>
    <cellStyle name="Процентный" xfId="1" builtinId="5"/>
    <cellStyle name="Процентный 2" xfId="6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1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v>1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Основной</c:formatCode>
              <c:ptCount val="32"/>
              <c:pt idx="0">
                <c:v>91</c:v>
              </c:pt>
              <c:pt idx="1">
                <c:v>40</c:v>
              </c:pt>
              <c:pt idx="2">
                <c:v>50</c:v>
              </c:pt>
              <c:pt idx="3">
                <c:v>26</c:v>
              </c:pt>
              <c:pt idx="4">
                <c:v>52</c:v>
              </c:pt>
              <c:pt idx="5">
                <c:v>35</c:v>
              </c:pt>
              <c:pt idx="6">
                <c:v>50</c:v>
              </c:pt>
              <c:pt idx="7">
                <c:v>68</c:v>
              </c:pt>
              <c:pt idx="8">
                <c:v>58</c:v>
              </c:pt>
              <c:pt idx="9">
                <c:v>44</c:v>
              </c:pt>
              <c:pt idx="10">
                <c:v>46</c:v>
              </c:pt>
              <c:pt idx="11">
                <c:v>40</c:v>
              </c:pt>
              <c:pt idx="12">
                <c:v>88</c:v>
              </c:pt>
              <c:pt idx="13">
                <c:v>80</c:v>
              </c:pt>
              <c:pt idx="14">
                <c:v>68</c:v>
              </c:pt>
              <c:pt idx="15">
                <c:v>36</c:v>
              </c:pt>
              <c:pt idx="16">
                <c:v>66</c:v>
              </c:pt>
              <c:pt idx="17">
                <c:v>66</c:v>
              </c:pt>
              <c:pt idx="18">
                <c:v>43</c:v>
              </c:pt>
              <c:pt idx="19">
                <c:v>61</c:v>
              </c:pt>
              <c:pt idx="20">
                <c:v>53</c:v>
              </c:pt>
              <c:pt idx="21">
                <c:v>52</c:v>
              </c:pt>
              <c:pt idx="22">
                <c:v>49</c:v>
              </c:pt>
              <c:pt idx="23">
                <c:v>44</c:v>
              </c:pt>
              <c:pt idx="24">
                <c:v>45</c:v>
              </c:pt>
              <c:pt idx="25">
                <c:v>23</c:v>
              </c:pt>
              <c:pt idx="26">
                <c:v>33</c:v>
              </c:pt>
              <c:pt idx="27">
                <c:v>14</c:v>
              </c:pt>
              <c:pt idx="28">
                <c:v>21</c:v>
              </c:pt>
              <c:pt idx="29">
                <c:v>33</c:v>
              </c:pt>
              <c:pt idx="30">
                <c:v>31</c:v>
              </c:pt>
              <c:pt idx="31">
                <c:v>22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AC9-4B15-8E62-498981D315FF}"/>
            </c:ext>
          </c:extLst>
        </c:ser>
        <c:ser>
          <c:idx val="1"/>
          <c:order val="1"/>
          <c:tx>
            <c:v>2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Основной</c:formatCode>
              <c:ptCount val="32"/>
              <c:pt idx="0">
                <c:v>22</c:v>
              </c:pt>
              <c:pt idx="1">
                <c:v>12</c:v>
              </c:pt>
              <c:pt idx="2">
                <c:v>5</c:v>
              </c:pt>
              <c:pt idx="3">
                <c:v>5</c:v>
              </c:pt>
              <c:pt idx="4">
                <c:v>8</c:v>
              </c:pt>
              <c:pt idx="5">
                <c:v>9</c:v>
              </c:pt>
              <c:pt idx="6">
                <c:v>8</c:v>
              </c:pt>
              <c:pt idx="7">
                <c:v>12</c:v>
              </c:pt>
              <c:pt idx="8">
                <c:v>18</c:v>
              </c:pt>
              <c:pt idx="9">
                <c:v>6</c:v>
              </c:pt>
              <c:pt idx="10">
                <c:v>12</c:v>
              </c:pt>
              <c:pt idx="11">
                <c:v>6</c:v>
              </c:pt>
              <c:pt idx="12">
                <c:v>20</c:v>
              </c:pt>
              <c:pt idx="13">
                <c:v>18</c:v>
              </c:pt>
              <c:pt idx="14">
                <c:v>10</c:v>
              </c:pt>
              <c:pt idx="15">
                <c:v>13</c:v>
              </c:pt>
              <c:pt idx="16">
                <c:v>25</c:v>
              </c:pt>
              <c:pt idx="17">
                <c:v>22</c:v>
              </c:pt>
              <c:pt idx="18">
                <c:v>10</c:v>
              </c:pt>
              <c:pt idx="19">
                <c:v>12</c:v>
              </c:pt>
              <c:pt idx="20">
                <c:v>13</c:v>
              </c:pt>
              <c:pt idx="21">
                <c:v>12</c:v>
              </c:pt>
              <c:pt idx="22">
                <c:v>11</c:v>
              </c:pt>
              <c:pt idx="23">
                <c:v>14</c:v>
              </c:pt>
              <c:pt idx="24">
                <c:v>8</c:v>
              </c:pt>
              <c:pt idx="25">
                <c:v>9</c:v>
              </c:pt>
              <c:pt idx="26">
                <c:v>5</c:v>
              </c:pt>
              <c:pt idx="27">
                <c:v>1</c:v>
              </c:pt>
              <c:pt idx="28">
                <c:v>5</c:v>
              </c:pt>
              <c:pt idx="29">
                <c:v>7</c:v>
              </c:pt>
              <c:pt idx="30">
                <c:v>6</c:v>
              </c:pt>
              <c:pt idx="31">
                <c:v>6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AC9-4B15-8E62-498981D315FF}"/>
            </c:ext>
          </c:extLst>
        </c:ser>
        <c:ser>
          <c:idx val="2"/>
          <c:order val="2"/>
          <c:tx>
            <c:v>3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Основной</c:formatCode>
              <c:ptCount val="32"/>
              <c:pt idx="0">
                <c:v>9</c:v>
              </c:pt>
              <c:pt idx="1">
                <c:v>3</c:v>
              </c:pt>
              <c:pt idx="2">
                <c:v>2</c:v>
              </c:pt>
              <c:pt idx="3">
                <c:v>6</c:v>
              </c:pt>
              <c:pt idx="4">
                <c:v>3</c:v>
              </c:pt>
              <c:pt idx="5">
                <c:v>4</c:v>
              </c:pt>
              <c:pt idx="6">
                <c:v>4</c:v>
              </c:pt>
              <c:pt idx="7">
                <c:v>6</c:v>
              </c:pt>
              <c:pt idx="8">
                <c:v>5</c:v>
              </c:pt>
              <c:pt idx="9">
                <c:v>2</c:v>
              </c:pt>
              <c:pt idx="10">
                <c:v>5</c:v>
              </c:pt>
              <c:pt idx="11">
                <c:v>5</c:v>
              </c:pt>
              <c:pt idx="12">
                <c:v>5</c:v>
              </c:pt>
              <c:pt idx="13">
                <c:v>9</c:v>
              </c:pt>
              <c:pt idx="14">
                <c:v>4</c:v>
              </c:pt>
              <c:pt idx="15">
                <c:v>3</c:v>
              </c:pt>
              <c:pt idx="16">
                <c:v>4</c:v>
              </c:pt>
              <c:pt idx="17">
                <c:v>6</c:v>
              </c:pt>
              <c:pt idx="18">
                <c:v>3</c:v>
              </c:pt>
              <c:pt idx="19">
                <c:v>3</c:v>
              </c:pt>
              <c:pt idx="20">
                <c:v>7</c:v>
              </c:pt>
              <c:pt idx="21">
                <c:v>6</c:v>
              </c:pt>
              <c:pt idx="22">
                <c:v>2</c:v>
              </c:pt>
              <c:pt idx="23">
                <c:v>10</c:v>
              </c:pt>
              <c:pt idx="24">
                <c:v>2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4</c:v>
              </c:pt>
              <c:pt idx="29">
                <c:v>3</c:v>
              </c:pt>
              <c:pt idx="30">
                <c:v>4</c:v>
              </c:pt>
              <c:pt idx="31">
                <c:v>2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AC9-4B15-8E62-498981D315FF}"/>
            </c:ext>
          </c:extLst>
        </c:ser>
        <c:ser>
          <c:idx val="3"/>
          <c:order val="3"/>
          <c:tx>
            <c:v>4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Основной</c:formatCode>
              <c:ptCount val="32"/>
              <c:pt idx="0">
                <c:v>3</c:v>
              </c:pt>
              <c:pt idx="1">
                <c:v>1</c:v>
              </c:pt>
              <c:pt idx="2">
                <c:v>3</c:v>
              </c:pt>
              <c:pt idx="3">
                <c:v>2</c:v>
              </c:pt>
              <c:pt idx="4">
                <c:v>2</c:v>
              </c:pt>
              <c:pt idx="5">
                <c:v>0</c:v>
              </c:pt>
              <c:pt idx="6">
                <c:v>3</c:v>
              </c:pt>
              <c:pt idx="7">
                <c:v>2</c:v>
              </c:pt>
              <c:pt idx="8">
                <c:v>4</c:v>
              </c:pt>
              <c:pt idx="9">
                <c:v>6</c:v>
              </c:pt>
              <c:pt idx="10">
                <c:v>2</c:v>
              </c:pt>
              <c:pt idx="11">
                <c:v>4</c:v>
              </c:pt>
              <c:pt idx="12">
                <c:v>7</c:v>
              </c:pt>
              <c:pt idx="13">
                <c:v>4</c:v>
              </c:pt>
              <c:pt idx="14">
                <c:v>2</c:v>
              </c:pt>
              <c:pt idx="15">
                <c:v>0</c:v>
              </c:pt>
              <c:pt idx="16">
                <c:v>1</c:v>
              </c:pt>
              <c:pt idx="17">
                <c:v>1</c:v>
              </c:pt>
              <c:pt idx="18">
                <c:v>4</c:v>
              </c:pt>
              <c:pt idx="19">
                <c:v>0</c:v>
              </c:pt>
              <c:pt idx="20">
                <c:v>4</c:v>
              </c:pt>
              <c:pt idx="21">
                <c:v>1</c:v>
              </c:pt>
              <c:pt idx="22">
                <c:v>4</c:v>
              </c:pt>
              <c:pt idx="23">
                <c:v>4</c:v>
              </c:pt>
              <c:pt idx="24">
                <c:v>1</c:v>
              </c:pt>
              <c:pt idx="25">
                <c:v>0</c:v>
              </c:pt>
              <c:pt idx="26">
                <c:v>0</c:v>
              </c:pt>
              <c:pt idx="27">
                <c:v>1</c:v>
              </c:pt>
              <c:pt idx="28">
                <c:v>2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9AC9-4B15-8E62-498981D315FF}"/>
            </c:ext>
          </c:extLst>
        </c:ser>
        <c:ser>
          <c:idx val="4"/>
          <c:order val="4"/>
          <c:tx>
            <c:v>5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Основной</c:formatCode>
              <c:ptCount val="32"/>
              <c:pt idx="0">
                <c:v>2</c:v>
              </c:pt>
              <c:pt idx="1">
                <c:v>3</c:v>
              </c:pt>
              <c:pt idx="2">
                <c:v>1</c:v>
              </c:pt>
              <c:pt idx="3">
                <c:v>1</c:v>
              </c:pt>
              <c:pt idx="4">
                <c:v>0</c:v>
              </c:pt>
              <c:pt idx="5">
                <c:v>2</c:v>
              </c:pt>
              <c:pt idx="6">
                <c:v>2</c:v>
              </c:pt>
              <c:pt idx="7">
                <c:v>3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2</c:v>
              </c:pt>
              <c:pt idx="13">
                <c:v>1</c:v>
              </c:pt>
              <c:pt idx="14">
                <c:v>3</c:v>
              </c:pt>
              <c:pt idx="15">
                <c:v>1</c:v>
              </c:pt>
              <c:pt idx="16">
                <c:v>1</c:v>
              </c:pt>
              <c:pt idx="17">
                <c:v>0</c:v>
              </c:pt>
              <c:pt idx="18">
                <c:v>3</c:v>
              </c:pt>
              <c:pt idx="19">
                <c:v>0</c:v>
              </c:pt>
              <c:pt idx="20">
                <c:v>2</c:v>
              </c:pt>
              <c:pt idx="21">
                <c:v>0</c:v>
              </c:pt>
              <c:pt idx="22">
                <c:v>0</c:v>
              </c:pt>
              <c:pt idx="23">
                <c:v>1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1</c:v>
              </c:pt>
              <c:pt idx="29">
                <c:v>1</c:v>
              </c:pt>
              <c:pt idx="30">
                <c:v>0</c:v>
              </c:pt>
              <c:pt idx="31">
                <c:v>2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9AC9-4B15-8E62-498981D315FF}"/>
            </c:ext>
          </c:extLst>
        </c:ser>
        <c:ser>
          <c:idx val="5"/>
          <c:order val="5"/>
          <c:tx>
            <c:v>6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Основной</c:formatCode>
              <c:ptCount val="32"/>
              <c:pt idx="0">
                <c:v>2</c:v>
              </c:pt>
              <c:pt idx="1">
                <c:v>2</c:v>
              </c:pt>
              <c:pt idx="2">
                <c:v>2</c:v>
              </c:pt>
              <c:pt idx="3">
                <c:v>0</c:v>
              </c:pt>
              <c:pt idx="4">
                <c:v>2</c:v>
              </c:pt>
              <c:pt idx="5">
                <c:v>0</c:v>
              </c:pt>
              <c:pt idx="6">
                <c:v>1</c:v>
              </c:pt>
              <c:pt idx="7">
                <c:v>0</c:v>
              </c:pt>
              <c:pt idx="8">
                <c:v>0</c:v>
              </c:pt>
              <c:pt idx="9">
                <c:v>1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1</c:v>
              </c:pt>
              <c:pt idx="14">
                <c:v>3</c:v>
              </c:pt>
              <c:pt idx="15">
                <c:v>1</c:v>
              </c:pt>
              <c:pt idx="16">
                <c:v>2</c:v>
              </c:pt>
              <c:pt idx="17">
                <c:v>3</c:v>
              </c:pt>
              <c:pt idx="18">
                <c:v>1</c:v>
              </c:pt>
              <c:pt idx="19">
                <c:v>1</c:v>
              </c:pt>
              <c:pt idx="20">
                <c:v>0</c:v>
              </c:pt>
              <c:pt idx="21">
                <c:v>2</c:v>
              </c:pt>
              <c:pt idx="22">
                <c:v>2</c:v>
              </c:pt>
              <c:pt idx="23">
                <c:v>0</c:v>
              </c:pt>
              <c:pt idx="24">
                <c:v>1</c:v>
              </c:pt>
              <c:pt idx="25">
                <c:v>1</c:v>
              </c:pt>
              <c:pt idx="26">
                <c:v>0</c:v>
              </c:pt>
              <c:pt idx="27">
                <c:v>1</c:v>
              </c:pt>
              <c:pt idx="28">
                <c:v>0</c:v>
              </c:pt>
              <c:pt idx="29">
                <c:v>1</c:v>
              </c:pt>
              <c:pt idx="30">
                <c:v>2</c:v>
              </c:pt>
              <c:pt idx="31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AC9-4B15-8E62-498981D315FF}"/>
            </c:ext>
          </c:extLst>
        </c:ser>
        <c:ser>
          <c:idx val="6"/>
          <c:order val="6"/>
          <c:tx>
            <c:v>7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Основной</c:formatCode>
              <c:ptCount val="32"/>
              <c:pt idx="0">
                <c:v>1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1</c:v>
              </c:pt>
              <c:pt idx="7">
                <c:v>1</c:v>
              </c:pt>
              <c:pt idx="8">
                <c:v>2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1</c:v>
              </c:pt>
              <c:pt idx="16">
                <c:v>0</c:v>
              </c:pt>
              <c:pt idx="17">
                <c:v>1</c:v>
              </c:pt>
              <c:pt idx="18">
                <c:v>0</c:v>
              </c:pt>
              <c:pt idx="19">
                <c:v>1</c:v>
              </c:pt>
              <c:pt idx="20">
                <c:v>0</c:v>
              </c:pt>
              <c:pt idx="21">
                <c:v>0</c:v>
              </c:pt>
              <c:pt idx="22">
                <c:v>1</c:v>
              </c:pt>
              <c:pt idx="23">
                <c:v>0</c:v>
              </c:pt>
              <c:pt idx="24">
                <c:v>3</c:v>
              </c:pt>
              <c:pt idx="25">
                <c:v>0</c:v>
              </c:pt>
              <c:pt idx="26">
                <c:v>1</c:v>
              </c:pt>
              <c:pt idx="27">
                <c:v>1</c:v>
              </c:pt>
              <c:pt idx="28">
                <c:v>0</c:v>
              </c:pt>
              <c:pt idx="29">
                <c:v>0</c:v>
              </c:pt>
              <c:pt idx="30">
                <c:v>1</c:v>
              </c:pt>
              <c:pt idx="31">
                <c:v>1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AC9-4B15-8E62-498981D315FF}"/>
            </c:ext>
          </c:extLst>
        </c:ser>
        <c:ser>
          <c:idx val="7"/>
          <c:order val="7"/>
          <c:tx>
            <c:v>8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Основной</c:formatCode>
              <c:ptCount val="32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1</c:v>
              </c:pt>
              <c:pt idx="6">
                <c:v>0</c:v>
              </c:pt>
              <c:pt idx="7">
                <c:v>0</c:v>
              </c:pt>
              <c:pt idx="8">
                <c:v>1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1</c:v>
              </c:pt>
              <c:pt idx="13">
                <c:v>1</c:v>
              </c:pt>
              <c:pt idx="14">
                <c:v>0</c:v>
              </c:pt>
              <c:pt idx="15">
                <c:v>1</c:v>
              </c:pt>
              <c:pt idx="16">
                <c:v>1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1</c:v>
              </c:pt>
              <c:pt idx="23">
                <c:v>0</c:v>
              </c:pt>
              <c:pt idx="24">
                <c:v>0</c:v>
              </c:pt>
              <c:pt idx="25">
                <c:v>1</c:v>
              </c:pt>
              <c:pt idx="26">
                <c:v>1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AC9-4B15-8E62-498981D315FF}"/>
            </c:ext>
          </c:extLst>
        </c:ser>
        <c:ser>
          <c:idx val="8"/>
          <c:order val="8"/>
          <c:tx>
            <c:v>9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Основной</c:formatCode>
              <c:ptCount val="32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1</c:v>
              </c:pt>
              <c:pt idx="8">
                <c:v>0</c:v>
              </c:pt>
              <c:pt idx="9">
                <c:v>0</c:v>
              </c:pt>
              <c:pt idx="10">
                <c:v>1</c:v>
              </c:pt>
              <c:pt idx="11">
                <c:v>0</c:v>
              </c:pt>
              <c:pt idx="12">
                <c:v>1</c:v>
              </c:pt>
              <c:pt idx="13">
                <c:v>1</c:v>
              </c:pt>
              <c:pt idx="14">
                <c:v>0</c:v>
              </c:pt>
              <c:pt idx="15">
                <c:v>0</c:v>
              </c:pt>
              <c:pt idx="16">
                <c:v>1</c:v>
              </c:pt>
              <c:pt idx="17">
                <c:v>0</c:v>
              </c:pt>
              <c:pt idx="18">
                <c:v>0</c:v>
              </c:pt>
              <c:pt idx="19">
                <c:v>1</c:v>
              </c:pt>
              <c:pt idx="20">
                <c:v>0</c:v>
              </c:pt>
              <c:pt idx="21">
                <c:v>1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9AC9-4B15-8E62-498981D315FF}"/>
            </c:ext>
          </c:extLst>
        </c:ser>
        <c:ser>
          <c:idx val="9"/>
          <c:order val="9"/>
          <c:tx>
            <c:v>10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Основной</c:formatCode>
              <c:ptCount val="32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1</c:v>
              </c:pt>
              <c:pt idx="4">
                <c:v>1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1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1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9AC9-4B15-8E62-498981D315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5892480"/>
        <c:axId val="125894016"/>
      </c:barChart>
      <c:catAx>
        <c:axId val="125892480"/>
        <c:scaling>
          <c:orientation val="minMax"/>
        </c:scaling>
        <c:delete val="0"/>
        <c:axPos val="l"/>
        <c:numFmt formatCode="Основной" sourceLinked="1"/>
        <c:majorTickMark val="out"/>
        <c:minorTickMark val="none"/>
        <c:tickLblPos val="nextTo"/>
        <c:crossAx val="125894016"/>
        <c:crosses val="autoZero"/>
        <c:auto val="1"/>
        <c:lblAlgn val="ctr"/>
        <c:lblOffset val="100"/>
        <c:noMultiLvlLbl val="0"/>
      </c:catAx>
      <c:valAx>
        <c:axId val="125894016"/>
        <c:scaling>
          <c:orientation val="minMax"/>
        </c:scaling>
        <c:delete val="0"/>
        <c:axPos val="b"/>
        <c:majorGridlines/>
        <c:numFmt formatCode="Основной" sourceLinked="1"/>
        <c:majorTickMark val="out"/>
        <c:minorTickMark val="none"/>
        <c:tickLblPos val="nextTo"/>
        <c:crossAx val="1258924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95250</xdr:rowOff>
        </xdr:from>
        <xdr:to>
          <xdr:col>1</xdr:col>
          <xdr:colOff>2952750</xdr:colOff>
          <xdr:row>2</xdr:row>
          <xdr:rowOff>38100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Добавить папку сета в базу данных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133350</xdr:colOff>
          <xdr:row>0</xdr:row>
          <xdr:rowOff>95250</xdr:rowOff>
        </xdr:from>
        <xdr:to>
          <xdr:col>8</xdr:col>
          <xdr:colOff>342900</xdr:colOff>
          <xdr:row>2</xdr:row>
          <xdr:rowOff>28575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Загрузить директорию с папками сетов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142875</xdr:rowOff>
        </xdr:from>
        <xdr:to>
          <xdr:col>17</xdr:col>
          <xdr:colOff>561975</xdr:colOff>
          <xdr:row>1</xdr:row>
          <xdr:rowOff>171450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Загружать только отсутствующие папки с сетами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5</xdr:row>
          <xdr:rowOff>9525</xdr:rowOff>
        </xdr:from>
        <xdr:to>
          <xdr:col>18</xdr:col>
          <xdr:colOff>171450</xdr:colOff>
          <xdr:row>6</xdr:row>
          <xdr:rowOff>9525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9</xdr:row>
          <xdr:rowOff>19050</xdr:rowOff>
        </xdr:from>
        <xdr:to>
          <xdr:col>18</xdr:col>
          <xdr:colOff>171450</xdr:colOff>
          <xdr:row>10</xdr:row>
          <xdr:rowOff>9525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7</xdr:row>
          <xdr:rowOff>9525</xdr:rowOff>
        </xdr:from>
        <xdr:to>
          <xdr:col>18</xdr:col>
          <xdr:colOff>152400</xdr:colOff>
          <xdr:row>8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3</xdr:row>
          <xdr:rowOff>0</xdr:rowOff>
        </xdr:from>
        <xdr:to>
          <xdr:col>18</xdr:col>
          <xdr:colOff>171450</xdr:colOff>
          <xdr:row>4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11</xdr:row>
          <xdr:rowOff>0</xdr:rowOff>
        </xdr:from>
        <xdr:to>
          <xdr:col>18</xdr:col>
          <xdr:colOff>161925</xdr:colOff>
          <xdr:row>11</xdr:row>
          <xdr:rowOff>180975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0</xdr:row>
          <xdr:rowOff>161925</xdr:rowOff>
        </xdr:from>
        <xdr:to>
          <xdr:col>37</xdr:col>
          <xdr:colOff>304800</xdr:colOff>
          <xdr:row>2</xdr:row>
          <xdr:rowOff>161925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180975</xdr:rowOff>
        </xdr:from>
        <xdr:to>
          <xdr:col>37</xdr:col>
          <xdr:colOff>304800</xdr:colOff>
          <xdr:row>6</xdr:row>
          <xdr:rowOff>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7</xdr:row>
          <xdr:rowOff>9525</xdr:rowOff>
        </xdr:from>
        <xdr:to>
          <xdr:col>37</xdr:col>
          <xdr:colOff>304800</xdr:colOff>
          <xdr:row>9</xdr:row>
          <xdr:rowOff>19050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10</xdr:row>
          <xdr:rowOff>28575</xdr:rowOff>
        </xdr:from>
        <xdr:to>
          <xdr:col>37</xdr:col>
          <xdr:colOff>304800</xdr:colOff>
          <xdr:row>12</xdr:row>
          <xdr:rowOff>47625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10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Пользователь Windows" refreshedDate="43822.201222800926" createdVersion="3" refreshedVersion="6" minRefreshableVersion="3" recordCount="2180">
  <cacheSource type="worksheet">
    <worksheetSource ref="A1:O1" sheet="Данные из терминала"/>
  </cacheSource>
  <cacheFields count="15">
    <cacheField name="№№ сетки" numFmtId="0">
      <sharedItems containsSemiMixedTypes="0" containsString="0" containsNumber="1" containsInteger="1" minValue="1" maxValue="2180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0" count="10">
        <n v="1"/>
        <n v="6"/>
        <n v="7"/>
        <n v="2"/>
        <n v="3"/>
        <n v="4"/>
        <n v="5"/>
        <n v="10"/>
        <n v="8"/>
        <n v="9"/>
      </sharedItems>
    </cacheField>
    <cacheField name="Максимальный лот" numFmtId="0">
      <sharedItems containsSemiMixedTypes="0" containsString="0" containsNumber="1" minValue="0.01" maxValue="1.98"/>
    </cacheField>
    <cacheField name="Общая лотность" numFmtId="0">
      <sharedItems containsSemiMixedTypes="0" containsString="0" containsNumber="1" minValue="0.01" maxValue="4.4399999999999995"/>
    </cacheField>
    <cacheField name="Дата открытия" numFmtId="177">
      <sharedItems containsSemiMixedTypes="0" containsNonDate="0" containsDate="1" containsString="0" minDate="2017-01-02T00:00:00" maxDate="2019-08-14T21:37:00"/>
    </cacheField>
    <cacheField name="Цена открытия" numFmtId="0">
      <sharedItems containsSemiMixedTypes="0" containsString="0" containsNumber="1" minValue="1.03454" maxValue="1.2555400000000001"/>
    </cacheField>
    <cacheField name="Дальний ордер дата" numFmtId="177">
      <sharedItems containsSemiMixedTypes="0" containsNonDate="0" containsDate="1" containsString="0" minDate="2017-01-02T00:00:00" maxDate="2019-08-16T12:01:00"/>
    </cacheField>
    <cacheField name="Дальний ордер цена" numFmtId="0">
      <sharedItems containsSemiMixedTypes="0" containsString="0" containsNumber="1" minValue="1.0345500000000001" maxValue="1.2552000000000001"/>
    </cacheField>
    <cacheField name="Дата закрытия" numFmtId="177">
      <sharedItems containsSemiMixedTypes="0" containsNonDate="0" containsDate="1" containsString="0" minDate="2017-01-02T10:58:00" maxDate="2019-08-23T18:30:00"/>
    </cacheField>
    <cacheField name="Цена закрытия" numFmtId="0">
      <sharedItems containsSemiMixedTypes="0" containsString="0" containsNumber="1" minValue="1.03417" maxValue="1.2554099999999999"/>
    </cacheField>
    <cacheField name="Размер сетки пипс " numFmtId="0">
      <sharedItems containsSemiMixedTypes="0" containsString="0" containsNumber="1" minValue="0" maxValue="347.29999999999927"/>
    </cacheField>
    <cacheField name="Пипсов до TP" numFmtId="0">
      <sharedItems containsSemiMixedTypes="0" containsString="0" containsNumber="1" minValue="6.3999999999996362" maxValue="81.700000000000728"/>
    </cacheField>
    <cacheField name="Прибыль" numFmtId="0">
      <sharedItems containsSemiMixedTypes="0" containsString="0" containsNumber="1" minValue="1.1399999999999999" maxValue="978.56999999999994"/>
    </cacheField>
    <cacheField name="Время сетки" numFmtId="175">
      <sharedItems containsSemiMixedTypes="0" containsNonDate="0" containsDate="1" containsString="0" minDate="1899-12-30T00:00:00" maxDate="1900-01-15T13:31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0" applyNumberFormats="0" applyBorderFormats="0" applyFontFormats="0" applyPatternFormats="0" applyAlignmentFormats="0" applyWidthHeightFormats="1" dataCaption="Значения" updatedVersion="6" minRefreshableVersion="3" useAutoFormatting="1" colGrandTotals="0" itemPrintTitles="1" createdVersion="4" indent="0" outline="1" outlineData="1" multipleFieldFilters="0" rowHeaderCaption="Кол-во колен" colHeaderCaption="buy/sell">
  <location ref="A1:G14" firstHeaderRow="1" firstDataRow="3" firstDataCol="1"/>
  <pivotFields count="15">
    <pivotField showAll="0"/>
    <pivotField axis="axisCol" showAll="0" sortType="ascending">
      <items count="3">
        <item x="1"/>
        <item x="0"/>
        <item t="default"/>
      </items>
    </pivotField>
    <pivotField axis="axisRow" showAll="0" defaultSubtotal="0">
      <items count="10">
        <item x="0"/>
        <item x="4"/>
        <item x="1"/>
        <item x="3"/>
        <item x="2"/>
        <item x="5"/>
        <item x="6"/>
        <item x="9"/>
        <item x="8"/>
        <item x="7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/C:\Users\lav\Downloads\Sets\5007-EA-Setka1.41-13-200&#1087;-EURUSD-start-10000$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9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8" sqref="B8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80</v>
      </c>
      <c r="B1" s="229" t="str">
        <f>IF(C$1=0,"LastOrder",IF(C$1=1,"MinOrder","ОШИБКА"))</f>
        <v>LastOrder</v>
      </c>
      <c r="C1" s="241">
        <v>0</v>
      </c>
      <c r="D1" s="114"/>
      <c r="E1" s="114"/>
      <c r="F1" s="114"/>
      <c r="G1" s="114"/>
      <c r="H1" s="114"/>
      <c r="I1" s="233"/>
      <c r="J1" s="229" t="str">
        <f>IF(K$1=0,"LastOrder",IF(K$1=1,"MinOrder","ОШИБКА"))</f>
        <v>LastOrder</v>
      </c>
      <c r="K1" s="241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13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13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13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13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13"/>
      <c r="C4" s="302"/>
      <c r="D4" s="29"/>
      <c r="E4" s="29"/>
      <c r="F4" s="29"/>
      <c r="G4" s="29"/>
      <c r="H4" s="29"/>
      <c r="I4" s="31"/>
      <c r="J4" s="213"/>
      <c r="K4" s="302"/>
      <c r="L4" s="32"/>
      <c r="M4" s="32"/>
      <c r="N4" s="32"/>
      <c r="O4" s="32"/>
      <c r="P4" s="32"/>
    </row>
    <row r="5" spans="1:16" ht="15" x14ac:dyDescent="0.25">
      <c r="A5" s="34"/>
      <c r="B5" s="213"/>
      <c r="C5" s="293"/>
      <c r="D5" s="35"/>
      <c r="E5" s="35"/>
      <c r="F5" s="35"/>
      <c r="G5" s="35"/>
      <c r="H5" s="35"/>
      <c r="I5" s="37"/>
      <c r="J5" s="213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13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13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14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14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12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294"/>
      <c r="D8" s="35"/>
      <c r="E8" s="35"/>
      <c r="F8" s="35"/>
      <c r="G8" s="35"/>
      <c r="H8" s="35"/>
      <c r="I8" s="37"/>
      <c r="J8" s="212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13" t="str">
        <f>IF(C$9&lt;0,"д.б. &gt;=0","")</f>
        <v/>
      </c>
      <c r="C9" s="24">
        <v>11</v>
      </c>
      <c r="D9" s="234"/>
      <c r="E9" s="234"/>
      <c r="F9" s="234"/>
      <c r="G9" s="234"/>
      <c r="H9" s="234"/>
      <c r="I9" s="235"/>
      <c r="J9" s="213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14" t="str">
        <f>IF(AND(C$9=0,C$10&lt;&gt;0),"д.б. =0","")</f>
        <v/>
      </c>
      <c r="C10" s="26">
        <v>-0.05</v>
      </c>
      <c r="D10" s="234"/>
      <c r="E10" s="234"/>
      <c r="F10" s="234"/>
      <c r="G10" s="234"/>
      <c r="H10" s="234"/>
      <c r="I10" s="235"/>
      <c r="J10" s="214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16"/>
      <c r="B11" s="214"/>
      <c r="C11" s="303"/>
      <c r="D11" s="234"/>
      <c r="E11" s="234"/>
      <c r="F11" s="234"/>
      <c r="G11" s="234"/>
      <c r="H11" s="234"/>
      <c r="I11" s="235"/>
      <c r="J11" s="214"/>
      <c r="K11" s="304"/>
      <c r="L11" s="32"/>
      <c r="M11" s="32"/>
      <c r="N11" s="32"/>
      <c r="O11" s="32"/>
      <c r="P11" s="32"/>
    </row>
    <row r="12" spans="1:16" ht="16.5" x14ac:dyDescent="0.3">
      <c r="A12" s="288" t="s">
        <v>87</v>
      </c>
      <c r="B12" s="214" t="str">
        <f>IF(C$12&lt;0,"д.б. &gt;=0","")</f>
        <v/>
      </c>
      <c r="C12" s="81">
        <v>0</v>
      </c>
      <c r="D12" s="234"/>
      <c r="E12" s="234"/>
      <c r="F12" s="234"/>
      <c r="G12" s="234"/>
      <c r="H12" s="234"/>
      <c r="I12" s="235"/>
      <c r="J12" s="214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288" t="s">
        <v>88</v>
      </c>
      <c r="B13" s="214" t="str">
        <f>IF(AND(C$12=0,C$13&lt;&gt;0),"д.б. =0","")</f>
        <v/>
      </c>
      <c r="C13" s="285">
        <v>0</v>
      </c>
      <c r="D13" s="234"/>
      <c r="E13" s="234"/>
      <c r="F13" s="234"/>
      <c r="G13" s="234"/>
      <c r="H13" s="234"/>
      <c r="I13" s="235"/>
      <c r="J13" s="214" t="str">
        <f>IF(AND(K$12=0,K$13&lt;&gt;0),"д.б. =0","")</f>
        <v/>
      </c>
      <c r="K13" s="285">
        <v>0</v>
      </c>
      <c r="L13" s="32"/>
      <c r="M13" s="32"/>
      <c r="N13" s="32"/>
      <c r="O13" s="32"/>
      <c r="P13" s="32"/>
    </row>
    <row r="14" spans="1:16" ht="15" x14ac:dyDescent="0.25">
      <c r="A14" s="216"/>
      <c r="B14" s="214"/>
      <c r="C14" s="303"/>
      <c r="D14" s="234"/>
      <c r="E14" s="234"/>
      <c r="F14" s="234"/>
      <c r="G14" s="234" t="s">
        <v>11</v>
      </c>
      <c r="H14" s="234"/>
      <c r="I14" s="235"/>
      <c r="J14" s="214"/>
      <c r="K14" s="304"/>
      <c r="L14" s="32"/>
      <c r="M14" s="32"/>
      <c r="N14" s="32"/>
      <c r="O14" s="32"/>
      <c r="P14" s="32"/>
    </row>
    <row r="15" spans="1:16" ht="15" x14ac:dyDescent="0.25">
      <c r="A15" s="27" t="s">
        <v>78</v>
      </c>
      <c r="B15" s="213" t="str">
        <f>IF(C$15&lt;0,"д.б. &gt;=0","")</f>
        <v/>
      </c>
      <c r="C15" s="202">
        <v>15</v>
      </c>
      <c r="D15" s="234"/>
      <c r="E15" s="234"/>
      <c r="F15" s="234"/>
      <c r="G15" s="234"/>
      <c r="H15" s="234"/>
      <c r="I15" s="235"/>
      <c r="J15" s="213" t="str">
        <f>IF(K$15&lt;0,"д.б. &gt;=0","")</f>
        <v/>
      </c>
      <c r="K15" s="215">
        <v>12</v>
      </c>
      <c r="L15" s="32"/>
      <c r="M15" s="32"/>
      <c r="N15" s="32"/>
      <c r="O15" s="32"/>
      <c r="P15" s="32"/>
    </row>
    <row r="16" spans="1:16" ht="15" x14ac:dyDescent="0.25">
      <c r="A16" s="38" t="s">
        <v>81</v>
      </c>
      <c r="B16" s="214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13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36" t="s">
        <v>6</v>
      </c>
      <c r="B18" s="661">
        <v>3</v>
      </c>
      <c r="C18" s="662"/>
      <c r="D18" s="663"/>
      <c r="E18" s="237"/>
      <c r="F18" s="658">
        <v>2</v>
      </c>
      <c r="G18" s="658"/>
      <c r="H18" s="658"/>
      <c r="I18" s="238"/>
      <c r="J18" s="659">
        <v>3</v>
      </c>
      <c r="K18" s="659"/>
      <c r="L18" s="659"/>
      <c r="M18" s="237"/>
      <c r="N18" s="659">
        <v>2</v>
      </c>
      <c r="O18" s="659"/>
      <c r="P18" s="660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39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39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40"/>
      <c r="F20" s="71"/>
      <c r="G20" s="68"/>
      <c r="H20" s="69"/>
      <c r="I20" s="72"/>
      <c r="J20" s="73"/>
      <c r="K20" s="68"/>
      <c r="L20" s="69"/>
      <c r="M20" s="240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8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1"/>
  <dimension ref="A1:M51"/>
  <sheetViews>
    <sheetView workbookViewId="0">
      <selection activeCell="K33" sqref="K33"/>
    </sheetView>
  </sheetViews>
  <sheetFormatPr defaultRowHeight="12.75" x14ac:dyDescent="0.2"/>
  <cols>
    <col min="1" max="1" width="4" style="550" customWidth="1"/>
    <col min="2" max="2" width="23.5703125" style="550" customWidth="1"/>
    <col min="3" max="3" width="9.140625" style="550"/>
    <col min="4" max="4" width="16.140625" style="550" customWidth="1"/>
    <col min="5" max="5" width="13.42578125" style="550" customWidth="1"/>
    <col min="6" max="16384" width="9.140625" style="550"/>
  </cols>
  <sheetData>
    <row r="1" spans="1:13" ht="15.75" x14ac:dyDescent="0.2">
      <c r="B1" s="664" t="s">
        <v>2138</v>
      </c>
      <c r="C1" s="664"/>
      <c r="D1" s="664"/>
    </row>
    <row r="3" spans="1:13" x14ac:dyDescent="0.2">
      <c r="B3" s="642" t="s">
        <v>2137</v>
      </c>
    </row>
    <row r="4" spans="1:13" x14ac:dyDescent="0.2">
      <c r="B4" s="642" t="s">
        <v>2136</v>
      </c>
    </row>
    <row r="5" spans="1:13" x14ac:dyDescent="0.2">
      <c r="B5" s="642" t="s">
        <v>2135</v>
      </c>
    </row>
    <row r="7" spans="1:13" ht="15.75" x14ac:dyDescent="0.25">
      <c r="B7" s="168">
        <v>44476</v>
      </c>
      <c r="D7" s="169" t="s">
        <v>51</v>
      </c>
      <c r="F7" s="171" t="s">
        <v>52</v>
      </c>
    </row>
    <row r="8" spans="1:13" ht="13.5" thickBot="1" x14ac:dyDescent="0.25"/>
    <row r="9" spans="1:13" ht="48" thickBot="1" x14ac:dyDescent="0.25">
      <c r="A9" s="172" t="s">
        <v>53</v>
      </c>
      <c r="B9" s="173" t="s">
        <v>49</v>
      </c>
      <c r="C9" s="174" t="s">
        <v>39</v>
      </c>
      <c r="D9" s="175" t="s">
        <v>50</v>
      </c>
      <c r="E9" s="641" t="s">
        <v>2134</v>
      </c>
    </row>
    <row r="10" spans="1:13" ht="14.25" x14ac:dyDescent="0.2">
      <c r="A10" s="177">
        <v>1</v>
      </c>
      <c r="B10" s="640" t="s">
        <v>29</v>
      </c>
      <c r="C10" s="176">
        <v>231.12</v>
      </c>
      <c r="D10" s="639">
        <v>10</v>
      </c>
      <c r="E10" s="638">
        <v>5</v>
      </c>
    </row>
    <row r="11" spans="1:13" ht="15" x14ac:dyDescent="0.25">
      <c r="A11" s="178">
        <f t="shared" ref="A11:A51" si="0">A10+1</f>
        <v>2</v>
      </c>
      <c r="B11" s="637" t="s">
        <v>54</v>
      </c>
      <c r="C11" s="179">
        <v>271.70999999999998</v>
      </c>
      <c r="D11" s="636">
        <v>10</v>
      </c>
      <c r="E11" s="635">
        <v>5</v>
      </c>
      <c r="L11" s="615"/>
      <c r="M11" s="615"/>
    </row>
    <row r="12" spans="1:13" ht="15" x14ac:dyDescent="0.25">
      <c r="A12" s="178">
        <f t="shared" si="0"/>
        <v>3</v>
      </c>
      <c r="B12" s="637" t="s">
        <v>55</v>
      </c>
      <c r="C12" s="179">
        <v>145.71</v>
      </c>
      <c r="D12" s="636">
        <v>10</v>
      </c>
      <c r="E12" s="635">
        <v>5</v>
      </c>
      <c r="L12" s="615"/>
      <c r="M12" s="615"/>
    </row>
    <row r="13" spans="1:13" ht="15" x14ac:dyDescent="0.25">
      <c r="A13" s="178">
        <f t="shared" si="0"/>
        <v>4</v>
      </c>
      <c r="B13" s="637" t="s">
        <v>56</v>
      </c>
      <c r="C13" s="179">
        <v>138.44</v>
      </c>
      <c r="D13" s="636">
        <v>10</v>
      </c>
      <c r="E13" s="635">
        <v>5</v>
      </c>
      <c r="L13" s="615"/>
      <c r="M13" s="615"/>
    </row>
    <row r="14" spans="1:13" ht="15" x14ac:dyDescent="0.25">
      <c r="A14" s="613">
        <f t="shared" si="0"/>
        <v>5</v>
      </c>
      <c r="B14" s="634" t="s">
        <v>58</v>
      </c>
      <c r="C14" s="633">
        <v>200</v>
      </c>
      <c r="D14" s="632">
        <v>10.78</v>
      </c>
      <c r="E14" s="631">
        <v>5</v>
      </c>
      <c r="L14" s="615"/>
      <c r="M14" s="615"/>
    </row>
    <row r="15" spans="1:13" ht="15" x14ac:dyDescent="0.25">
      <c r="A15" s="613">
        <f t="shared" si="0"/>
        <v>6</v>
      </c>
      <c r="B15" s="634" t="s">
        <v>59</v>
      </c>
      <c r="C15" s="633">
        <v>200</v>
      </c>
      <c r="D15" s="632">
        <v>8.9749999999999996</v>
      </c>
      <c r="E15" s="631">
        <v>3</v>
      </c>
      <c r="L15" s="615"/>
      <c r="M15" s="615"/>
    </row>
    <row r="16" spans="1:13" ht="15" x14ac:dyDescent="0.25">
      <c r="A16" s="613">
        <f t="shared" si="0"/>
        <v>7</v>
      </c>
      <c r="B16" s="634" t="s">
        <v>60</v>
      </c>
      <c r="C16" s="633">
        <v>200</v>
      </c>
      <c r="D16" s="632">
        <v>7.9450000000000003</v>
      </c>
      <c r="E16" s="631">
        <v>5</v>
      </c>
      <c r="L16" s="615"/>
      <c r="M16" s="615"/>
    </row>
    <row r="17" spans="1:13" ht="15" x14ac:dyDescent="0.25">
      <c r="A17" s="625">
        <f t="shared" si="0"/>
        <v>8</v>
      </c>
      <c r="B17" s="624" t="s">
        <v>61</v>
      </c>
      <c r="C17" s="623">
        <v>231.12</v>
      </c>
      <c r="D17" s="622">
        <v>10.78</v>
      </c>
      <c r="E17" s="621">
        <v>5</v>
      </c>
      <c r="L17" s="615"/>
      <c r="M17" s="615"/>
    </row>
    <row r="18" spans="1:13" ht="15" x14ac:dyDescent="0.25">
      <c r="A18" s="625">
        <f t="shared" si="0"/>
        <v>9</v>
      </c>
      <c r="B18" s="624" t="s">
        <v>62</v>
      </c>
      <c r="C18" s="623">
        <v>231.12</v>
      </c>
      <c r="D18" s="622">
        <v>8.9749999999999996</v>
      </c>
      <c r="E18" s="621">
        <v>3</v>
      </c>
      <c r="L18" s="615"/>
      <c r="M18" s="615"/>
    </row>
    <row r="19" spans="1:13" ht="15" x14ac:dyDescent="0.25">
      <c r="A19" s="625">
        <f t="shared" si="0"/>
        <v>10</v>
      </c>
      <c r="B19" s="624" t="s">
        <v>63</v>
      </c>
      <c r="C19" s="623">
        <v>231.12</v>
      </c>
      <c r="D19" s="622">
        <v>13.584</v>
      </c>
      <c r="E19" s="621">
        <v>5</v>
      </c>
      <c r="L19" s="615"/>
      <c r="M19" s="615"/>
    </row>
    <row r="20" spans="1:13" ht="15" x14ac:dyDescent="0.25">
      <c r="A20" s="625">
        <f t="shared" si="0"/>
        <v>11</v>
      </c>
      <c r="B20" s="624" t="s">
        <v>64</v>
      </c>
      <c r="C20" s="623">
        <v>231.12</v>
      </c>
      <c r="D20" s="622">
        <v>7.2859999999999996</v>
      </c>
      <c r="E20" s="621">
        <v>5</v>
      </c>
      <c r="L20" s="615"/>
      <c r="M20" s="615"/>
    </row>
    <row r="21" spans="1:13" ht="15" x14ac:dyDescent="0.25">
      <c r="A21" s="625">
        <f t="shared" si="0"/>
        <v>12</v>
      </c>
      <c r="B21" s="624" t="s">
        <v>65</v>
      </c>
      <c r="C21" s="623">
        <v>231.12</v>
      </c>
      <c r="D21" s="622">
        <v>7.9450000000000003</v>
      </c>
      <c r="E21" s="621">
        <v>5</v>
      </c>
      <c r="L21" s="615"/>
      <c r="M21" s="615"/>
    </row>
    <row r="22" spans="1:13" ht="15" x14ac:dyDescent="0.25">
      <c r="A22" s="625">
        <f t="shared" si="0"/>
        <v>13</v>
      </c>
      <c r="B22" s="624" t="s">
        <v>66</v>
      </c>
      <c r="C22" s="623">
        <v>231.12</v>
      </c>
      <c r="D22" s="622">
        <v>6.9210000000000003</v>
      </c>
      <c r="E22" s="621">
        <v>5</v>
      </c>
      <c r="L22" s="615"/>
      <c r="M22" s="615"/>
    </row>
    <row r="23" spans="1:13" ht="15" x14ac:dyDescent="0.25">
      <c r="A23" s="630">
        <f t="shared" si="0"/>
        <v>14</v>
      </c>
      <c r="B23" s="629" t="s">
        <v>67</v>
      </c>
      <c r="C23" s="628">
        <v>271.70999999999998</v>
      </c>
      <c r="D23" s="627">
        <v>8.9749999999999996</v>
      </c>
      <c r="E23" s="626">
        <v>3</v>
      </c>
      <c r="L23" s="615"/>
      <c r="M23" s="615"/>
    </row>
    <row r="24" spans="1:13" ht="15" x14ac:dyDescent="0.25">
      <c r="A24" s="630">
        <f t="shared" si="0"/>
        <v>15</v>
      </c>
      <c r="B24" s="629" t="s">
        <v>68</v>
      </c>
      <c r="C24" s="628">
        <v>271.70999999999998</v>
      </c>
      <c r="D24" s="627">
        <v>10.78</v>
      </c>
      <c r="E24" s="626">
        <v>5</v>
      </c>
      <c r="L24" s="615"/>
      <c r="M24" s="615"/>
    </row>
    <row r="25" spans="1:13" ht="15" x14ac:dyDescent="0.25">
      <c r="A25" s="630">
        <f t="shared" si="0"/>
        <v>16</v>
      </c>
      <c r="B25" s="629" t="s">
        <v>69</v>
      </c>
      <c r="C25" s="628">
        <v>271.70999999999998</v>
      </c>
      <c r="D25" s="627">
        <v>7.2859999999999996</v>
      </c>
      <c r="E25" s="626">
        <v>5</v>
      </c>
      <c r="L25" s="615"/>
      <c r="M25" s="615"/>
    </row>
    <row r="26" spans="1:13" ht="15" x14ac:dyDescent="0.25">
      <c r="A26" s="630">
        <f t="shared" si="0"/>
        <v>17</v>
      </c>
      <c r="B26" s="629" t="s">
        <v>164</v>
      </c>
      <c r="C26" s="628">
        <v>271.70999999999998</v>
      </c>
      <c r="D26" s="627">
        <v>6.9210000000000003</v>
      </c>
      <c r="E26" s="626">
        <v>5</v>
      </c>
      <c r="L26" s="615"/>
      <c r="M26" s="615"/>
    </row>
    <row r="27" spans="1:13" ht="15" x14ac:dyDescent="0.25">
      <c r="A27" s="630">
        <f t="shared" si="0"/>
        <v>18</v>
      </c>
      <c r="B27" s="629" t="s">
        <v>70</v>
      </c>
      <c r="C27" s="628">
        <v>271.70999999999998</v>
      </c>
      <c r="D27" s="627">
        <v>7.9450000000000003</v>
      </c>
      <c r="E27" s="626">
        <v>5</v>
      </c>
      <c r="L27" s="615"/>
      <c r="M27" s="615"/>
    </row>
    <row r="28" spans="1:13" ht="15" x14ac:dyDescent="0.25">
      <c r="A28" s="625">
        <f t="shared" si="0"/>
        <v>19</v>
      </c>
      <c r="B28" s="624" t="s">
        <v>71</v>
      </c>
      <c r="C28" s="623">
        <v>145.69999999999999</v>
      </c>
      <c r="D28" s="622">
        <v>7.9450000000000003</v>
      </c>
      <c r="E28" s="621">
        <v>5</v>
      </c>
      <c r="L28" s="615"/>
      <c r="M28" s="615"/>
    </row>
    <row r="29" spans="1:13" ht="15" x14ac:dyDescent="0.25">
      <c r="A29" s="625">
        <f t="shared" si="0"/>
        <v>20</v>
      </c>
      <c r="B29" s="624" t="s">
        <v>158</v>
      </c>
      <c r="C29" s="623">
        <v>145.69999999999999</v>
      </c>
      <c r="D29" s="622">
        <v>10.78</v>
      </c>
      <c r="E29" s="621">
        <v>5</v>
      </c>
      <c r="L29" s="615"/>
      <c r="M29" s="615"/>
    </row>
    <row r="30" spans="1:13" ht="15" x14ac:dyDescent="0.25">
      <c r="A30" s="625">
        <f t="shared" si="0"/>
        <v>21</v>
      </c>
      <c r="B30" s="624" t="s">
        <v>72</v>
      </c>
      <c r="C30" s="623">
        <v>145.69999999999999</v>
      </c>
      <c r="D30" s="622">
        <v>6.9210000000000003</v>
      </c>
      <c r="E30" s="621">
        <v>5</v>
      </c>
      <c r="L30" s="615"/>
      <c r="M30" s="615"/>
    </row>
    <row r="31" spans="1:13" ht="15" x14ac:dyDescent="0.25">
      <c r="A31" s="625">
        <f t="shared" si="0"/>
        <v>22</v>
      </c>
      <c r="B31" s="624" t="s">
        <v>73</v>
      </c>
      <c r="C31" s="623">
        <v>145.69999999999999</v>
      </c>
      <c r="D31" s="622">
        <v>8.9749999999999996</v>
      </c>
      <c r="E31" s="621">
        <v>3</v>
      </c>
      <c r="L31" s="615"/>
      <c r="M31" s="615"/>
    </row>
    <row r="32" spans="1:13" ht="15" x14ac:dyDescent="0.25">
      <c r="A32" s="614">
        <f t="shared" si="0"/>
        <v>23</v>
      </c>
      <c r="B32" s="618" t="s">
        <v>159</v>
      </c>
      <c r="C32" s="611">
        <v>158.91999999999999</v>
      </c>
      <c r="D32" s="610">
        <v>10.78</v>
      </c>
      <c r="E32" s="617">
        <v>5</v>
      </c>
      <c r="L32" s="615"/>
      <c r="M32" s="615"/>
    </row>
    <row r="33" spans="1:13" ht="15" x14ac:dyDescent="0.25">
      <c r="A33" s="614">
        <f t="shared" si="0"/>
        <v>24</v>
      </c>
      <c r="B33" s="619" t="s">
        <v>160</v>
      </c>
      <c r="C33" s="611">
        <v>158.91999999999999</v>
      </c>
      <c r="D33" s="610">
        <v>8.9749999999999996</v>
      </c>
      <c r="E33" s="617">
        <v>3</v>
      </c>
      <c r="L33" s="615"/>
      <c r="M33" s="615"/>
    </row>
    <row r="34" spans="1:13" ht="15" x14ac:dyDescent="0.25">
      <c r="A34" s="614">
        <f t="shared" si="0"/>
        <v>25</v>
      </c>
      <c r="B34" s="620" t="s">
        <v>161</v>
      </c>
      <c r="C34" s="611">
        <v>215.61</v>
      </c>
      <c r="D34" s="610">
        <v>8.9749999999999996</v>
      </c>
      <c r="E34" s="617">
        <v>3</v>
      </c>
      <c r="L34" s="615"/>
      <c r="M34" s="615"/>
    </row>
    <row r="35" spans="1:13" ht="15" x14ac:dyDescent="0.25">
      <c r="A35" s="614">
        <f t="shared" si="0"/>
        <v>26</v>
      </c>
      <c r="B35" s="619" t="s">
        <v>166</v>
      </c>
      <c r="C35" s="611">
        <v>138.44</v>
      </c>
      <c r="D35" s="610">
        <v>7.9450000000000003</v>
      </c>
      <c r="E35" s="617">
        <v>5</v>
      </c>
      <c r="L35" s="615"/>
      <c r="M35" s="615"/>
    </row>
    <row r="36" spans="1:13" ht="15" x14ac:dyDescent="0.25">
      <c r="A36" s="614">
        <f t="shared" si="0"/>
        <v>27</v>
      </c>
      <c r="B36" s="618" t="s">
        <v>167</v>
      </c>
      <c r="C36" s="611">
        <v>138.44</v>
      </c>
      <c r="D36" s="610">
        <v>10.78</v>
      </c>
      <c r="E36" s="617">
        <v>5</v>
      </c>
      <c r="L36" s="615"/>
      <c r="M36" s="615"/>
    </row>
    <row r="37" spans="1:13" ht="15" x14ac:dyDescent="0.25">
      <c r="A37" s="614">
        <f t="shared" si="0"/>
        <v>28</v>
      </c>
      <c r="B37" s="618" t="s">
        <v>168</v>
      </c>
      <c r="C37" s="611">
        <v>138.44</v>
      </c>
      <c r="D37" s="610">
        <v>8.9749999999999996</v>
      </c>
      <c r="E37" s="617">
        <v>3</v>
      </c>
      <c r="L37" s="615"/>
      <c r="M37" s="615"/>
    </row>
    <row r="38" spans="1:13" ht="15" x14ac:dyDescent="0.25">
      <c r="A38" s="614">
        <f t="shared" si="0"/>
        <v>29</v>
      </c>
      <c r="B38" s="616" t="s">
        <v>171</v>
      </c>
      <c r="C38" s="611">
        <v>451.4</v>
      </c>
      <c r="D38" s="610">
        <v>0.5</v>
      </c>
      <c r="E38" s="609">
        <v>3</v>
      </c>
      <c r="L38" s="615"/>
      <c r="M38" s="615"/>
    </row>
    <row r="39" spans="1:13" ht="15" x14ac:dyDescent="0.25">
      <c r="A39" s="614">
        <f t="shared" si="0"/>
        <v>30</v>
      </c>
      <c r="B39" s="616" t="s">
        <v>172</v>
      </c>
      <c r="C39" s="611">
        <v>703.86</v>
      </c>
      <c r="D39" s="610">
        <v>1</v>
      </c>
      <c r="E39" s="609">
        <v>3</v>
      </c>
      <c r="L39" s="615"/>
      <c r="M39" s="615"/>
    </row>
    <row r="40" spans="1:13" ht="15" x14ac:dyDescent="0.25">
      <c r="A40" s="614">
        <f t="shared" si="0"/>
        <v>31</v>
      </c>
      <c r="B40" s="612"/>
      <c r="C40" s="611"/>
      <c r="D40" s="610"/>
      <c r="E40" s="609"/>
      <c r="L40" s="615"/>
      <c r="M40" s="615"/>
    </row>
    <row r="41" spans="1:13" ht="15" x14ac:dyDescent="0.25">
      <c r="A41" s="614">
        <f t="shared" si="0"/>
        <v>32</v>
      </c>
      <c r="B41" s="612"/>
      <c r="C41" s="611"/>
      <c r="D41" s="610"/>
      <c r="E41" s="609"/>
      <c r="L41" s="615"/>
      <c r="M41" s="615"/>
    </row>
    <row r="42" spans="1:13" ht="15" x14ac:dyDescent="0.25">
      <c r="A42" s="614">
        <f t="shared" si="0"/>
        <v>33</v>
      </c>
      <c r="B42" s="612"/>
      <c r="C42" s="611"/>
      <c r="D42" s="610"/>
      <c r="E42" s="609"/>
      <c r="L42" s="615"/>
      <c r="M42" s="615"/>
    </row>
    <row r="43" spans="1:13" ht="15" x14ac:dyDescent="0.25">
      <c r="A43" s="614">
        <f t="shared" si="0"/>
        <v>34</v>
      </c>
      <c r="B43" s="612"/>
      <c r="C43" s="611"/>
      <c r="D43" s="610"/>
      <c r="E43" s="609"/>
      <c r="L43" s="615"/>
      <c r="M43" s="615"/>
    </row>
    <row r="44" spans="1:13" ht="15" x14ac:dyDescent="0.25">
      <c r="A44" s="614">
        <f t="shared" si="0"/>
        <v>35</v>
      </c>
      <c r="B44" s="612"/>
      <c r="C44" s="611"/>
      <c r="D44" s="610"/>
      <c r="E44" s="609"/>
      <c r="L44" s="615"/>
      <c r="M44" s="615"/>
    </row>
    <row r="45" spans="1:13" ht="15" x14ac:dyDescent="0.25">
      <c r="A45" s="614">
        <f t="shared" si="0"/>
        <v>36</v>
      </c>
      <c r="B45" s="612"/>
      <c r="C45" s="611"/>
      <c r="D45" s="610"/>
      <c r="E45" s="609"/>
      <c r="L45" s="615"/>
      <c r="M45" s="615"/>
    </row>
    <row r="46" spans="1:13" ht="15" x14ac:dyDescent="0.25">
      <c r="A46" s="614">
        <f t="shared" si="0"/>
        <v>37</v>
      </c>
      <c r="B46" s="612"/>
      <c r="C46" s="611"/>
      <c r="D46" s="610"/>
      <c r="E46" s="609"/>
      <c r="L46" s="615"/>
      <c r="M46" s="615"/>
    </row>
    <row r="47" spans="1:13" ht="15" x14ac:dyDescent="0.25">
      <c r="A47" s="614">
        <f t="shared" si="0"/>
        <v>38</v>
      </c>
      <c r="B47" s="612"/>
      <c r="C47" s="611"/>
      <c r="D47" s="610"/>
      <c r="E47" s="609"/>
      <c r="L47" s="615"/>
      <c r="M47" s="615"/>
    </row>
    <row r="48" spans="1:13" ht="14.25" x14ac:dyDescent="0.2">
      <c r="A48" s="614">
        <f t="shared" si="0"/>
        <v>39</v>
      </c>
      <c r="B48" s="612"/>
      <c r="C48" s="611"/>
      <c r="D48" s="610"/>
      <c r="E48" s="609"/>
    </row>
    <row r="49" spans="1:5" ht="14.25" x14ac:dyDescent="0.2">
      <c r="A49" s="614">
        <f t="shared" si="0"/>
        <v>40</v>
      </c>
      <c r="B49" s="612"/>
      <c r="C49" s="611"/>
      <c r="D49" s="610"/>
      <c r="E49" s="609"/>
    </row>
    <row r="50" spans="1:5" ht="14.25" x14ac:dyDescent="0.2">
      <c r="A50" s="614">
        <f t="shared" si="0"/>
        <v>41</v>
      </c>
      <c r="B50" s="612"/>
      <c r="C50" s="611"/>
      <c r="D50" s="610"/>
      <c r="E50" s="609"/>
    </row>
    <row r="51" spans="1:5" ht="14.25" x14ac:dyDescent="0.2">
      <c r="A51" s="613">
        <f t="shared" si="0"/>
        <v>42</v>
      </c>
      <c r="B51" s="612"/>
      <c r="C51" s="611"/>
      <c r="D51" s="610"/>
      <c r="E51" s="609"/>
    </row>
  </sheetData>
  <mergeCells count="1">
    <mergeCell ref="B1:D1"/>
  </mergeCells>
  <pageMargins left="0.59" right="0.45" top="0.3" bottom="0.27" header="0.23" footer="0.19"/>
  <pageSetup paperSize="9" orientation="portrait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1058"/>
  <sheetViews>
    <sheetView zoomScale="85" zoomScaleNormal="85" workbookViewId="0"/>
  </sheetViews>
  <sheetFormatPr defaultRowHeight="12.75" x14ac:dyDescent="0.2"/>
  <cols>
    <col min="1" max="1" width="62.28515625" style="370" bestFit="1" customWidth="1"/>
    <col min="2" max="2" width="78.7109375" style="370" bestFit="1" customWidth="1"/>
    <col min="4" max="4" width="79.140625" bestFit="1" customWidth="1"/>
    <col min="5" max="5" width="23.140625" bestFit="1" customWidth="1"/>
  </cols>
  <sheetData>
    <row r="1" spans="1:4" x14ac:dyDescent="0.2">
      <c r="A1" s="370" t="s">
        <v>2094</v>
      </c>
      <c r="B1" s="518" t="s">
        <v>2052</v>
      </c>
      <c r="D1" t="str">
        <f>IFERROR(VLOOKUP(A1,Сводная!W:AA,4,0),B1)</f>
        <v>Общие настройки и управление торгами</v>
      </c>
    </row>
    <row r="2" spans="1:4" x14ac:dyDescent="0.2">
      <c r="A2" s="370" t="s">
        <v>297</v>
      </c>
      <c r="B2" s="370">
        <v>1</v>
      </c>
      <c r="D2" s="550">
        <f>IFERROR(VLOOKUP(A2,Сводная!W:AA,4,0),B2)</f>
        <v>1</v>
      </c>
    </row>
    <row r="3" spans="1:4" x14ac:dyDescent="0.2">
      <c r="A3" s="370" t="s">
        <v>298</v>
      </c>
      <c r="B3" s="370">
        <v>1</v>
      </c>
      <c r="D3" s="550">
        <f>IFERROR(VLOOKUP(A3,Сводная!W:AA,4,0),B3)</f>
        <v>1</v>
      </c>
    </row>
    <row r="4" spans="1:4" x14ac:dyDescent="0.2">
      <c r="A4" s="370" t="s">
        <v>299</v>
      </c>
      <c r="B4" s="370">
        <v>1</v>
      </c>
      <c r="D4" s="550">
        <f>IFERROR(VLOOKUP(A4,Сводная!W:AA,4,0),B4)</f>
        <v>1</v>
      </c>
    </row>
    <row r="5" spans="1:4" x14ac:dyDescent="0.2">
      <c r="A5" s="370" t="s">
        <v>300</v>
      </c>
      <c r="B5" s="370">
        <v>1</v>
      </c>
      <c r="D5" s="550">
        <f>IFERROR(VLOOKUP(A5,Сводная!W:AA,4,0),B5)</f>
        <v>1</v>
      </c>
    </row>
    <row r="6" spans="1:4" x14ac:dyDescent="0.2">
      <c r="A6" s="370" t="s">
        <v>301</v>
      </c>
      <c r="B6" s="370">
        <v>0</v>
      </c>
      <c r="D6" s="550">
        <f>IFERROR(VLOOKUP(A6,Сводная!W:AA,4,0),B6)</f>
        <v>0</v>
      </c>
    </row>
    <row r="7" spans="1:4" x14ac:dyDescent="0.2">
      <c r="A7" s="370" t="s">
        <v>302</v>
      </c>
      <c r="B7" s="370">
        <v>0</v>
      </c>
      <c r="D7" s="550">
        <f>IFERROR(VLOOKUP(A7,Сводная!W:AA,4,0),B7)</f>
        <v>0</v>
      </c>
    </row>
    <row r="8" spans="1:4" x14ac:dyDescent="0.2">
      <c r="A8" s="370" t="s">
        <v>303</v>
      </c>
      <c r="B8" s="370">
        <v>0</v>
      </c>
      <c r="D8" s="550">
        <f>IFERROR(VLOOKUP(A8,Сводная!W:AA,4,0),B8)</f>
        <v>0</v>
      </c>
    </row>
    <row r="9" spans="1:4" x14ac:dyDescent="0.2">
      <c r="A9" s="370" t="s">
        <v>304</v>
      </c>
      <c r="B9" s="370">
        <v>0</v>
      </c>
      <c r="D9" s="550">
        <f>IFERROR(VLOOKUP(A9,Сводная!W:AA,4,0),B9)</f>
        <v>0</v>
      </c>
    </row>
    <row r="10" spans="1:4" x14ac:dyDescent="0.2">
      <c r="A10" s="370" t="s">
        <v>305</v>
      </c>
      <c r="B10" s="370">
        <v>777</v>
      </c>
      <c r="D10" s="550">
        <f>IFERROR(VLOOKUP(A10,Сводная!W:AA,4,0),B10)</f>
        <v>777</v>
      </c>
    </row>
    <row r="11" spans="1:4" x14ac:dyDescent="0.2">
      <c r="A11" s="370" t="s">
        <v>99</v>
      </c>
      <c r="B11" s="518" t="s">
        <v>2093</v>
      </c>
      <c r="D11" s="550" t="str">
        <f>IFERROR(VLOOKUP(A11,Сводная!W:AA,4,0),B11)</f>
        <v/>
      </c>
    </row>
    <row r="12" spans="1:4" x14ac:dyDescent="0.2">
      <c r="A12" s="370" t="s">
        <v>102</v>
      </c>
      <c r="B12" s="370">
        <v>1</v>
      </c>
      <c r="D12" s="550">
        <f>IFERROR(VLOOKUP(A12,Сводная!W:AA,4,0),B12)</f>
        <v>1</v>
      </c>
    </row>
    <row r="13" spans="1:4" x14ac:dyDescent="0.2">
      <c r="A13" s="370" t="s">
        <v>2095</v>
      </c>
      <c r="B13" s="518" t="s">
        <v>306</v>
      </c>
      <c r="D13" s="550" t="str">
        <f>IFERROR(VLOOKUP(A13,Сводная!W:AA,4,0),B13)</f>
        <v>Фильтры спрэда и одновременно торгуемых пар и валют</v>
      </c>
    </row>
    <row r="14" spans="1:4" x14ac:dyDescent="0.2">
      <c r="A14" s="370" t="s">
        <v>307</v>
      </c>
      <c r="B14" s="370">
        <v>2</v>
      </c>
      <c r="D14" s="550">
        <f>IFERROR(VLOOKUP(A14,Сводная!W:AA,4,0),B14)</f>
        <v>2</v>
      </c>
    </row>
    <row r="15" spans="1:4" x14ac:dyDescent="0.2">
      <c r="A15" s="370" t="s">
        <v>308</v>
      </c>
      <c r="B15" s="370">
        <v>45</v>
      </c>
      <c r="D15" s="550">
        <f>IFERROR(VLOOKUP(A15,Сводная!W:AA,4,0),B15)</f>
        <v>45</v>
      </c>
    </row>
    <row r="16" spans="1:4" x14ac:dyDescent="0.2">
      <c r="A16" s="370" t="s">
        <v>309</v>
      </c>
      <c r="B16" s="370">
        <v>0</v>
      </c>
      <c r="D16" s="550">
        <f>IFERROR(VLOOKUP(A16,Сводная!W:AA,4,0),B16)</f>
        <v>0</v>
      </c>
    </row>
    <row r="17" spans="1:4" x14ac:dyDescent="0.2">
      <c r="A17" s="370" t="s">
        <v>310</v>
      </c>
      <c r="B17" s="370">
        <v>0</v>
      </c>
      <c r="D17" s="550">
        <f>IFERROR(VLOOKUP(A17,Сводная!W:AA,4,0),B17)</f>
        <v>0</v>
      </c>
    </row>
    <row r="18" spans="1:4" x14ac:dyDescent="0.2">
      <c r="A18" s="370" t="s">
        <v>311</v>
      </c>
      <c r="B18" s="370">
        <v>0</v>
      </c>
      <c r="D18" s="550">
        <f>IFERROR(VLOOKUP(A18,Сводная!W:AA,4,0),B18)</f>
        <v>0</v>
      </c>
    </row>
    <row r="19" spans="1:4" x14ac:dyDescent="0.2">
      <c r="A19" s="370" t="s">
        <v>312</v>
      </c>
      <c r="B19" s="370">
        <v>0</v>
      </c>
      <c r="D19" s="550">
        <f>IFERROR(VLOOKUP(A19,Сводная!W:AA,4,0),B19)</f>
        <v>0</v>
      </c>
    </row>
    <row r="20" spans="1:4" x14ac:dyDescent="0.2">
      <c r="A20" s="370" t="s">
        <v>2096</v>
      </c>
      <c r="B20" s="518" t="s">
        <v>313</v>
      </c>
      <c r="D20" s="550" t="str">
        <f>IFERROR(VLOOKUP(A20,Сводная!W:AA,4,0),B20)</f>
        <v>Управление торгами в зависимости от просадки</v>
      </c>
    </row>
    <row r="21" spans="1:4" x14ac:dyDescent="0.2">
      <c r="A21" s="370" t="s">
        <v>314</v>
      </c>
      <c r="B21" s="370">
        <v>0</v>
      </c>
      <c r="D21" s="550">
        <f>IFERROR(VLOOKUP(A21,Сводная!W:AA,4,0),B21)</f>
        <v>0</v>
      </c>
    </row>
    <row r="22" spans="1:4" x14ac:dyDescent="0.2">
      <c r="A22" s="370" t="s">
        <v>315</v>
      </c>
      <c r="B22" s="370">
        <v>0</v>
      </c>
      <c r="D22" s="550">
        <f>IFERROR(VLOOKUP(A22,Сводная!W:AA,4,0),B22)</f>
        <v>0</v>
      </c>
    </row>
    <row r="23" spans="1:4" x14ac:dyDescent="0.2">
      <c r="A23" s="370" t="s">
        <v>316</v>
      </c>
      <c r="B23" s="370">
        <v>0</v>
      </c>
      <c r="D23" s="550">
        <f>IFERROR(VLOOKUP(A23,Сводная!W:AA,4,0),B23)</f>
        <v>0</v>
      </c>
    </row>
    <row r="24" spans="1:4" x14ac:dyDescent="0.2">
      <c r="A24" s="370" t="s">
        <v>317</v>
      </c>
      <c r="B24" s="370">
        <v>0</v>
      </c>
      <c r="D24" s="550">
        <f>IFERROR(VLOOKUP(A24,Сводная!W:AA,4,0),B24)</f>
        <v>0</v>
      </c>
    </row>
    <row r="25" spans="1:4" x14ac:dyDescent="0.2">
      <c r="A25" s="370" t="s">
        <v>318</v>
      </c>
      <c r="B25" s="370">
        <v>0</v>
      </c>
      <c r="D25" s="550">
        <f>IFERROR(VLOOKUP(A25,Сводная!W:AA,4,0),B25)</f>
        <v>0</v>
      </c>
    </row>
    <row r="26" spans="1:4" x14ac:dyDescent="0.2">
      <c r="A26" s="370" t="s">
        <v>319</v>
      </c>
      <c r="B26" s="370">
        <v>0</v>
      </c>
      <c r="D26" s="550">
        <f>IFERROR(VLOOKUP(A26,Сводная!W:AA,4,0),B26)</f>
        <v>0</v>
      </c>
    </row>
    <row r="27" spans="1:4" x14ac:dyDescent="0.2">
      <c r="A27" s="370" t="s">
        <v>320</v>
      </c>
      <c r="B27" s="370">
        <v>0</v>
      </c>
      <c r="D27" s="550">
        <f>IFERROR(VLOOKUP(A27,Сводная!W:AA,4,0),B27)</f>
        <v>0</v>
      </c>
    </row>
    <row r="28" spans="1:4" x14ac:dyDescent="0.2">
      <c r="A28" s="370" t="s">
        <v>321</v>
      </c>
      <c r="B28" s="370">
        <v>0</v>
      </c>
      <c r="D28" s="550">
        <f>IFERROR(VLOOKUP(A28,Сводная!W:AA,4,0),B28)</f>
        <v>0</v>
      </c>
    </row>
    <row r="29" spans="1:4" x14ac:dyDescent="0.2">
      <c r="A29" s="370" t="s">
        <v>322</v>
      </c>
      <c r="B29" s="370">
        <v>0</v>
      </c>
      <c r="D29" s="550">
        <f>IFERROR(VLOOKUP(A29,Сводная!W:AA,4,0),B29)</f>
        <v>0</v>
      </c>
    </row>
    <row r="30" spans="1:4" x14ac:dyDescent="0.2">
      <c r="A30" s="370" t="s">
        <v>323</v>
      </c>
      <c r="B30" s="370">
        <v>2650</v>
      </c>
      <c r="D30" s="550">
        <f>IFERROR(VLOOKUP(A30,Сводная!W:AA,4,0),B30)</f>
        <v>2650</v>
      </c>
    </row>
    <row r="31" spans="1:4" x14ac:dyDescent="0.2">
      <c r="A31" s="370" t="s">
        <v>324</v>
      </c>
      <c r="B31" s="370">
        <v>0</v>
      </c>
      <c r="D31" s="550">
        <f>IFERROR(VLOOKUP(A31,Сводная!W:AA,4,0),B31)</f>
        <v>0</v>
      </c>
    </row>
    <row r="32" spans="1:4" x14ac:dyDescent="0.2">
      <c r="A32" s="370" t="s">
        <v>2097</v>
      </c>
      <c r="B32" s="518" t="s">
        <v>325</v>
      </c>
      <c r="D32" s="550" t="str">
        <f>IFERROR(VLOOKUP(A32,Сводная!W:AA,4,0),B32)</f>
        <v>SELL сетки - настройки шагов, количества колен и длины</v>
      </c>
    </row>
    <row r="33" spans="1:4" x14ac:dyDescent="0.2">
      <c r="A33" s="370" t="s">
        <v>100</v>
      </c>
      <c r="B33" s="370">
        <v>10</v>
      </c>
      <c r="D33" s="550">
        <f>IFERROR(VLOOKUP(A33,Сводная!W:AA,4,0),B33)</f>
        <v>10</v>
      </c>
    </row>
    <row r="34" spans="1:4" x14ac:dyDescent="0.2">
      <c r="A34" s="370" t="s">
        <v>103</v>
      </c>
      <c r="B34" s="370">
        <v>35</v>
      </c>
      <c r="D34" s="550">
        <f>IFERROR(VLOOKUP(A34,Сводная!W:AA,4,0),B34)</f>
        <v>35</v>
      </c>
    </row>
    <row r="35" spans="1:4" x14ac:dyDescent="0.2">
      <c r="A35" s="370" t="s">
        <v>104</v>
      </c>
      <c r="B35" s="370">
        <v>0</v>
      </c>
      <c r="D35" s="550">
        <f>IFERROR(VLOOKUP(A35,Сводная!W:AA,4,0),B35)</f>
        <v>0</v>
      </c>
    </row>
    <row r="36" spans="1:4" x14ac:dyDescent="0.2">
      <c r="A36" s="370" t="s">
        <v>105</v>
      </c>
      <c r="B36" s="370">
        <v>0</v>
      </c>
      <c r="D36" s="550">
        <f>IFERROR(VLOOKUP(A36,Сводная!W:AA,4,0),B36)</f>
        <v>0</v>
      </c>
    </row>
    <row r="37" spans="1:4" x14ac:dyDescent="0.2">
      <c r="A37" s="370" t="s">
        <v>106</v>
      </c>
      <c r="B37" s="370">
        <v>0</v>
      </c>
      <c r="D37" s="550">
        <f>IFERROR(VLOOKUP(A37,Сводная!W:AA,4,0),B37)</f>
        <v>0</v>
      </c>
    </row>
    <row r="38" spans="1:4" x14ac:dyDescent="0.2">
      <c r="A38" s="370" t="s">
        <v>107</v>
      </c>
      <c r="B38" s="370">
        <v>0</v>
      </c>
      <c r="D38" s="550">
        <f>IFERROR(VLOOKUP(A38,Сводная!W:AA,4,0),B38)</f>
        <v>0</v>
      </c>
    </row>
    <row r="39" spans="1:4" x14ac:dyDescent="0.2">
      <c r="A39" s="370" t="s">
        <v>108</v>
      </c>
      <c r="B39" s="370">
        <v>0</v>
      </c>
      <c r="D39" s="550">
        <f>IFERROR(VLOOKUP(A39,Сводная!W:AA,4,0),B39)</f>
        <v>0</v>
      </c>
    </row>
    <row r="40" spans="1:4" x14ac:dyDescent="0.2">
      <c r="A40" s="370" t="s">
        <v>109</v>
      </c>
      <c r="B40" s="370">
        <v>0</v>
      </c>
      <c r="D40" s="550">
        <f>IFERROR(VLOOKUP(A40,Сводная!W:AA,4,0),B40)</f>
        <v>0</v>
      </c>
    </row>
    <row r="41" spans="1:4" x14ac:dyDescent="0.2">
      <c r="A41" s="370" t="s">
        <v>110</v>
      </c>
      <c r="B41" s="370">
        <v>0</v>
      </c>
      <c r="D41" s="550">
        <f>IFERROR(VLOOKUP(A41,Сводная!W:AA,4,0),B41)</f>
        <v>0</v>
      </c>
    </row>
    <row r="42" spans="1:4" x14ac:dyDescent="0.2">
      <c r="A42" s="370" t="s">
        <v>2098</v>
      </c>
      <c r="B42" s="518" t="s">
        <v>326</v>
      </c>
      <c r="D42" s="550" t="str">
        <f>IFERROR(VLOOKUP(A42,Сводная!W:AA,4,0),B42)</f>
        <v>SELL сетки - min ордер и множители лота всех колен</v>
      </c>
    </row>
    <row r="43" spans="1:4" x14ac:dyDescent="0.2">
      <c r="A43" s="370" t="s">
        <v>327</v>
      </c>
      <c r="B43" s="370">
        <v>0</v>
      </c>
      <c r="D43" s="550">
        <f>IFERROR(VLOOKUP(A43,Сводная!W:AA,4,0),B43)</f>
        <v>0</v>
      </c>
    </row>
    <row r="44" spans="1:4" x14ac:dyDescent="0.2">
      <c r="A44" s="370" t="s">
        <v>112</v>
      </c>
      <c r="B44" s="370">
        <v>0.01</v>
      </c>
      <c r="D44" s="550">
        <f>IFERROR(VLOOKUP(A44,Сводная!W:AA,4,0),B44)</f>
        <v>0.01</v>
      </c>
    </row>
    <row r="45" spans="1:4" x14ac:dyDescent="0.2">
      <c r="A45" s="370" t="s">
        <v>113</v>
      </c>
      <c r="B45" s="370">
        <v>1.8</v>
      </c>
      <c r="D45" s="550">
        <f>IFERROR(VLOOKUP(A45,Сводная!W:AA,4,0),B45)</f>
        <v>1.8</v>
      </c>
    </row>
    <row r="46" spans="1:4" x14ac:dyDescent="0.2">
      <c r="A46" s="370" t="s">
        <v>114</v>
      </c>
      <c r="B46" s="370">
        <v>2</v>
      </c>
      <c r="D46" s="550">
        <f>IFERROR(VLOOKUP(A46,Сводная!W:AA,4,0),B46)</f>
        <v>2</v>
      </c>
    </row>
    <row r="47" spans="1:4" x14ac:dyDescent="0.2">
      <c r="A47" s="370" t="s">
        <v>115</v>
      </c>
      <c r="B47" s="370">
        <v>0</v>
      </c>
      <c r="D47" s="550">
        <f>IFERROR(VLOOKUP(A47,Сводная!W:AA,4,0),B47)</f>
        <v>0</v>
      </c>
    </row>
    <row r="48" spans="1:4" x14ac:dyDescent="0.2">
      <c r="A48" s="370" t="s">
        <v>116</v>
      </c>
      <c r="B48" s="370">
        <v>0</v>
      </c>
      <c r="D48" s="550">
        <f>IFERROR(VLOOKUP(A48,Сводная!W:AA,4,0),B48)</f>
        <v>0</v>
      </c>
    </row>
    <row r="49" spans="1:4" x14ac:dyDescent="0.2">
      <c r="A49" s="370" t="s">
        <v>117</v>
      </c>
      <c r="B49" s="370">
        <v>0</v>
      </c>
      <c r="D49" s="550">
        <f>IFERROR(VLOOKUP(A49,Сводная!W:AA,4,0),B49)</f>
        <v>0</v>
      </c>
    </row>
    <row r="50" spans="1:4" x14ac:dyDescent="0.2">
      <c r="A50" s="370" t="s">
        <v>118</v>
      </c>
      <c r="B50" s="370">
        <v>0</v>
      </c>
      <c r="D50" s="550">
        <f>IFERROR(VLOOKUP(A50,Сводная!W:AA,4,0),B50)</f>
        <v>0</v>
      </c>
    </row>
    <row r="51" spans="1:4" x14ac:dyDescent="0.2">
      <c r="A51" s="370" t="s">
        <v>119</v>
      </c>
      <c r="B51" s="370">
        <v>0</v>
      </c>
      <c r="D51" s="550">
        <f>IFERROR(VLOOKUP(A51,Сводная!W:AA,4,0),B51)</f>
        <v>0</v>
      </c>
    </row>
    <row r="52" spans="1:4" x14ac:dyDescent="0.2">
      <c r="A52" s="370" t="s">
        <v>120</v>
      </c>
      <c r="B52" s="370">
        <v>0</v>
      </c>
      <c r="D52" s="550">
        <f>IFERROR(VLOOKUP(A52,Сводная!W:AA,4,0),B52)</f>
        <v>0</v>
      </c>
    </row>
    <row r="53" spans="1:4" x14ac:dyDescent="0.2">
      <c r="A53" s="370" t="s">
        <v>121</v>
      </c>
      <c r="B53" s="370">
        <v>0</v>
      </c>
      <c r="D53" s="550">
        <f>IFERROR(VLOOKUP(A53,Сводная!W:AA,4,0),B53)</f>
        <v>0</v>
      </c>
    </row>
    <row r="54" spans="1:4" x14ac:dyDescent="0.2">
      <c r="A54" s="370" t="s">
        <v>122</v>
      </c>
      <c r="B54" s="370">
        <v>0</v>
      </c>
      <c r="D54" s="550">
        <f>IFERROR(VLOOKUP(A54,Сводная!W:AA,4,0),B54)</f>
        <v>0</v>
      </c>
    </row>
    <row r="55" spans="1:4" x14ac:dyDescent="0.2">
      <c r="A55" s="370" t="s">
        <v>2099</v>
      </c>
      <c r="B55" s="370" t="s">
        <v>2100</v>
      </c>
      <c r="D55" s="550" t="str">
        <f>IFERROR(VLOOKUP(A55,Сводная!W:AA,4,0),B55)</f>
        <v>SELL сетки: настройки TP (чистая прибыль) --&gt; [уровень_БУ]+ТР</v>
      </c>
    </row>
    <row r="56" spans="1:4" x14ac:dyDescent="0.2">
      <c r="A56" s="370" t="s">
        <v>123</v>
      </c>
      <c r="B56" s="518">
        <v>15</v>
      </c>
      <c r="D56" s="550">
        <f>IFERROR(VLOOKUP(A56,Сводная!W:AA,4,0),B56)</f>
        <v>15</v>
      </c>
    </row>
    <row r="57" spans="1:4" x14ac:dyDescent="0.2">
      <c r="A57" s="370" t="s">
        <v>124</v>
      </c>
      <c r="B57" s="370">
        <v>4</v>
      </c>
      <c r="D57" s="550">
        <f>IFERROR(VLOOKUP(A57,Сводная!W:AA,4,0),B57)</f>
        <v>4</v>
      </c>
    </row>
    <row r="58" spans="1:4" x14ac:dyDescent="0.2">
      <c r="A58" s="370" t="s">
        <v>125</v>
      </c>
      <c r="B58" s="370">
        <v>1</v>
      </c>
      <c r="D58" s="550">
        <f>IFERROR(VLOOKUP(A58,Сводная!W:AA,4,0),B58)</f>
        <v>1</v>
      </c>
    </row>
    <row r="59" spans="1:4" x14ac:dyDescent="0.2">
      <c r="A59" s="370" t="s">
        <v>126</v>
      </c>
      <c r="B59" s="370">
        <v>0</v>
      </c>
      <c r="D59" s="550">
        <f>IFERROR(VLOOKUP(A59,Сводная!W:AA,4,0),B59)</f>
        <v>0</v>
      </c>
    </row>
    <row r="60" spans="1:4" x14ac:dyDescent="0.2">
      <c r="A60" s="370" t="s">
        <v>127</v>
      </c>
      <c r="B60" s="370">
        <v>0</v>
      </c>
      <c r="D60" s="550">
        <f>IFERROR(VLOOKUP(A60,Сводная!W:AA,4,0),B60)</f>
        <v>0</v>
      </c>
    </row>
    <row r="61" spans="1:4" x14ac:dyDescent="0.2">
      <c r="A61" s="370" t="s">
        <v>128</v>
      </c>
      <c r="B61" s="370">
        <v>0</v>
      </c>
      <c r="D61" s="550">
        <f>IFERROR(VLOOKUP(A61,Сводная!W:AA,4,0),B61)</f>
        <v>0</v>
      </c>
    </row>
    <row r="62" spans="1:4" x14ac:dyDescent="0.2">
      <c r="A62" s="370" t="s">
        <v>129</v>
      </c>
      <c r="B62" s="370">
        <v>0</v>
      </c>
      <c r="D62" s="550">
        <f>IFERROR(VLOOKUP(A62,Сводная!W:AA,4,0),B62)</f>
        <v>0</v>
      </c>
    </row>
    <row r="63" spans="1:4" x14ac:dyDescent="0.2">
      <c r="A63" s="370" t="s">
        <v>2101</v>
      </c>
      <c r="B63" s="370" t="s">
        <v>2055</v>
      </c>
      <c r="D63" s="550" t="str">
        <f>IFERROR(VLOOKUP(A63,Сводная!W:AA,4,0),B63)</f>
        <v>BUY сетки - настройки шагов, количества колен и длины</v>
      </c>
    </row>
    <row r="64" spans="1:4" x14ac:dyDescent="0.2">
      <c r="A64" s="370" t="s">
        <v>101</v>
      </c>
      <c r="B64" s="370">
        <v>0</v>
      </c>
      <c r="D64" s="550">
        <f>IFERROR(VLOOKUP(A64,Сводная!W:AA,4,0),B64)</f>
        <v>0</v>
      </c>
    </row>
    <row r="65" spans="1:4" x14ac:dyDescent="0.2">
      <c r="A65" s="370" t="s">
        <v>130</v>
      </c>
      <c r="B65" s="518">
        <v>0</v>
      </c>
      <c r="D65" s="550">
        <f>IFERROR(VLOOKUP(A65,Сводная!W:AA,4,0),B65)</f>
        <v>0</v>
      </c>
    </row>
    <row r="66" spans="1:4" x14ac:dyDescent="0.2">
      <c r="A66" s="370" t="s">
        <v>131</v>
      </c>
      <c r="B66" s="370">
        <v>0</v>
      </c>
      <c r="D66" s="550">
        <f>IFERROR(VLOOKUP(A66,Сводная!W:AA,4,0),B66)</f>
        <v>0</v>
      </c>
    </row>
    <row r="67" spans="1:4" x14ac:dyDescent="0.2">
      <c r="A67" s="370" t="s">
        <v>132</v>
      </c>
      <c r="B67" s="370">
        <v>0</v>
      </c>
      <c r="D67" s="550">
        <f>IFERROR(VLOOKUP(A67,Сводная!W:AA,4,0),B67)</f>
        <v>0</v>
      </c>
    </row>
    <row r="68" spans="1:4" x14ac:dyDescent="0.2">
      <c r="A68" s="370" t="s">
        <v>133</v>
      </c>
      <c r="B68" s="370">
        <v>0</v>
      </c>
      <c r="D68" s="550">
        <f>IFERROR(VLOOKUP(A68,Сводная!W:AA,4,0),B68)</f>
        <v>0</v>
      </c>
    </row>
    <row r="69" spans="1:4" x14ac:dyDescent="0.2">
      <c r="A69" s="370" t="s">
        <v>134</v>
      </c>
      <c r="B69" s="370">
        <v>0</v>
      </c>
      <c r="D69" s="550">
        <f>IFERROR(VLOOKUP(A69,Сводная!W:AA,4,0),B69)</f>
        <v>0</v>
      </c>
    </row>
    <row r="70" spans="1:4" x14ac:dyDescent="0.2">
      <c r="A70" s="370" t="s">
        <v>135</v>
      </c>
      <c r="B70" s="370">
        <v>0</v>
      </c>
      <c r="D70" s="550">
        <f>IFERROR(VLOOKUP(A70,Сводная!W:AA,4,0),B70)</f>
        <v>0</v>
      </c>
    </row>
    <row r="71" spans="1:4" x14ac:dyDescent="0.2">
      <c r="A71" s="370" t="s">
        <v>136</v>
      </c>
      <c r="B71" s="370">
        <v>0</v>
      </c>
      <c r="D71" s="550">
        <f>IFERROR(VLOOKUP(A71,Сводная!W:AA,4,0),B71)</f>
        <v>0</v>
      </c>
    </row>
    <row r="72" spans="1:4" x14ac:dyDescent="0.2">
      <c r="A72" s="370" t="s">
        <v>137</v>
      </c>
      <c r="B72" s="370">
        <v>0</v>
      </c>
      <c r="D72" s="550">
        <f>IFERROR(VLOOKUP(A72,Сводная!W:AA,4,0),B72)</f>
        <v>0</v>
      </c>
    </row>
    <row r="73" spans="1:4" x14ac:dyDescent="0.2">
      <c r="A73" s="370" t="s">
        <v>2102</v>
      </c>
      <c r="B73" s="370" t="s">
        <v>2056</v>
      </c>
      <c r="D73" s="550" t="str">
        <f>IFERROR(VLOOKUP(A73,Сводная!W:AA,4,0),B73)</f>
        <v>BUY сетки - min ордер и множители лота всех колен</v>
      </c>
    </row>
    <row r="74" spans="1:4" x14ac:dyDescent="0.2">
      <c r="A74" s="370" t="s">
        <v>2057</v>
      </c>
      <c r="B74" s="370">
        <v>0</v>
      </c>
      <c r="D74" s="550">
        <f>IFERROR(VLOOKUP(A74,Сводная!W:AA,4,0),B74)</f>
        <v>0</v>
      </c>
    </row>
    <row r="75" spans="1:4" x14ac:dyDescent="0.2">
      <c r="A75" s="370" t="s">
        <v>139</v>
      </c>
      <c r="B75" s="518">
        <v>0</v>
      </c>
      <c r="D75" s="550">
        <f>IFERROR(VLOOKUP(A75,Сводная!W:AA,4,0),B75)</f>
        <v>0</v>
      </c>
    </row>
    <row r="76" spans="1:4" x14ac:dyDescent="0.2">
      <c r="A76" s="370" t="s">
        <v>140</v>
      </c>
      <c r="B76" s="370">
        <v>0</v>
      </c>
      <c r="D76" s="550">
        <f>IFERROR(VLOOKUP(A76,Сводная!W:AA,4,0),B76)</f>
        <v>0</v>
      </c>
    </row>
    <row r="77" spans="1:4" x14ac:dyDescent="0.2">
      <c r="A77" s="370" t="s">
        <v>141</v>
      </c>
      <c r="B77" s="370">
        <v>0</v>
      </c>
      <c r="D77" s="550">
        <f>IFERROR(VLOOKUP(A77,Сводная!W:AA,4,0),B77)</f>
        <v>0</v>
      </c>
    </row>
    <row r="78" spans="1:4" x14ac:dyDescent="0.2">
      <c r="A78" s="370" t="s">
        <v>142</v>
      </c>
      <c r="B78" s="370">
        <v>0</v>
      </c>
      <c r="D78" s="550">
        <f>IFERROR(VLOOKUP(A78,Сводная!W:AA,4,0),B78)</f>
        <v>0</v>
      </c>
    </row>
    <row r="79" spans="1:4" x14ac:dyDescent="0.2">
      <c r="A79" s="370" t="s">
        <v>143</v>
      </c>
      <c r="B79" s="370">
        <v>0</v>
      </c>
      <c r="D79" s="550">
        <f>IFERROR(VLOOKUP(A79,Сводная!W:AA,4,0),B79)</f>
        <v>0</v>
      </c>
    </row>
    <row r="80" spans="1:4" x14ac:dyDescent="0.2">
      <c r="A80" s="370" t="s">
        <v>144</v>
      </c>
      <c r="B80" s="370">
        <v>0</v>
      </c>
      <c r="D80" s="550">
        <f>IFERROR(VLOOKUP(A80,Сводная!W:AA,4,0),B80)</f>
        <v>0</v>
      </c>
    </row>
    <row r="81" spans="1:4" x14ac:dyDescent="0.2">
      <c r="A81" s="370" t="s">
        <v>145</v>
      </c>
      <c r="B81" s="370">
        <v>0</v>
      </c>
      <c r="D81" s="550">
        <f>IFERROR(VLOOKUP(A81,Сводная!W:AA,4,0),B81)</f>
        <v>0</v>
      </c>
    </row>
    <row r="82" spans="1:4" x14ac:dyDescent="0.2">
      <c r="A82" s="370" t="s">
        <v>146</v>
      </c>
      <c r="B82" s="370">
        <v>0</v>
      </c>
      <c r="D82" s="550">
        <f>IFERROR(VLOOKUP(A82,Сводная!W:AA,4,0),B82)</f>
        <v>0</v>
      </c>
    </row>
    <row r="83" spans="1:4" x14ac:dyDescent="0.2">
      <c r="A83" s="370" t="s">
        <v>147</v>
      </c>
      <c r="B83" s="370">
        <v>0</v>
      </c>
      <c r="D83" s="550">
        <f>IFERROR(VLOOKUP(A83,Сводная!W:AA,4,0),B83)</f>
        <v>0</v>
      </c>
    </row>
    <row r="84" spans="1:4" x14ac:dyDescent="0.2">
      <c r="A84" s="370" t="s">
        <v>148</v>
      </c>
      <c r="B84" s="518">
        <v>0</v>
      </c>
      <c r="D84" s="550">
        <f>IFERROR(VLOOKUP(A84,Сводная!W:AA,4,0),B84)</f>
        <v>0</v>
      </c>
    </row>
    <row r="85" spans="1:4" x14ac:dyDescent="0.2">
      <c r="A85" s="370" t="s">
        <v>149</v>
      </c>
      <c r="B85" s="370">
        <v>0</v>
      </c>
      <c r="D85" s="550">
        <f>IFERROR(VLOOKUP(A85,Сводная!W:AA,4,0),B85)</f>
        <v>0</v>
      </c>
    </row>
    <row r="86" spans="1:4" x14ac:dyDescent="0.2">
      <c r="A86" s="370" t="s">
        <v>2103</v>
      </c>
      <c r="B86" s="370" t="s">
        <v>2104</v>
      </c>
      <c r="D86" s="550" t="str">
        <f>IFERROR(VLOOKUP(A86,Сводная!W:AA,4,0),B86)</f>
        <v>BUY сетки: настройки TP (прибыль) --&gt; [уровень_БУ]+ТР</v>
      </c>
    </row>
    <row r="87" spans="1:4" x14ac:dyDescent="0.2">
      <c r="A87" s="370" t="s">
        <v>150</v>
      </c>
      <c r="B87" s="370">
        <v>0</v>
      </c>
      <c r="D87" s="550">
        <f>IFERROR(VLOOKUP(A87,Сводная!W:AA,4,0),B87)</f>
        <v>0</v>
      </c>
    </row>
    <row r="88" spans="1:4" x14ac:dyDescent="0.2">
      <c r="A88" s="370" t="s">
        <v>151</v>
      </c>
      <c r="B88" s="370">
        <v>0</v>
      </c>
      <c r="D88" s="550">
        <f>IFERROR(VLOOKUP(A88,Сводная!W:AA,4,0),B88)</f>
        <v>0</v>
      </c>
    </row>
    <row r="89" spans="1:4" x14ac:dyDescent="0.2">
      <c r="A89" s="370" t="s">
        <v>152</v>
      </c>
      <c r="B89" s="518">
        <v>0</v>
      </c>
      <c r="D89" s="550">
        <f>IFERROR(VLOOKUP(A89,Сводная!W:AA,4,0),B89)</f>
        <v>0</v>
      </c>
    </row>
    <row r="90" spans="1:4" x14ac:dyDescent="0.2">
      <c r="A90" s="370" t="s">
        <v>153</v>
      </c>
      <c r="B90" s="518">
        <v>0</v>
      </c>
      <c r="D90" s="550">
        <f>IFERROR(VLOOKUP(A90,Сводная!W:AA,4,0),B90)</f>
        <v>0</v>
      </c>
    </row>
    <row r="91" spans="1:4" x14ac:dyDescent="0.2">
      <c r="A91" s="370" t="s">
        <v>154</v>
      </c>
      <c r="B91" s="370">
        <v>0</v>
      </c>
      <c r="D91" s="550">
        <f>IFERROR(VLOOKUP(A91,Сводная!W:AA,4,0),B91)</f>
        <v>0</v>
      </c>
    </row>
    <row r="92" spans="1:4" x14ac:dyDescent="0.2">
      <c r="A92" s="370" t="s">
        <v>155</v>
      </c>
      <c r="B92" s="370">
        <v>0</v>
      </c>
      <c r="D92" s="550">
        <f>IFERROR(VLOOKUP(A92,Сводная!W:AA,4,0),B92)</f>
        <v>0</v>
      </c>
    </row>
    <row r="93" spans="1:4" x14ac:dyDescent="0.2">
      <c r="A93" s="370" t="s">
        <v>156</v>
      </c>
      <c r="B93" s="370">
        <v>0</v>
      </c>
      <c r="D93" s="550">
        <f>IFERROR(VLOOKUP(A93,Сводная!W:AA,4,0),B93)</f>
        <v>0</v>
      </c>
    </row>
    <row r="94" spans="1:4" x14ac:dyDescent="0.2">
      <c r="A94" s="370" t="s">
        <v>2105</v>
      </c>
      <c r="B94" s="370" t="s">
        <v>2058</v>
      </c>
      <c r="D94" s="550" t="str">
        <f>IFERROR(VLOOKUP(A94,Сводная!W:AA,4,0),B94)</f>
        <v>Настройки параметров и фильтров безиндикаторного входа</v>
      </c>
    </row>
    <row r="95" spans="1:4" x14ac:dyDescent="0.2">
      <c r="A95" s="370" t="s">
        <v>2059</v>
      </c>
      <c r="B95" s="370">
        <v>0</v>
      </c>
      <c r="D95" s="550">
        <f>IFERROR(VLOOKUP(A95,Сводная!W:AA,4,0),B95)</f>
        <v>0</v>
      </c>
    </row>
    <row r="96" spans="1:4" x14ac:dyDescent="0.2">
      <c r="A96" s="370" t="s">
        <v>2060</v>
      </c>
      <c r="B96" s="370">
        <v>1</v>
      </c>
      <c r="D96" s="550">
        <f>IFERROR(VLOOKUP(A96,Сводная!W:AA,4,0),B96)</f>
        <v>1</v>
      </c>
    </row>
    <row r="97" spans="1:4" x14ac:dyDescent="0.2">
      <c r="A97" s="370" t="s">
        <v>2061</v>
      </c>
      <c r="B97" s="370">
        <v>4</v>
      </c>
      <c r="D97" s="550">
        <f>IFERROR(VLOOKUP(A97,Сводная!W:AA,4,0),B97)</f>
        <v>4</v>
      </c>
    </row>
    <row r="98" spans="1:4" x14ac:dyDescent="0.2">
      <c r="A98" s="370" t="s">
        <v>2062</v>
      </c>
      <c r="B98" s="518">
        <v>18</v>
      </c>
      <c r="D98" s="550">
        <f>IFERROR(VLOOKUP(A98,Сводная!W:AA,4,0),B98)</f>
        <v>18</v>
      </c>
    </row>
    <row r="99" spans="1:4" x14ac:dyDescent="0.2">
      <c r="A99" s="370" t="s">
        <v>2063</v>
      </c>
      <c r="B99" s="370">
        <v>0</v>
      </c>
      <c r="D99" s="550">
        <f>IFERROR(VLOOKUP(A99,Сводная!W:AA,4,0),B99)</f>
        <v>0</v>
      </c>
    </row>
    <row r="100" spans="1:4" x14ac:dyDescent="0.2">
      <c r="A100" s="370" t="s">
        <v>2106</v>
      </c>
      <c r="B100" s="370" t="s">
        <v>2066</v>
      </c>
      <c r="D100" s="550" t="str">
        <f>IFERROR(VLOOKUP(A100,Сводная!W:AA,4,0),B100)</f>
        <v>Настройки блока выявления и обработки гэпов</v>
      </c>
    </row>
    <row r="101" spans="1:4" x14ac:dyDescent="0.2">
      <c r="A101" s="370" t="s">
        <v>2064</v>
      </c>
      <c r="B101" s="370">
        <v>2</v>
      </c>
      <c r="D101" s="550">
        <f>IFERROR(VLOOKUP(A101,Сводная!W:AA,4,0),B101)</f>
        <v>2</v>
      </c>
    </row>
    <row r="102" spans="1:4" x14ac:dyDescent="0.2">
      <c r="A102" s="370" t="s">
        <v>2067</v>
      </c>
      <c r="B102" s="370">
        <v>4</v>
      </c>
      <c r="D102" s="550">
        <f>IFERROR(VLOOKUP(A102,Сводная!W:AA,4,0),B102)</f>
        <v>4</v>
      </c>
    </row>
    <row r="103" spans="1:4" x14ac:dyDescent="0.2">
      <c r="A103" s="370" t="s">
        <v>2065</v>
      </c>
      <c r="B103" s="370">
        <v>10</v>
      </c>
      <c r="D103" s="550">
        <f>IFERROR(VLOOKUP(A103,Сводная!W:AA,4,0),B103)</f>
        <v>10</v>
      </c>
    </row>
    <row r="104" spans="1:4" x14ac:dyDescent="0.2">
      <c r="A104" s="370" t="s">
        <v>2068</v>
      </c>
      <c r="B104" s="370">
        <v>0</v>
      </c>
      <c r="D104" s="550">
        <f>IFERROR(VLOOKUP(A104,Сводная!W:AA,4,0),B104)</f>
        <v>0</v>
      </c>
    </row>
    <row r="105" spans="1:4" x14ac:dyDescent="0.2">
      <c r="A105" s="370" t="s">
        <v>2069</v>
      </c>
      <c r="B105" s="518">
        <v>0.5</v>
      </c>
      <c r="D105" s="550">
        <f>IFERROR(VLOOKUP(A105,Сводная!W:AA,4,0),B105)</f>
        <v>0.5</v>
      </c>
    </row>
    <row r="106" spans="1:4" x14ac:dyDescent="0.2">
      <c r="A106" s="370" t="s">
        <v>2070</v>
      </c>
      <c r="B106" s="370">
        <v>2</v>
      </c>
      <c r="D106" s="550">
        <f>IFERROR(VLOOKUP(A106,Сводная!W:AA,4,0),B106)</f>
        <v>2</v>
      </c>
    </row>
    <row r="107" spans="1:4" x14ac:dyDescent="0.2">
      <c r="A107" s="370" t="s">
        <v>2071</v>
      </c>
      <c r="B107" s="518">
        <v>10</v>
      </c>
      <c r="D107" s="550">
        <f>IFERROR(VLOOKUP(A107,Сводная!W:AA,4,0),B107)</f>
        <v>10</v>
      </c>
    </row>
    <row r="108" spans="1:4" x14ac:dyDescent="0.2">
      <c r="A108" s="370" t="s">
        <v>2072</v>
      </c>
      <c r="B108" s="370">
        <v>0</v>
      </c>
      <c r="D108" s="550">
        <f>IFERROR(VLOOKUP(A108,Сводная!W:AA,4,0),B108)</f>
        <v>0</v>
      </c>
    </row>
    <row r="109" spans="1:4" x14ac:dyDescent="0.2">
      <c r="A109" s="370" t="s">
        <v>2073</v>
      </c>
      <c r="B109" s="370">
        <v>0.5</v>
      </c>
      <c r="D109" s="550">
        <f>IFERROR(VLOOKUP(A109,Сводная!W:AA,4,0),B109)</f>
        <v>0.5</v>
      </c>
    </row>
    <row r="110" spans="1:4" x14ac:dyDescent="0.2">
      <c r="A110" s="370" t="s">
        <v>2074</v>
      </c>
      <c r="B110" s="370">
        <v>2</v>
      </c>
      <c r="D110" s="550">
        <f>IFERROR(VLOOKUP(A110,Сводная!W:AA,4,0),B110)</f>
        <v>2</v>
      </c>
    </row>
    <row r="111" spans="1:4" x14ac:dyDescent="0.2">
      <c r="A111" s="370" t="s">
        <v>2107</v>
      </c>
      <c r="B111" s="370" t="s">
        <v>2075</v>
      </c>
      <c r="D111" s="550" t="str">
        <f>IFERROR(VLOOKUP(A111,Сводная!W:AA,4,0),B111)</f>
        <v>Фильтр - Запрет открывать ордера, если импульс</v>
      </c>
    </row>
    <row r="112" spans="1:4" x14ac:dyDescent="0.2">
      <c r="A112" s="370" t="s">
        <v>2076</v>
      </c>
      <c r="B112" s="370">
        <v>13</v>
      </c>
      <c r="D112" s="550">
        <f>IFERROR(VLOOKUP(A112,Сводная!W:AA,4,0),B112)</f>
        <v>13</v>
      </c>
    </row>
    <row r="113" spans="1:4" x14ac:dyDescent="0.2">
      <c r="A113" s="370" t="s">
        <v>2077</v>
      </c>
      <c r="B113" s="370">
        <v>60</v>
      </c>
      <c r="D113" s="550">
        <f>IFERROR(VLOOKUP(A113,Сводная!W:AA,4,0),B113)</f>
        <v>60</v>
      </c>
    </row>
    <row r="114" spans="1:4" x14ac:dyDescent="0.2">
      <c r="A114" s="370" t="s">
        <v>2108</v>
      </c>
      <c r="B114" s="370" t="s">
        <v>2078</v>
      </c>
      <c r="D114" s="550" t="str">
        <f>IFERROR(VLOOKUP(A114,Сводная!W:AA,4,0),B114)</f>
        <v>Настройки планировщиков торговли - их 5 разных</v>
      </c>
    </row>
    <row r="115" spans="1:4" x14ac:dyDescent="0.2">
      <c r="A115" s="370" t="s">
        <v>2109</v>
      </c>
      <c r="B115" s="370" t="s">
        <v>2079</v>
      </c>
      <c r="D115" s="550" t="str">
        <f>IFERROR(VLOOKUP(A115,Сводная!W:AA,4,0),B115)</f>
        <v>№1 Еженедельно: можно открывать 1-е ордера со Start_дня|время по End_день|время</v>
      </c>
    </row>
    <row r="116" spans="1:4" x14ac:dyDescent="0.2">
      <c r="A116" s="370" t="s">
        <v>2080</v>
      </c>
      <c r="B116" s="370">
        <v>0</v>
      </c>
      <c r="D116" s="550">
        <f>IFERROR(VLOOKUP(A116,Сводная!W:AA,4,0),B116)</f>
        <v>0</v>
      </c>
    </row>
    <row r="117" spans="1:4" x14ac:dyDescent="0.2">
      <c r="A117" s="370" t="s">
        <v>2081</v>
      </c>
      <c r="B117" s="518">
        <v>0</v>
      </c>
      <c r="D117" s="550">
        <f>IFERROR(VLOOKUP(A117,Сводная!W:AA,4,0),B117)</f>
        <v>0</v>
      </c>
    </row>
    <row r="118" spans="1:4" x14ac:dyDescent="0.2">
      <c r="A118" s="370" t="s">
        <v>2082</v>
      </c>
      <c r="B118" s="370">
        <v>12</v>
      </c>
      <c r="D118" s="550">
        <f>IFERROR(VLOOKUP(A118,Сводная!W:AA,4,0),B118)</f>
        <v>12</v>
      </c>
    </row>
    <row r="119" spans="1:4" x14ac:dyDescent="0.2">
      <c r="A119" s="370" t="s">
        <v>2083</v>
      </c>
      <c r="B119" s="370">
        <v>0</v>
      </c>
      <c r="D119" s="550">
        <f>IFERROR(VLOOKUP(A119,Сводная!W:AA,4,0),B119)</f>
        <v>0</v>
      </c>
    </row>
    <row r="120" spans="1:4" x14ac:dyDescent="0.2">
      <c r="A120" s="370" t="s">
        <v>2110</v>
      </c>
      <c r="B120" s="370" t="s">
        <v>2084</v>
      </c>
      <c r="D120" s="550" t="str">
        <f>IFERROR(VLOOKUP(A120,Сводная!W:AA,4,0),B120)</f>
        <v>№2 Однократно: от и до - запрещено открывать любые новые позиции</v>
      </c>
    </row>
    <row r="121" spans="1:4" x14ac:dyDescent="0.2">
      <c r="A121" s="370" t="s">
        <v>2085</v>
      </c>
      <c r="B121" s="518" t="s">
        <v>2111</v>
      </c>
      <c r="D121" s="550" t="str">
        <f>IFERROR(VLOOKUP(A121,Сводная!W:AA,4,0),B121)</f>
        <v>1970.01.01 00:00</v>
      </c>
    </row>
    <row r="122" spans="1:4" x14ac:dyDescent="0.2">
      <c r="A122" s="370" t="s">
        <v>2086</v>
      </c>
      <c r="B122" s="518" t="s">
        <v>2111</v>
      </c>
      <c r="D122" s="550" t="str">
        <f>IFERROR(VLOOKUP(A122,Сводная!W:AA,4,0),B122)</f>
        <v>1970.01.01 00:00</v>
      </c>
    </row>
    <row r="123" spans="1:4" x14ac:dyDescent="0.2">
      <c r="A123" s="370" t="s">
        <v>2087</v>
      </c>
      <c r="B123" s="370" t="s">
        <v>2111</v>
      </c>
      <c r="D123" s="550" t="str">
        <f>IFERROR(VLOOKUP(A123,Сводная!W:AA,4,0),B123)</f>
        <v>1970.01.01 00:00</v>
      </c>
    </row>
    <row r="124" spans="1:4" x14ac:dyDescent="0.2">
      <c r="A124" s="370" t="s">
        <v>2088</v>
      </c>
      <c r="B124" s="370" t="s">
        <v>2111</v>
      </c>
      <c r="D124" s="550" t="str">
        <f>IFERROR(VLOOKUP(A124,Сводная!W:AA,4,0),B124)</f>
        <v>1970.01.01 00:00</v>
      </c>
    </row>
    <row r="125" spans="1:4" x14ac:dyDescent="0.2">
      <c r="A125" s="370" t="s">
        <v>2089</v>
      </c>
      <c r="B125" s="370" t="s">
        <v>2111</v>
      </c>
      <c r="D125" s="550" t="str">
        <f>IFERROR(VLOOKUP(A125,Сводная!W:AA,4,0),B125)</f>
        <v>1970.01.01 00:00</v>
      </c>
    </row>
    <row r="126" spans="1:4" x14ac:dyDescent="0.2">
      <c r="A126" s="370" t="s">
        <v>2090</v>
      </c>
      <c r="B126" s="370" t="s">
        <v>2111</v>
      </c>
      <c r="D126" s="550" t="str">
        <f>IFERROR(VLOOKUP(A126,Сводная!W:AA,4,0),B126)</f>
        <v>1970.01.01 00:00</v>
      </c>
    </row>
    <row r="127" spans="1:4" x14ac:dyDescent="0.2">
      <c r="A127" s="370" t="s">
        <v>2091</v>
      </c>
      <c r="B127" s="370" t="s">
        <v>2111</v>
      </c>
      <c r="D127" s="550" t="str">
        <f>IFERROR(VLOOKUP(A127,Сводная!W:AA,4,0),B127)</f>
        <v>1970.01.01 00:00</v>
      </c>
    </row>
    <row r="128" spans="1:4" x14ac:dyDescent="0.2">
      <c r="A128" s="370" t="s">
        <v>2092</v>
      </c>
      <c r="B128" s="370">
        <v>0</v>
      </c>
      <c r="D128" s="550">
        <f>IFERROR(VLOOKUP(A128,Сводная!W:AA,4,0),B128)</f>
        <v>0</v>
      </c>
    </row>
    <row r="129" spans="2:4" x14ac:dyDescent="0.2">
      <c r="B129" s="518"/>
      <c r="D129" s="550">
        <f>IFERROR(VLOOKUP(A129,Сводная!W:AA,4,0),B129)</f>
        <v>0</v>
      </c>
    </row>
    <row r="130" spans="2:4" x14ac:dyDescent="0.2">
      <c r="D130" s="550">
        <f>IFERROR(VLOOKUP(A130,Сводная!W:AA,4,0),B130)</f>
        <v>0</v>
      </c>
    </row>
    <row r="131" spans="2:4" x14ac:dyDescent="0.2">
      <c r="D131" s="550">
        <f>IFERROR(VLOOKUP(A131,Сводная!W:AA,4,0),B131)</f>
        <v>0</v>
      </c>
    </row>
    <row r="132" spans="2:4" x14ac:dyDescent="0.2">
      <c r="D132" s="550">
        <f>IFERROR(VLOOKUP(A132,Сводная!W:AA,4,0),B132)</f>
        <v>0</v>
      </c>
    </row>
    <row r="133" spans="2:4" x14ac:dyDescent="0.2">
      <c r="D133" s="550">
        <f>IFERROR(VLOOKUP(A133,Сводная!W:AA,4,0),B133)</f>
        <v>0</v>
      </c>
    </row>
    <row r="134" spans="2:4" x14ac:dyDescent="0.2">
      <c r="D134" s="550">
        <f>IFERROR(VLOOKUP(A134,Сводная!W:AA,4,0),B134)</f>
        <v>0</v>
      </c>
    </row>
    <row r="135" spans="2:4" x14ac:dyDescent="0.2">
      <c r="D135" s="550">
        <f>IFERROR(VLOOKUP(A135,Сводная!W:AA,4,0),B135)</f>
        <v>0</v>
      </c>
    </row>
    <row r="136" spans="2:4" x14ac:dyDescent="0.2">
      <c r="D136" s="550">
        <f>IFERROR(VLOOKUP(A136,Сводная!W:AA,4,0),B136)</f>
        <v>0</v>
      </c>
    </row>
    <row r="137" spans="2:4" x14ac:dyDescent="0.2">
      <c r="D137" s="550">
        <f>IFERROR(VLOOKUP(A137,Сводная!W:AA,4,0),B137)</f>
        <v>0</v>
      </c>
    </row>
    <row r="138" spans="2:4" x14ac:dyDescent="0.2">
      <c r="D138" s="550">
        <f>IFERROR(VLOOKUP(A138,Сводная!W:AA,4,0),B138)</f>
        <v>0</v>
      </c>
    </row>
    <row r="139" spans="2:4" x14ac:dyDescent="0.2">
      <c r="D139" s="550">
        <f>IFERROR(VLOOKUP(A139,Сводная!W:AA,4,0),B139)</f>
        <v>0</v>
      </c>
    </row>
    <row r="140" spans="2:4" x14ac:dyDescent="0.2">
      <c r="D140" s="550">
        <f>IFERROR(VLOOKUP(A140,Сводная!W:AA,4,0),B140)</f>
        <v>0</v>
      </c>
    </row>
    <row r="141" spans="2:4" x14ac:dyDescent="0.2">
      <c r="D141" s="550">
        <f>IFERROR(VLOOKUP(A141,Сводная!W:AA,4,0),B141)</f>
        <v>0</v>
      </c>
    </row>
    <row r="142" spans="2:4" x14ac:dyDescent="0.2">
      <c r="D142" s="550">
        <f>IFERROR(VLOOKUP(A142,Сводная!W:AA,4,0),B142)</f>
        <v>0</v>
      </c>
    </row>
    <row r="143" spans="2:4" x14ac:dyDescent="0.2">
      <c r="D143" s="550">
        <f>IFERROR(VLOOKUP(A143,Сводная!W:AA,4,0),B143)</f>
        <v>0</v>
      </c>
    </row>
    <row r="144" spans="2:4" x14ac:dyDescent="0.2">
      <c r="D144" s="550">
        <f>IFERROR(VLOOKUP(A144,Сводная!W:AA,4,0),B144)</f>
        <v>0</v>
      </c>
    </row>
    <row r="145" spans="2:4" x14ac:dyDescent="0.2">
      <c r="D145" s="550">
        <f>IFERROR(VLOOKUP(A145,Сводная!W:AA,4,0),B145)</f>
        <v>0</v>
      </c>
    </row>
    <row r="146" spans="2:4" x14ac:dyDescent="0.2">
      <c r="D146" s="550">
        <f>IFERROR(VLOOKUP(A146,Сводная!W:AA,4,0),B146)</f>
        <v>0</v>
      </c>
    </row>
    <row r="147" spans="2:4" x14ac:dyDescent="0.2">
      <c r="D147" s="550">
        <f>IFERROR(VLOOKUP(A147,Сводная!W:AA,4,0),B147)</f>
        <v>0</v>
      </c>
    </row>
    <row r="148" spans="2:4" x14ac:dyDescent="0.2">
      <c r="D148" s="550">
        <f>IFERROR(VLOOKUP(A148,Сводная!W:AA,4,0),B148)</f>
        <v>0</v>
      </c>
    </row>
    <row r="149" spans="2:4" x14ac:dyDescent="0.2">
      <c r="D149" s="550">
        <f>IFERROR(VLOOKUP(A149,Сводная!W:AA,4,0),B149)</f>
        <v>0</v>
      </c>
    </row>
    <row r="150" spans="2:4" x14ac:dyDescent="0.2">
      <c r="B150" s="518"/>
      <c r="D150" s="550">
        <f>IFERROR(VLOOKUP(A150,Сводная!W:AA,4,0),B150)</f>
        <v>0</v>
      </c>
    </row>
    <row r="151" spans="2:4" x14ac:dyDescent="0.2">
      <c r="D151" s="550">
        <f>IFERROR(VLOOKUP(A151,Сводная!W:AA,4,0),B151)</f>
        <v>0</v>
      </c>
    </row>
    <row r="152" spans="2:4" x14ac:dyDescent="0.2">
      <c r="B152" s="518"/>
      <c r="D152" s="550">
        <f>IFERROR(VLOOKUP(A152,Сводная!W:AA,4,0),B152)</f>
        <v>0</v>
      </c>
    </row>
    <row r="153" spans="2:4" x14ac:dyDescent="0.2">
      <c r="D153" s="550">
        <f>IFERROR(VLOOKUP(A153,Сводная!W:AA,4,0),B153)</f>
        <v>0</v>
      </c>
    </row>
    <row r="154" spans="2:4" x14ac:dyDescent="0.2">
      <c r="D154" s="550">
        <f>IFERROR(VLOOKUP(A154,Сводная!W:AA,4,0),B154)</f>
        <v>0</v>
      </c>
    </row>
    <row r="155" spans="2:4" x14ac:dyDescent="0.2">
      <c r="D155" s="550">
        <f>IFERROR(VLOOKUP(A155,Сводная!W:AA,4,0),B155)</f>
        <v>0</v>
      </c>
    </row>
    <row r="156" spans="2:4" x14ac:dyDescent="0.2">
      <c r="D156" s="550">
        <f>IFERROR(VLOOKUP(A156,Сводная!W:AA,4,0),B156)</f>
        <v>0</v>
      </c>
    </row>
    <row r="157" spans="2:4" x14ac:dyDescent="0.2">
      <c r="B157" s="518"/>
      <c r="D157" s="550">
        <f>IFERROR(VLOOKUP(A157,Сводная!W:AA,4,0),B157)</f>
        <v>0</v>
      </c>
    </row>
    <row r="158" spans="2:4" x14ac:dyDescent="0.2">
      <c r="D158" s="550">
        <f>IFERROR(VLOOKUP(A158,Сводная!W:AA,4,0),B158)</f>
        <v>0</v>
      </c>
    </row>
    <row r="159" spans="2:4" x14ac:dyDescent="0.2">
      <c r="B159" s="518"/>
      <c r="D159" s="550">
        <f>IFERROR(VLOOKUP(A159,Сводная!W:AA,4,0),B159)</f>
        <v>0</v>
      </c>
    </row>
    <row r="160" spans="2:4" x14ac:dyDescent="0.2">
      <c r="D160" s="550">
        <f>IFERROR(VLOOKUP(A160,Сводная!W:AA,4,0),B160)</f>
        <v>0</v>
      </c>
    </row>
    <row r="161" spans="2:4" x14ac:dyDescent="0.2">
      <c r="D161" s="550">
        <f>IFERROR(VLOOKUP(A161,Сводная!W:AA,4,0),B161)</f>
        <v>0</v>
      </c>
    </row>
    <row r="162" spans="2:4" x14ac:dyDescent="0.2">
      <c r="D162" s="550">
        <f>IFERROR(VLOOKUP(A162,Сводная!W:AA,4,0),B162)</f>
        <v>0</v>
      </c>
    </row>
    <row r="163" spans="2:4" x14ac:dyDescent="0.2">
      <c r="D163" s="550">
        <f>IFERROR(VLOOKUP(A163,Сводная!W:AA,4,0),B163)</f>
        <v>0</v>
      </c>
    </row>
    <row r="164" spans="2:4" x14ac:dyDescent="0.2">
      <c r="D164" s="550">
        <f>IFERROR(VLOOKUP(A164,Сводная!W:AA,4,0),B164)</f>
        <v>0</v>
      </c>
    </row>
    <row r="165" spans="2:4" x14ac:dyDescent="0.2">
      <c r="D165" s="550">
        <f>IFERROR(VLOOKUP(A165,Сводная!W:AA,4,0),B165)</f>
        <v>0</v>
      </c>
    </row>
    <row r="166" spans="2:4" x14ac:dyDescent="0.2">
      <c r="D166" s="550">
        <f>IFERROR(VLOOKUP(A166,Сводная!W:AA,4,0),B166)</f>
        <v>0</v>
      </c>
    </row>
    <row r="167" spans="2:4" x14ac:dyDescent="0.2">
      <c r="D167" s="550">
        <f>IFERROR(VLOOKUP(A167,Сводная!W:AA,4,0),B167)</f>
        <v>0</v>
      </c>
    </row>
    <row r="168" spans="2:4" x14ac:dyDescent="0.2">
      <c r="D168" s="550">
        <f>IFERROR(VLOOKUP(A168,Сводная!W:AA,4,0),B168)</f>
        <v>0</v>
      </c>
    </row>
    <row r="169" spans="2:4" x14ac:dyDescent="0.2">
      <c r="D169" s="550">
        <f>IFERROR(VLOOKUP(A169,Сводная!W:AA,4,0),B169)</f>
        <v>0</v>
      </c>
    </row>
    <row r="170" spans="2:4" x14ac:dyDescent="0.2">
      <c r="B170" s="518"/>
      <c r="D170" s="550">
        <f>IFERROR(VLOOKUP(A170,Сводная!W:AA,4,0),B170)</f>
        <v>0</v>
      </c>
    </row>
    <row r="171" spans="2:4" x14ac:dyDescent="0.2">
      <c r="D171" s="550">
        <f>IFERROR(VLOOKUP(A171,Сводная!W:AA,4,0),B171)</f>
        <v>0</v>
      </c>
    </row>
    <row r="172" spans="2:4" x14ac:dyDescent="0.2">
      <c r="B172" s="518"/>
      <c r="D172" s="550">
        <f>IFERROR(VLOOKUP(A172,Сводная!W:AA,4,0),B172)</f>
        <v>0</v>
      </c>
    </row>
    <row r="173" spans="2:4" x14ac:dyDescent="0.2">
      <c r="D173" s="550">
        <f>IFERROR(VLOOKUP(A173,Сводная!W:AA,4,0),B173)</f>
        <v>0</v>
      </c>
    </row>
    <row r="174" spans="2:4" x14ac:dyDescent="0.2">
      <c r="D174" s="550">
        <f>IFERROR(VLOOKUP(A174,Сводная!W:AA,4,0),B174)</f>
        <v>0</v>
      </c>
    </row>
    <row r="175" spans="2:4" x14ac:dyDescent="0.2">
      <c r="D175" s="550">
        <f>IFERROR(VLOOKUP(A175,Сводная!W:AA,4,0),B175)</f>
        <v>0</v>
      </c>
    </row>
    <row r="176" spans="2:4" x14ac:dyDescent="0.2">
      <c r="B176" s="518"/>
      <c r="D176" s="550">
        <f>IFERROR(VLOOKUP(A176,Сводная!W:AA,4,0),B176)</f>
        <v>0</v>
      </c>
    </row>
    <row r="177" spans="2:4" x14ac:dyDescent="0.2">
      <c r="B177" s="518"/>
      <c r="D177" s="550">
        <f>IFERROR(VLOOKUP(A177,Сводная!W:AA,4,0),B177)</f>
        <v>0</v>
      </c>
    </row>
    <row r="178" spans="2:4" x14ac:dyDescent="0.2">
      <c r="B178" s="518"/>
      <c r="D178" s="550">
        <f>IFERROR(VLOOKUP(A178,Сводная!W:AA,4,0),B178)</f>
        <v>0</v>
      </c>
    </row>
    <row r="179" spans="2:4" x14ac:dyDescent="0.2">
      <c r="B179" s="518"/>
      <c r="D179" s="550">
        <f>IFERROR(VLOOKUP(A179,Сводная!W:AA,4,0),B179)</f>
        <v>0</v>
      </c>
    </row>
    <row r="180" spans="2:4" x14ac:dyDescent="0.2">
      <c r="B180" s="518"/>
      <c r="D180" s="550">
        <f>IFERROR(VLOOKUP(A180,Сводная!W:AA,4,0),B180)</f>
        <v>0</v>
      </c>
    </row>
    <row r="181" spans="2:4" x14ac:dyDescent="0.2">
      <c r="D181" s="550">
        <f>IFERROR(VLOOKUP(A181,Сводная!W:AA,4,0),B181)</f>
        <v>0</v>
      </c>
    </row>
    <row r="182" spans="2:4" x14ac:dyDescent="0.2">
      <c r="D182" s="550">
        <f>IFERROR(VLOOKUP(A182,Сводная!W:AA,4,0),B182)</f>
        <v>0</v>
      </c>
    </row>
    <row r="183" spans="2:4" x14ac:dyDescent="0.2">
      <c r="D183" s="550">
        <f>IFERROR(VLOOKUP(A183,Сводная!W:AA,4,0),B183)</f>
        <v>0</v>
      </c>
    </row>
    <row r="184" spans="2:4" x14ac:dyDescent="0.2">
      <c r="B184" s="518"/>
      <c r="D184" s="550">
        <f>IFERROR(VLOOKUP(A184,Сводная!W:AA,4,0),B184)</f>
        <v>0</v>
      </c>
    </row>
    <row r="185" spans="2:4" x14ac:dyDescent="0.2">
      <c r="D185" s="550">
        <f>IFERROR(VLOOKUP(A185,Сводная!W:AA,4,0),B185)</f>
        <v>0</v>
      </c>
    </row>
    <row r="186" spans="2:4" x14ac:dyDescent="0.2">
      <c r="D186" s="550">
        <f>IFERROR(VLOOKUP(A186,Сводная!W:AA,4,0),B186)</f>
        <v>0</v>
      </c>
    </row>
    <row r="187" spans="2:4" x14ac:dyDescent="0.2">
      <c r="D187" s="550">
        <f>IFERROR(VLOOKUP(A187,Сводная!W:AA,4,0),B187)</f>
        <v>0</v>
      </c>
    </row>
    <row r="188" spans="2:4" x14ac:dyDescent="0.2">
      <c r="D188" s="550">
        <f>IFERROR(VLOOKUP(A188,Сводная!W:AA,4,0),B188)</f>
        <v>0</v>
      </c>
    </row>
    <row r="189" spans="2:4" x14ac:dyDescent="0.2">
      <c r="D189" s="550">
        <f>IFERROR(VLOOKUP(A189,Сводная!W:AA,4,0),B189)</f>
        <v>0</v>
      </c>
    </row>
    <row r="190" spans="2:4" x14ac:dyDescent="0.2">
      <c r="D190" s="550">
        <f>IFERROR(VLOOKUP(A190,Сводная!W:AA,4,0),B190)</f>
        <v>0</v>
      </c>
    </row>
    <row r="191" spans="2:4" x14ac:dyDescent="0.2">
      <c r="B191" s="518"/>
      <c r="D191" s="550">
        <f>IFERROR(VLOOKUP(A191,Сводная!W:AA,4,0),B191)</f>
        <v>0</v>
      </c>
    </row>
    <row r="192" spans="2:4" x14ac:dyDescent="0.2">
      <c r="D192" s="550">
        <f>IFERROR(VLOOKUP(A192,Сводная!W:AA,4,0),B192)</f>
        <v>0</v>
      </c>
    </row>
    <row r="193" spans="4:4" x14ac:dyDescent="0.2">
      <c r="D193" s="550">
        <f>IFERROR(VLOOKUP(A193,Сводная!W:AA,4,0),B193)</f>
        <v>0</v>
      </c>
    </row>
    <row r="194" spans="4:4" x14ac:dyDescent="0.2">
      <c r="D194" s="550">
        <f>IFERROR(VLOOKUP(A194,Сводная!W:AA,4,0),B194)</f>
        <v>0</v>
      </c>
    </row>
    <row r="195" spans="4:4" x14ac:dyDescent="0.2">
      <c r="D195" s="550">
        <f>IFERROR(VLOOKUP(A195,Сводная!W:AA,4,0),B195)</f>
        <v>0</v>
      </c>
    </row>
    <row r="196" spans="4:4" x14ac:dyDescent="0.2">
      <c r="D196" s="550">
        <f>IFERROR(VLOOKUP(A196,Сводная!W:AA,4,0),B196)</f>
        <v>0</v>
      </c>
    </row>
    <row r="197" spans="4:4" x14ac:dyDescent="0.2">
      <c r="D197" s="550">
        <f>IFERROR(VLOOKUP(A197,Сводная!W:AA,4,0),B197)</f>
        <v>0</v>
      </c>
    </row>
    <row r="198" spans="4:4" x14ac:dyDescent="0.2">
      <c r="D198" s="550">
        <f>IFERROR(VLOOKUP(A198,Сводная!W:AA,4,0),B198)</f>
        <v>0</v>
      </c>
    </row>
    <row r="199" spans="4:4" x14ac:dyDescent="0.2">
      <c r="D199" s="550">
        <f>IFERROR(VLOOKUP(A199,Сводная!W:AA,4,0),B199)</f>
        <v>0</v>
      </c>
    </row>
    <row r="200" spans="4:4" x14ac:dyDescent="0.2">
      <c r="D200" s="550">
        <f>IFERROR(VLOOKUP(A200,Сводная!W:AA,4,0),B200)</f>
        <v>0</v>
      </c>
    </row>
    <row r="201" spans="4:4" x14ac:dyDescent="0.2">
      <c r="D201" s="550">
        <f>IFERROR(VLOOKUP(A201,Сводная!W:AA,4,0),B201)</f>
        <v>0</v>
      </c>
    </row>
    <row r="202" spans="4:4" x14ac:dyDescent="0.2">
      <c r="D202" s="550">
        <f>IFERROR(VLOOKUP(A202,Сводная!W:AA,4,0),B202)</f>
        <v>0</v>
      </c>
    </row>
    <row r="203" spans="4:4" x14ac:dyDescent="0.2">
      <c r="D203" s="550">
        <f>IFERROR(VLOOKUP(A203,Сводная!W:AA,4,0),B203)</f>
        <v>0</v>
      </c>
    </row>
    <row r="204" spans="4:4" x14ac:dyDescent="0.2">
      <c r="D204" s="550">
        <f>IFERROR(VLOOKUP(A204,Сводная!W:AA,4,0),B204)</f>
        <v>0</v>
      </c>
    </row>
    <row r="205" spans="4:4" x14ac:dyDescent="0.2">
      <c r="D205" s="550">
        <f>IFERROR(VLOOKUP(A205,Сводная!W:AA,4,0),B205)</f>
        <v>0</v>
      </c>
    </row>
    <row r="206" spans="4:4" x14ac:dyDescent="0.2">
      <c r="D206" s="550">
        <f>IFERROR(VLOOKUP(A206,Сводная!W:AA,4,0),B206)</f>
        <v>0</v>
      </c>
    </row>
    <row r="207" spans="4:4" x14ac:dyDescent="0.2">
      <c r="D207" s="550">
        <f>IFERROR(VLOOKUP(A207,Сводная!W:AA,4,0),B207)</f>
        <v>0</v>
      </c>
    </row>
    <row r="208" spans="4:4" x14ac:dyDescent="0.2">
      <c r="D208" s="550">
        <f>IFERROR(VLOOKUP(A208,Сводная!W:AA,4,0),B208)</f>
        <v>0</v>
      </c>
    </row>
    <row r="209" spans="2:4" x14ac:dyDescent="0.2">
      <c r="D209" s="550">
        <f>IFERROR(VLOOKUP(A209,Сводная!W:AA,4,0),B209)</f>
        <v>0</v>
      </c>
    </row>
    <row r="210" spans="2:4" x14ac:dyDescent="0.2">
      <c r="D210" s="550">
        <f>IFERROR(VLOOKUP(A210,Сводная!W:AA,4,0),B210)</f>
        <v>0</v>
      </c>
    </row>
    <row r="211" spans="2:4" x14ac:dyDescent="0.2">
      <c r="D211" s="550">
        <f>IFERROR(VLOOKUP(A211,Сводная!W:AA,4,0),B211)</f>
        <v>0</v>
      </c>
    </row>
    <row r="212" spans="2:4" x14ac:dyDescent="0.2">
      <c r="B212" s="518"/>
      <c r="D212" s="550">
        <f>IFERROR(VLOOKUP(A212,Сводная!W:AA,4,0),B212)</f>
        <v>0</v>
      </c>
    </row>
    <row r="213" spans="2:4" x14ac:dyDescent="0.2">
      <c r="D213" s="550">
        <f>IFERROR(VLOOKUP(A213,Сводная!W:AA,4,0),B213)</f>
        <v>0</v>
      </c>
    </row>
    <row r="214" spans="2:4" x14ac:dyDescent="0.2">
      <c r="D214" s="550">
        <f>IFERROR(VLOOKUP(A214,Сводная!W:AA,4,0),B214)</f>
        <v>0</v>
      </c>
    </row>
    <row r="215" spans="2:4" x14ac:dyDescent="0.2">
      <c r="D215" s="550">
        <f>IFERROR(VLOOKUP(A215,Сводная!W:AA,4,0),B215)</f>
        <v>0</v>
      </c>
    </row>
    <row r="216" spans="2:4" x14ac:dyDescent="0.2">
      <c r="D216" s="550">
        <f>IFERROR(VLOOKUP(A216,Сводная!W:AA,4,0),B216)</f>
        <v>0</v>
      </c>
    </row>
    <row r="217" spans="2:4" x14ac:dyDescent="0.2">
      <c r="D217" s="550">
        <f>IFERROR(VLOOKUP(A217,Сводная!W:AA,4,0),B217)</f>
        <v>0</v>
      </c>
    </row>
    <row r="218" spans="2:4" x14ac:dyDescent="0.2">
      <c r="D218" s="550">
        <f>IFERROR(VLOOKUP(A218,Сводная!W:AA,4,0),B218)</f>
        <v>0</v>
      </c>
    </row>
    <row r="219" spans="2:4" x14ac:dyDescent="0.2">
      <c r="D219" s="550">
        <f>IFERROR(VLOOKUP(A219,Сводная!W:AA,4,0),B219)</f>
        <v>0</v>
      </c>
    </row>
    <row r="220" spans="2:4" x14ac:dyDescent="0.2">
      <c r="D220" s="550">
        <f>IFERROR(VLOOKUP(A220,Сводная!W:AA,4,0),B220)</f>
        <v>0</v>
      </c>
    </row>
    <row r="221" spans="2:4" x14ac:dyDescent="0.2">
      <c r="D221" s="550">
        <f>IFERROR(VLOOKUP(A221,Сводная!W:AA,4,0),B221)</f>
        <v>0</v>
      </c>
    </row>
    <row r="222" spans="2:4" x14ac:dyDescent="0.2">
      <c r="D222" s="550">
        <f>IFERROR(VLOOKUP(A222,Сводная!W:AA,4,0),B222)</f>
        <v>0</v>
      </c>
    </row>
    <row r="223" spans="2:4" x14ac:dyDescent="0.2">
      <c r="D223" s="550">
        <f>IFERROR(VLOOKUP(A223,Сводная!W:AA,4,0),B223)</f>
        <v>0</v>
      </c>
    </row>
    <row r="224" spans="2:4" x14ac:dyDescent="0.2">
      <c r="D224" s="550">
        <f>IFERROR(VLOOKUP(A224,Сводная!W:AA,4,0),B224)</f>
        <v>0</v>
      </c>
    </row>
    <row r="225" spans="4:4" x14ac:dyDescent="0.2">
      <c r="D225" s="550">
        <f>IFERROR(VLOOKUP(A225,Сводная!W:AA,4,0),B225)</f>
        <v>0</v>
      </c>
    </row>
    <row r="226" spans="4:4" x14ac:dyDescent="0.2">
      <c r="D226" s="550">
        <f>IFERROR(VLOOKUP(A226,Сводная!W:AA,4,0),B226)</f>
        <v>0</v>
      </c>
    </row>
    <row r="227" spans="4:4" x14ac:dyDescent="0.2">
      <c r="D227" s="550">
        <f>IFERROR(VLOOKUP(A227,Сводная!W:AA,4,0),B227)</f>
        <v>0</v>
      </c>
    </row>
    <row r="228" spans="4:4" x14ac:dyDescent="0.2">
      <c r="D228" s="550">
        <f>IFERROR(VLOOKUP(A228,Сводная!W:AA,4,0),B228)</f>
        <v>0</v>
      </c>
    </row>
    <row r="229" spans="4:4" x14ac:dyDescent="0.2">
      <c r="D229" s="550">
        <f>IFERROR(VLOOKUP(A229,Сводная!W:AA,4,0),B229)</f>
        <v>0</v>
      </c>
    </row>
    <row r="230" spans="4:4" x14ac:dyDescent="0.2">
      <c r="D230" s="550">
        <f>IFERROR(VLOOKUP(A230,Сводная!W:AA,4,0),B230)</f>
        <v>0</v>
      </c>
    </row>
    <row r="231" spans="4:4" x14ac:dyDescent="0.2">
      <c r="D231" s="550">
        <f>IFERROR(VLOOKUP(A231,Сводная!W:AA,4,0),B231)</f>
        <v>0</v>
      </c>
    </row>
    <row r="232" spans="4:4" x14ac:dyDescent="0.2">
      <c r="D232" s="550">
        <f>IFERROR(VLOOKUP(A232,Сводная!W:AA,4,0),B232)</f>
        <v>0</v>
      </c>
    </row>
    <row r="233" spans="4:4" x14ac:dyDescent="0.2">
      <c r="D233" s="550">
        <f>IFERROR(VLOOKUP(A233,Сводная!W:AA,4,0),B233)</f>
        <v>0</v>
      </c>
    </row>
    <row r="234" spans="4:4" x14ac:dyDescent="0.2">
      <c r="D234" s="550">
        <f>IFERROR(VLOOKUP(A234,Сводная!W:AA,4,0),B234)</f>
        <v>0</v>
      </c>
    </row>
    <row r="235" spans="4:4" x14ac:dyDescent="0.2">
      <c r="D235" s="550">
        <f>IFERROR(VLOOKUP(A235,Сводная!W:AA,4,0),B235)</f>
        <v>0</v>
      </c>
    </row>
    <row r="236" spans="4:4" x14ac:dyDescent="0.2">
      <c r="D236" s="550">
        <f>IFERROR(VLOOKUP(A236,Сводная!W:AA,4,0),B236)</f>
        <v>0</v>
      </c>
    </row>
    <row r="237" spans="4:4" x14ac:dyDescent="0.2">
      <c r="D237" s="550">
        <f>IFERROR(VLOOKUP(A237,Сводная!W:AA,4,0),B237)</f>
        <v>0</v>
      </c>
    </row>
    <row r="238" spans="4:4" x14ac:dyDescent="0.2">
      <c r="D238" s="550">
        <f>IFERROR(VLOOKUP(A238,Сводная!W:AA,4,0),B238)</f>
        <v>0</v>
      </c>
    </row>
    <row r="239" spans="4:4" x14ac:dyDescent="0.2">
      <c r="D239" s="550">
        <f>IFERROR(VLOOKUP(A239,Сводная!W:AA,4,0),B239)</f>
        <v>0</v>
      </c>
    </row>
    <row r="240" spans="4:4" x14ac:dyDescent="0.2">
      <c r="D240" s="550">
        <f>IFERROR(VLOOKUP(A240,Сводная!W:AA,4,0),B240)</f>
        <v>0</v>
      </c>
    </row>
    <row r="241" spans="2:4" x14ac:dyDescent="0.2">
      <c r="D241" s="550">
        <f>IFERROR(VLOOKUP(A241,Сводная!W:AA,4,0),B241)</f>
        <v>0</v>
      </c>
    </row>
    <row r="242" spans="2:4" x14ac:dyDescent="0.2">
      <c r="D242" s="550">
        <f>IFERROR(VLOOKUP(A242,Сводная!W:AA,4,0),B242)</f>
        <v>0</v>
      </c>
    </row>
    <row r="243" spans="2:4" x14ac:dyDescent="0.2">
      <c r="D243" s="550">
        <f>IFERROR(VLOOKUP(A243,Сводная!W:AA,4,0),B243)</f>
        <v>0</v>
      </c>
    </row>
    <row r="244" spans="2:4" x14ac:dyDescent="0.2">
      <c r="D244" s="550">
        <f>IFERROR(VLOOKUP(A244,Сводная!W:AA,4,0),B244)</f>
        <v>0</v>
      </c>
    </row>
    <row r="245" spans="2:4" x14ac:dyDescent="0.2">
      <c r="D245" s="550">
        <f>IFERROR(VLOOKUP(A245,Сводная!W:AA,4,0),B245)</f>
        <v>0</v>
      </c>
    </row>
    <row r="246" spans="2:4" x14ac:dyDescent="0.2">
      <c r="D246" s="550">
        <f>IFERROR(VLOOKUP(A246,Сводная!W:AA,4,0),B246)</f>
        <v>0</v>
      </c>
    </row>
    <row r="247" spans="2:4" x14ac:dyDescent="0.2">
      <c r="D247" s="550">
        <f>IFERROR(VLOOKUP(A247,Сводная!W:AA,4,0),B247)</f>
        <v>0</v>
      </c>
    </row>
    <row r="248" spans="2:4" x14ac:dyDescent="0.2">
      <c r="D248" s="550">
        <f>IFERROR(VLOOKUP(A248,Сводная!W:AA,4,0),B248)</f>
        <v>0</v>
      </c>
    </row>
    <row r="249" spans="2:4" x14ac:dyDescent="0.2">
      <c r="D249" s="550">
        <f>IFERROR(VLOOKUP(A249,Сводная!W:AA,4,0),B249)</f>
        <v>0</v>
      </c>
    </row>
    <row r="250" spans="2:4" x14ac:dyDescent="0.2">
      <c r="D250" s="550">
        <f>IFERROR(VLOOKUP(A250,Сводная!W:AA,4,0),B250)</f>
        <v>0</v>
      </c>
    </row>
    <row r="251" spans="2:4" x14ac:dyDescent="0.2">
      <c r="D251" s="550">
        <f>IFERROR(VLOOKUP(A251,Сводная!W:AA,4,0),B251)</f>
        <v>0</v>
      </c>
    </row>
    <row r="252" spans="2:4" x14ac:dyDescent="0.2">
      <c r="D252" s="550">
        <f>IFERROR(VLOOKUP(A252,Сводная!W:AA,4,0),B252)</f>
        <v>0</v>
      </c>
    </row>
    <row r="253" spans="2:4" x14ac:dyDescent="0.2">
      <c r="B253" s="518"/>
      <c r="D253" s="550">
        <f>IFERROR(VLOOKUP(A253,Сводная!W:AA,4,0),B253)</f>
        <v>0</v>
      </c>
    </row>
    <row r="254" spans="2:4" x14ac:dyDescent="0.2">
      <c r="D254" s="550">
        <f>IFERROR(VLOOKUP(A254,Сводная!W:AA,4,0),B254)</f>
        <v>0</v>
      </c>
    </row>
    <row r="255" spans="2:4" x14ac:dyDescent="0.2">
      <c r="D255" s="550">
        <f>IFERROR(VLOOKUP(A255,Сводная!W:AA,4,0),B255)</f>
        <v>0</v>
      </c>
    </row>
    <row r="256" spans="2:4" x14ac:dyDescent="0.2">
      <c r="B256" s="518"/>
      <c r="D256" s="550">
        <f>IFERROR(VLOOKUP(A256,Сводная!W:AA,4,0),B256)</f>
        <v>0</v>
      </c>
    </row>
    <row r="257" spans="2:4" x14ac:dyDescent="0.2">
      <c r="D257" s="550">
        <f>IFERROR(VLOOKUP(A257,Сводная!W:AA,4,0),B257)</f>
        <v>0</v>
      </c>
    </row>
    <row r="258" spans="2:4" x14ac:dyDescent="0.2">
      <c r="D258" s="550">
        <f>IFERROR(VLOOKUP(A258,Сводная!W:AA,4,0),B258)</f>
        <v>0</v>
      </c>
    </row>
    <row r="259" spans="2:4" x14ac:dyDescent="0.2">
      <c r="D259" s="550">
        <f>IFERROR(VLOOKUP(A259,Сводная!W:AA,4,0),B259)</f>
        <v>0</v>
      </c>
    </row>
    <row r="260" spans="2:4" x14ac:dyDescent="0.2">
      <c r="D260" s="550">
        <f>IFERROR(VLOOKUP(A260,Сводная!W:AA,4,0),B260)</f>
        <v>0</v>
      </c>
    </row>
    <row r="261" spans="2:4" x14ac:dyDescent="0.2">
      <c r="D261" s="550">
        <f>IFERROR(VLOOKUP(A261,Сводная!W:AA,4,0),B261)</f>
        <v>0</v>
      </c>
    </row>
    <row r="262" spans="2:4" x14ac:dyDescent="0.2">
      <c r="D262" s="550">
        <f>IFERROR(VLOOKUP(A262,Сводная!W:AA,4,0),B262)</f>
        <v>0</v>
      </c>
    </row>
    <row r="263" spans="2:4" x14ac:dyDescent="0.2">
      <c r="B263" s="518"/>
      <c r="D263" s="550">
        <f>IFERROR(VLOOKUP(A263,Сводная!W:AA,4,0),B263)</f>
        <v>0</v>
      </c>
    </row>
    <row r="264" spans="2:4" x14ac:dyDescent="0.2">
      <c r="D264" s="550">
        <f>IFERROR(VLOOKUP(A264,Сводная!W:AA,4,0),B264)</f>
        <v>0</v>
      </c>
    </row>
    <row r="265" spans="2:4" x14ac:dyDescent="0.2">
      <c r="D265" s="550">
        <f>IFERROR(VLOOKUP(A265,Сводная!W:AA,4,0),B265)</f>
        <v>0</v>
      </c>
    </row>
    <row r="266" spans="2:4" x14ac:dyDescent="0.2">
      <c r="D266" s="550">
        <f>IFERROR(VLOOKUP(A266,Сводная!W:AA,4,0),B266)</f>
        <v>0</v>
      </c>
    </row>
    <row r="267" spans="2:4" x14ac:dyDescent="0.2">
      <c r="D267" s="550">
        <f>IFERROR(VLOOKUP(A267,Сводная!W:AA,4,0),B267)</f>
        <v>0</v>
      </c>
    </row>
    <row r="268" spans="2:4" x14ac:dyDescent="0.2">
      <c r="D268" s="550">
        <f>IFERROR(VLOOKUP(A268,Сводная!W:AA,4,0),B268)</f>
        <v>0</v>
      </c>
    </row>
    <row r="269" spans="2:4" x14ac:dyDescent="0.2">
      <c r="D269" s="550">
        <f>IFERROR(VLOOKUP(A269,Сводная!W:AA,4,0),B269)</f>
        <v>0</v>
      </c>
    </row>
    <row r="270" spans="2:4" x14ac:dyDescent="0.2">
      <c r="D270" s="550">
        <f>IFERROR(VLOOKUP(A270,Сводная!W:AA,4,0),B270)</f>
        <v>0</v>
      </c>
    </row>
    <row r="271" spans="2:4" x14ac:dyDescent="0.2">
      <c r="D271" s="550">
        <f>IFERROR(VLOOKUP(A271,Сводная!W:AA,4,0),B271)</f>
        <v>0</v>
      </c>
    </row>
    <row r="272" spans="2:4" x14ac:dyDescent="0.2">
      <c r="D272" s="550">
        <f>IFERROR(VLOOKUP(A272,Сводная!W:AA,4,0),B272)</f>
        <v>0</v>
      </c>
    </row>
    <row r="273" spans="2:4" x14ac:dyDescent="0.2">
      <c r="D273" s="550">
        <f>IFERROR(VLOOKUP(A273,Сводная!W:AA,4,0),B273)</f>
        <v>0</v>
      </c>
    </row>
    <row r="274" spans="2:4" x14ac:dyDescent="0.2">
      <c r="D274" s="550">
        <f>IFERROR(VLOOKUP(A274,Сводная!W:AA,4,0),B274)</f>
        <v>0</v>
      </c>
    </row>
    <row r="275" spans="2:4" x14ac:dyDescent="0.2">
      <c r="D275" s="550">
        <f>IFERROR(VLOOKUP(A275,Сводная!W:AA,4,0),B275)</f>
        <v>0</v>
      </c>
    </row>
    <row r="276" spans="2:4" x14ac:dyDescent="0.2">
      <c r="D276" s="550">
        <f>IFERROR(VLOOKUP(A276,Сводная!W:AA,4,0),B276)</f>
        <v>0</v>
      </c>
    </row>
    <row r="277" spans="2:4" x14ac:dyDescent="0.2">
      <c r="D277" s="550">
        <f>IFERROR(VLOOKUP(A277,Сводная!W:AA,4,0),B277)</f>
        <v>0</v>
      </c>
    </row>
    <row r="278" spans="2:4" x14ac:dyDescent="0.2">
      <c r="D278" s="550">
        <f>IFERROR(VLOOKUP(A278,Сводная!W:AA,4,0),B278)</f>
        <v>0</v>
      </c>
    </row>
    <row r="279" spans="2:4" x14ac:dyDescent="0.2">
      <c r="D279" s="550">
        <f>IFERROR(VLOOKUP(A279,Сводная!W:AA,4,0),B279)</f>
        <v>0</v>
      </c>
    </row>
    <row r="280" spans="2:4" x14ac:dyDescent="0.2">
      <c r="D280" s="550">
        <f>IFERROR(VLOOKUP(A280,Сводная!W:AA,4,0),B280)</f>
        <v>0</v>
      </c>
    </row>
    <row r="281" spans="2:4" x14ac:dyDescent="0.2">
      <c r="D281" s="550">
        <f>IFERROR(VLOOKUP(A281,Сводная!W:AA,4,0),B281)</f>
        <v>0</v>
      </c>
    </row>
    <row r="282" spans="2:4" x14ac:dyDescent="0.2">
      <c r="D282" s="550">
        <f>IFERROR(VLOOKUP(A282,Сводная!W:AA,4,0),B282)</f>
        <v>0</v>
      </c>
    </row>
    <row r="283" spans="2:4" x14ac:dyDescent="0.2">
      <c r="D283" s="550">
        <f>IFERROR(VLOOKUP(A283,Сводная!W:AA,4,0),B283)</f>
        <v>0</v>
      </c>
    </row>
    <row r="284" spans="2:4" x14ac:dyDescent="0.2">
      <c r="D284" s="550">
        <f>IFERROR(VLOOKUP(A284,Сводная!W:AA,4,0),B284)</f>
        <v>0</v>
      </c>
    </row>
    <row r="285" spans="2:4" x14ac:dyDescent="0.2">
      <c r="B285" s="518"/>
      <c r="D285" s="550">
        <f>IFERROR(VLOOKUP(A285,Сводная!W:AA,4,0),B285)</f>
        <v>0</v>
      </c>
    </row>
    <row r="286" spans="2:4" x14ac:dyDescent="0.2">
      <c r="B286" s="518"/>
      <c r="D286" s="550">
        <f>IFERROR(VLOOKUP(A286,Сводная!W:AA,4,0),B286)</f>
        <v>0</v>
      </c>
    </row>
    <row r="287" spans="2:4" x14ac:dyDescent="0.2">
      <c r="D287" s="550">
        <f>IFERROR(VLOOKUP(A287,Сводная!W:AA,4,0),B287)</f>
        <v>0</v>
      </c>
    </row>
    <row r="288" spans="2:4" x14ac:dyDescent="0.2">
      <c r="D288" s="550">
        <f>IFERROR(VLOOKUP(A288,Сводная!W:AA,4,0),B288)</f>
        <v>0</v>
      </c>
    </row>
    <row r="289" spans="4:4" x14ac:dyDescent="0.2">
      <c r="D289" s="550">
        <f>IFERROR(VLOOKUP(A289,Сводная!W:AA,4,0),B289)</f>
        <v>0</v>
      </c>
    </row>
    <row r="290" spans="4:4" x14ac:dyDescent="0.2">
      <c r="D290" s="550">
        <f>IFERROR(VLOOKUP(A290,Сводная!W:AA,4,0),B290)</f>
        <v>0</v>
      </c>
    </row>
    <row r="291" spans="4:4" x14ac:dyDescent="0.2">
      <c r="D291" s="550">
        <f>IFERROR(VLOOKUP(A291,Сводная!W:AA,4,0),B291)</f>
        <v>0</v>
      </c>
    </row>
    <row r="292" spans="4:4" x14ac:dyDescent="0.2">
      <c r="D292" s="514">
        <f>IFERROR(VLOOKUP(A292,Сводная!W:AA,4,0),B292)</f>
        <v>0</v>
      </c>
    </row>
    <row r="293" spans="4:4" x14ac:dyDescent="0.2">
      <c r="D293" s="514">
        <f>IFERROR(VLOOKUP(A293,Сводная!W:AA,4,0),B293)</f>
        <v>0</v>
      </c>
    </row>
    <row r="294" spans="4:4" x14ac:dyDescent="0.2">
      <c r="D294" s="514">
        <f>IFERROR(VLOOKUP(A294,Сводная!W:AA,4,0),B294)</f>
        <v>0</v>
      </c>
    </row>
    <row r="295" spans="4:4" x14ac:dyDescent="0.2">
      <c r="D295" s="514">
        <f>IFERROR(VLOOKUP(A295,Сводная!W:AA,4,0),B295)</f>
        <v>0</v>
      </c>
    </row>
    <row r="296" spans="4:4" x14ac:dyDescent="0.2">
      <c r="D296" s="514">
        <f>IFERROR(VLOOKUP(A296,Сводная!W:AA,4,0),B296)</f>
        <v>0</v>
      </c>
    </row>
    <row r="297" spans="4:4" x14ac:dyDescent="0.2">
      <c r="D297" s="514">
        <f>IFERROR(VLOOKUP(A297,Сводная!W:AA,4,0),B297)</f>
        <v>0</v>
      </c>
    </row>
    <row r="298" spans="4:4" x14ac:dyDescent="0.2">
      <c r="D298" s="514">
        <f>IFERROR(VLOOKUP(A298,Сводная!W:AA,4,0),B298)</f>
        <v>0</v>
      </c>
    </row>
    <row r="299" spans="4:4" x14ac:dyDescent="0.2">
      <c r="D299" s="514">
        <f>IFERROR(VLOOKUP(A299,Сводная!W:AA,4,0),B299)</f>
        <v>0</v>
      </c>
    </row>
    <row r="300" spans="4:4" x14ac:dyDescent="0.2">
      <c r="D300" s="514">
        <f>IFERROR(VLOOKUP(A300,Сводная!W:AA,4,0),B300)</f>
        <v>0</v>
      </c>
    </row>
    <row r="301" spans="4:4" x14ac:dyDescent="0.2">
      <c r="D301" s="514">
        <f>IFERROR(VLOOKUP(A301,Сводная!W:AA,4,0),B301)</f>
        <v>0</v>
      </c>
    </row>
    <row r="302" spans="4:4" x14ac:dyDescent="0.2">
      <c r="D302" s="514">
        <f>IFERROR(VLOOKUP(A302,Сводная!W:AA,4,0),B302)</f>
        <v>0</v>
      </c>
    </row>
    <row r="303" spans="4:4" x14ac:dyDescent="0.2">
      <c r="D303" s="514">
        <f>IFERROR(VLOOKUP(A303,Сводная!W:AA,4,0),B303)</f>
        <v>0</v>
      </c>
    </row>
    <row r="304" spans="4:4" x14ac:dyDescent="0.2">
      <c r="D304" s="514">
        <f>IFERROR(VLOOKUP(A304,Сводная!W:AA,4,0),B304)</f>
        <v>0</v>
      </c>
    </row>
    <row r="305" spans="4:4" x14ac:dyDescent="0.2">
      <c r="D305" s="514">
        <f>IFERROR(VLOOKUP(A305,Сводная!W:AA,4,0),B305)</f>
        <v>0</v>
      </c>
    </row>
    <row r="306" spans="4:4" x14ac:dyDescent="0.2">
      <c r="D306" s="514">
        <f>IFERROR(VLOOKUP(A306,Сводная!W:AA,4,0),B306)</f>
        <v>0</v>
      </c>
    </row>
    <row r="307" spans="4:4" x14ac:dyDescent="0.2">
      <c r="D307" s="514">
        <f>IFERROR(VLOOKUP(A307,Сводная!W:AA,4,0),B307)</f>
        <v>0</v>
      </c>
    </row>
    <row r="308" spans="4:4" x14ac:dyDescent="0.2">
      <c r="D308" s="514">
        <f>IFERROR(VLOOKUP(A308,Сводная!W:AA,4,0),B308)</f>
        <v>0</v>
      </c>
    </row>
    <row r="309" spans="4:4" x14ac:dyDescent="0.2">
      <c r="D309" s="514">
        <f>IFERROR(VLOOKUP(A309,Сводная!W:AA,4,0),B309)</f>
        <v>0</v>
      </c>
    </row>
    <row r="310" spans="4:4" x14ac:dyDescent="0.2">
      <c r="D310" s="514">
        <f>IFERROR(VLOOKUP(A310,Сводная!W:AA,4,0),B310)</f>
        <v>0</v>
      </c>
    </row>
    <row r="311" spans="4:4" x14ac:dyDescent="0.2">
      <c r="D311" s="514">
        <f>IFERROR(VLOOKUP(A311,Сводная!W:AA,4,0),B311)</f>
        <v>0</v>
      </c>
    </row>
    <row r="312" spans="4:4" x14ac:dyDescent="0.2">
      <c r="D312" s="514">
        <f>IFERROR(VLOOKUP(A312,Сводная!W:AA,4,0),B312)</f>
        <v>0</v>
      </c>
    </row>
    <row r="313" spans="4:4" x14ac:dyDescent="0.2">
      <c r="D313" s="514">
        <f>IFERROR(VLOOKUP(A313,Сводная!W:AA,4,0),B313)</f>
        <v>0</v>
      </c>
    </row>
    <row r="314" spans="4:4" x14ac:dyDescent="0.2">
      <c r="D314" s="514">
        <f>IFERROR(VLOOKUP(A314,Сводная!W:AA,4,0),B314)</f>
        <v>0</v>
      </c>
    </row>
    <row r="315" spans="4:4" x14ac:dyDescent="0.2">
      <c r="D315" s="514">
        <f>IFERROR(VLOOKUP(A315,Сводная!W:AA,4,0),B315)</f>
        <v>0</v>
      </c>
    </row>
    <row r="316" spans="4:4" x14ac:dyDescent="0.2">
      <c r="D316" s="514">
        <f>IFERROR(VLOOKUP(A316,Сводная!W:AA,4,0),B316)</f>
        <v>0</v>
      </c>
    </row>
    <row r="317" spans="4:4" x14ac:dyDescent="0.2">
      <c r="D317" s="514">
        <f>IFERROR(VLOOKUP(A317,Сводная!W:AA,4,0),B317)</f>
        <v>0</v>
      </c>
    </row>
    <row r="318" spans="4:4" x14ac:dyDescent="0.2">
      <c r="D318" s="514">
        <f>IFERROR(VLOOKUP(A318,Сводная!W:AA,4,0),B318)</f>
        <v>0</v>
      </c>
    </row>
    <row r="319" spans="4:4" x14ac:dyDescent="0.2">
      <c r="D319" s="514">
        <f>IFERROR(VLOOKUP(A319,Сводная!W:AA,4,0),B319)</f>
        <v>0</v>
      </c>
    </row>
    <row r="320" spans="4:4" x14ac:dyDescent="0.2">
      <c r="D320" s="514">
        <f>IFERROR(VLOOKUP(A320,Сводная!W:AA,4,0),B320)</f>
        <v>0</v>
      </c>
    </row>
    <row r="321" spans="4:4" x14ac:dyDescent="0.2">
      <c r="D321" s="514">
        <f>IFERROR(VLOOKUP(A321,Сводная!W:AA,4,0),B321)</f>
        <v>0</v>
      </c>
    </row>
    <row r="322" spans="4:4" x14ac:dyDescent="0.2">
      <c r="D322" s="514">
        <f>IFERROR(VLOOKUP(A322,Сводная!W:AA,4,0),B322)</f>
        <v>0</v>
      </c>
    </row>
    <row r="323" spans="4:4" x14ac:dyDescent="0.2">
      <c r="D323" s="514">
        <f>IFERROR(VLOOKUP(A323,Сводная!W:AA,4,0),B323)</f>
        <v>0</v>
      </c>
    </row>
    <row r="324" spans="4:4" x14ac:dyDescent="0.2">
      <c r="D324" s="514">
        <f>IFERROR(VLOOKUP(A324,Сводная!W:AA,4,0),B324)</f>
        <v>0</v>
      </c>
    </row>
    <row r="325" spans="4:4" x14ac:dyDescent="0.2">
      <c r="D325" s="514">
        <f>IFERROR(VLOOKUP(A325,Сводная!W:AA,4,0),B325)</f>
        <v>0</v>
      </c>
    </row>
    <row r="326" spans="4:4" x14ac:dyDescent="0.2">
      <c r="D326" s="514">
        <f>IFERROR(VLOOKUP(A326,Сводная!W:AA,4,0),B326)</f>
        <v>0</v>
      </c>
    </row>
    <row r="327" spans="4:4" x14ac:dyDescent="0.2">
      <c r="D327" s="514">
        <f>IFERROR(VLOOKUP(A327,Сводная!W:AA,4,0),B327)</f>
        <v>0</v>
      </c>
    </row>
    <row r="328" spans="4:4" x14ac:dyDescent="0.2">
      <c r="D328" s="514">
        <f>IFERROR(VLOOKUP(A328,Сводная!W:AA,4,0),B328)</f>
        <v>0</v>
      </c>
    </row>
    <row r="329" spans="4:4" x14ac:dyDescent="0.2">
      <c r="D329" s="514">
        <f>IFERROR(VLOOKUP(A329,Сводная!W:AA,4,0),B329)</f>
        <v>0</v>
      </c>
    </row>
    <row r="330" spans="4:4" x14ac:dyDescent="0.2">
      <c r="D330" s="514">
        <f>IFERROR(VLOOKUP(A330,Сводная!W:AA,4,0),B330)</f>
        <v>0</v>
      </c>
    </row>
    <row r="331" spans="4:4" x14ac:dyDescent="0.2">
      <c r="D331" s="514">
        <f>IFERROR(VLOOKUP(A331,Сводная!W:AA,4,0),B331)</f>
        <v>0</v>
      </c>
    </row>
    <row r="332" spans="4:4" x14ac:dyDescent="0.2">
      <c r="D332" s="514">
        <f>IFERROR(VLOOKUP(A332,Сводная!W:AA,4,0),B332)</f>
        <v>0</v>
      </c>
    </row>
    <row r="333" spans="4:4" x14ac:dyDescent="0.2">
      <c r="D333" s="514">
        <f>IFERROR(VLOOKUP(A333,Сводная!W:AA,4,0),B333)</f>
        <v>0</v>
      </c>
    </row>
    <row r="334" spans="4:4" x14ac:dyDescent="0.2">
      <c r="D334" s="514">
        <f>IFERROR(VLOOKUP(A334,Сводная!W:AA,4,0),B334)</f>
        <v>0</v>
      </c>
    </row>
    <row r="335" spans="4:4" x14ac:dyDescent="0.2">
      <c r="D335" s="514">
        <f>IFERROR(VLOOKUP(A335,Сводная!W:AA,4,0),B335)</f>
        <v>0</v>
      </c>
    </row>
    <row r="336" spans="4:4" x14ac:dyDescent="0.2">
      <c r="D336" s="514">
        <f>IFERROR(VLOOKUP(A336,Сводная!W:AA,4,0),B336)</f>
        <v>0</v>
      </c>
    </row>
    <row r="337" spans="4:4" x14ac:dyDescent="0.2">
      <c r="D337" s="514">
        <f>IFERROR(VLOOKUP(A337,Сводная!W:AA,4,0),B337)</f>
        <v>0</v>
      </c>
    </row>
    <row r="338" spans="4:4" x14ac:dyDescent="0.2">
      <c r="D338" s="514">
        <f>IFERROR(VLOOKUP(A338,Сводная!W:AA,4,0),B338)</f>
        <v>0</v>
      </c>
    </row>
    <row r="339" spans="4:4" x14ac:dyDescent="0.2">
      <c r="D339" s="514">
        <f>IFERROR(VLOOKUP(A339,Сводная!W:AA,4,0),B339)</f>
        <v>0</v>
      </c>
    </row>
    <row r="340" spans="4:4" x14ac:dyDescent="0.2">
      <c r="D340" s="514">
        <f>IFERROR(VLOOKUP(A340,Сводная!W:AA,4,0),B340)</f>
        <v>0</v>
      </c>
    </row>
    <row r="341" spans="4:4" x14ac:dyDescent="0.2">
      <c r="D341" s="514">
        <f>IFERROR(VLOOKUP(A341,Сводная!W:AA,4,0),B341)</f>
        <v>0</v>
      </c>
    </row>
    <row r="342" spans="4:4" x14ac:dyDescent="0.2">
      <c r="D342" s="514">
        <f>IFERROR(VLOOKUP(A342,Сводная!W:AA,4,0),B342)</f>
        <v>0</v>
      </c>
    </row>
    <row r="343" spans="4:4" x14ac:dyDescent="0.2">
      <c r="D343" s="514">
        <f>IFERROR(VLOOKUP(A343,Сводная!W:AA,4,0),B343)</f>
        <v>0</v>
      </c>
    </row>
    <row r="344" spans="4:4" x14ac:dyDescent="0.2">
      <c r="D344" s="514">
        <f>IFERROR(VLOOKUP(A344,Сводная!W:AA,4,0),B344)</f>
        <v>0</v>
      </c>
    </row>
    <row r="345" spans="4:4" x14ac:dyDescent="0.2">
      <c r="D345" s="514">
        <f>IFERROR(VLOOKUP(A345,Сводная!W:AA,4,0),B345)</f>
        <v>0</v>
      </c>
    </row>
    <row r="346" spans="4:4" x14ac:dyDescent="0.2">
      <c r="D346" s="514">
        <f>IFERROR(VLOOKUP(A346,Сводная!W:AA,4,0),B346)</f>
        <v>0</v>
      </c>
    </row>
    <row r="347" spans="4:4" x14ac:dyDescent="0.2">
      <c r="D347" s="514">
        <f>IFERROR(VLOOKUP(A347,Сводная!W:AA,4,0),B347)</f>
        <v>0</v>
      </c>
    </row>
    <row r="348" spans="4:4" x14ac:dyDescent="0.2">
      <c r="D348" s="514">
        <f>IFERROR(VLOOKUP(A348,Сводная!W:AA,4,0),B348)</f>
        <v>0</v>
      </c>
    </row>
    <row r="349" spans="4:4" x14ac:dyDescent="0.2">
      <c r="D349" s="514">
        <f>IFERROR(VLOOKUP(A349,Сводная!W:AA,4,0),B349)</f>
        <v>0</v>
      </c>
    </row>
    <row r="350" spans="4:4" x14ac:dyDescent="0.2">
      <c r="D350" s="514">
        <f>IFERROR(VLOOKUP(A350,Сводная!W:AA,4,0),B350)</f>
        <v>0</v>
      </c>
    </row>
    <row r="351" spans="4:4" x14ac:dyDescent="0.2">
      <c r="D351" s="514">
        <f>IFERROR(VLOOKUP(A351,Сводная!W:AA,4,0),B351)</f>
        <v>0</v>
      </c>
    </row>
    <row r="352" spans="4:4" x14ac:dyDescent="0.2">
      <c r="D352" s="514">
        <f>IFERROR(VLOOKUP(A352,Сводная!W:AA,4,0),B352)</f>
        <v>0</v>
      </c>
    </row>
    <row r="353" spans="4:4" x14ac:dyDescent="0.2">
      <c r="D353" s="514">
        <f>IFERROR(VLOOKUP(A353,Сводная!W:AA,4,0),B353)</f>
        <v>0</v>
      </c>
    </row>
    <row r="354" spans="4:4" x14ac:dyDescent="0.2">
      <c r="D354" s="514">
        <f>IFERROR(VLOOKUP(A354,Сводная!W:AA,4,0),B354)</f>
        <v>0</v>
      </c>
    </row>
    <row r="355" spans="4:4" x14ac:dyDescent="0.2">
      <c r="D355" s="514">
        <f>IFERROR(VLOOKUP(A355,Сводная!W:AA,4,0),B355)</f>
        <v>0</v>
      </c>
    </row>
    <row r="356" spans="4:4" x14ac:dyDescent="0.2">
      <c r="D356" s="514">
        <f>IFERROR(VLOOKUP(A356,Сводная!W:AA,4,0),B356)</f>
        <v>0</v>
      </c>
    </row>
    <row r="357" spans="4:4" x14ac:dyDescent="0.2">
      <c r="D357" s="514">
        <f>IFERROR(VLOOKUP(A357,Сводная!W:AA,4,0),B357)</f>
        <v>0</v>
      </c>
    </row>
    <row r="358" spans="4:4" x14ac:dyDescent="0.2">
      <c r="D358" s="514">
        <f>IFERROR(VLOOKUP(A358,Сводная!W:AA,4,0),B358)</f>
        <v>0</v>
      </c>
    </row>
    <row r="359" spans="4:4" x14ac:dyDescent="0.2">
      <c r="D359" s="514">
        <f>IFERROR(VLOOKUP(A359,Сводная!W:AA,4,0),B359)</f>
        <v>0</v>
      </c>
    </row>
    <row r="360" spans="4:4" x14ac:dyDescent="0.2">
      <c r="D360" s="514">
        <f>IFERROR(VLOOKUP(A360,Сводная!W:AA,4,0),B360)</f>
        <v>0</v>
      </c>
    </row>
    <row r="361" spans="4:4" x14ac:dyDescent="0.2">
      <c r="D361" s="514">
        <f>IFERROR(VLOOKUP(A361,Сводная!W:AA,4,0),B361)</f>
        <v>0</v>
      </c>
    </row>
    <row r="362" spans="4:4" x14ac:dyDescent="0.2">
      <c r="D362" s="514">
        <f>IFERROR(VLOOKUP(A362,Сводная!W:AA,4,0),B362)</f>
        <v>0</v>
      </c>
    </row>
    <row r="363" spans="4:4" x14ac:dyDescent="0.2">
      <c r="D363" s="514">
        <f>IFERROR(VLOOKUP(A363,Сводная!W:AA,4,0),B363)</f>
        <v>0</v>
      </c>
    </row>
    <row r="364" spans="4:4" x14ac:dyDescent="0.2">
      <c r="D364" s="514">
        <f>IFERROR(VLOOKUP(A364,Сводная!W:AA,4,0),B364)</f>
        <v>0</v>
      </c>
    </row>
    <row r="365" spans="4:4" x14ac:dyDescent="0.2">
      <c r="D365" s="514">
        <f>IFERROR(VLOOKUP(A365,Сводная!W:AA,4,0),B365)</f>
        <v>0</v>
      </c>
    </row>
    <row r="366" spans="4:4" x14ac:dyDescent="0.2">
      <c r="D366" s="514">
        <f>IFERROR(VLOOKUP(A366,Сводная!W:AA,4,0),B366)</f>
        <v>0</v>
      </c>
    </row>
    <row r="367" spans="4:4" x14ac:dyDescent="0.2">
      <c r="D367" s="514">
        <f>IFERROR(VLOOKUP(A367,Сводная!W:AA,4,0),B367)</f>
        <v>0</v>
      </c>
    </row>
    <row r="368" spans="4:4" x14ac:dyDescent="0.2">
      <c r="D368" s="514">
        <f>IFERROR(VLOOKUP(A368,Сводная!W:AA,4,0),B368)</f>
        <v>0</v>
      </c>
    </row>
    <row r="369" spans="4:4" x14ac:dyDescent="0.2">
      <c r="D369" s="514">
        <f>IFERROR(VLOOKUP(A369,Сводная!W:AA,4,0),B369)</f>
        <v>0</v>
      </c>
    </row>
    <row r="370" spans="4:4" x14ac:dyDescent="0.2">
      <c r="D370" s="514">
        <f>IFERROR(VLOOKUP(A370,Сводная!W:AA,4,0),B370)</f>
        <v>0</v>
      </c>
    </row>
    <row r="371" spans="4:4" x14ac:dyDescent="0.2">
      <c r="D371" s="514">
        <f>IFERROR(VLOOKUP(A371,Сводная!W:AA,4,0),B371)</f>
        <v>0</v>
      </c>
    </row>
    <row r="372" spans="4:4" x14ac:dyDescent="0.2">
      <c r="D372" s="514">
        <f>IFERROR(VLOOKUP(A372,Сводная!W:AA,4,0),B372)</f>
        <v>0</v>
      </c>
    </row>
    <row r="373" spans="4:4" x14ac:dyDescent="0.2">
      <c r="D373" s="514">
        <f>IFERROR(VLOOKUP(A373,Сводная!W:AA,4,0),B373)</f>
        <v>0</v>
      </c>
    </row>
    <row r="374" spans="4:4" x14ac:dyDescent="0.2">
      <c r="D374" s="514">
        <f>IFERROR(VLOOKUP(A374,Сводная!W:AA,4,0),B374)</f>
        <v>0</v>
      </c>
    </row>
    <row r="375" spans="4:4" x14ac:dyDescent="0.2">
      <c r="D375" s="514">
        <f>IFERROR(VLOOKUP(A375,Сводная!W:AA,4,0),B375)</f>
        <v>0</v>
      </c>
    </row>
    <row r="376" spans="4:4" x14ac:dyDescent="0.2">
      <c r="D376" s="514">
        <f>IFERROR(VLOOKUP(A376,Сводная!W:AA,4,0),B376)</f>
        <v>0</v>
      </c>
    </row>
    <row r="377" spans="4:4" x14ac:dyDescent="0.2">
      <c r="D377" s="514">
        <f>IFERROR(VLOOKUP(A377,Сводная!W:AA,4,0),B377)</f>
        <v>0</v>
      </c>
    </row>
    <row r="378" spans="4:4" x14ac:dyDescent="0.2">
      <c r="D378" s="514">
        <f>IFERROR(VLOOKUP(A378,Сводная!W:AA,4,0),B378)</f>
        <v>0</v>
      </c>
    </row>
    <row r="379" spans="4:4" x14ac:dyDescent="0.2">
      <c r="D379" s="514">
        <f>IFERROR(VLOOKUP(A379,Сводная!W:AA,4,0),B379)</f>
        <v>0</v>
      </c>
    </row>
    <row r="380" spans="4:4" x14ac:dyDescent="0.2">
      <c r="D380" s="514">
        <f>IFERROR(VLOOKUP(A380,Сводная!W:AA,4,0),B380)</f>
        <v>0</v>
      </c>
    </row>
    <row r="381" spans="4:4" x14ac:dyDescent="0.2">
      <c r="D381" s="514">
        <f>IFERROR(VLOOKUP(A381,Сводная!W:AA,4,0),B381)</f>
        <v>0</v>
      </c>
    </row>
    <row r="382" spans="4:4" x14ac:dyDescent="0.2">
      <c r="D382" s="514">
        <f>IFERROR(VLOOKUP(A382,Сводная!W:AA,4,0),B382)</f>
        <v>0</v>
      </c>
    </row>
    <row r="383" spans="4:4" x14ac:dyDescent="0.2">
      <c r="D383" s="514">
        <f>IFERROR(VLOOKUP(A383,Сводная!W:AA,4,0),B383)</f>
        <v>0</v>
      </c>
    </row>
    <row r="384" spans="4:4" x14ac:dyDescent="0.2">
      <c r="D384" s="514">
        <f>IFERROR(VLOOKUP(A384,Сводная!W:AA,4,0),B384)</f>
        <v>0</v>
      </c>
    </row>
    <row r="385" spans="4:4" x14ac:dyDescent="0.2">
      <c r="D385" s="514">
        <f>IFERROR(VLOOKUP(A385,Сводная!W:AA,4,0),B385)</f>
        <v>0</v>
      </c>
    </row>
    <row r="386" spans="4:4" x14ac:dyDescent="0.2">
      <c r="D386" s="514">
        <f>IFERROR(VLOOKUP(A386,Сводная!W:AA,4,0),B386)</f>
        <v>0</v>
      </c>
    </row>
    <row r="387" spans="4:4" x14ac:dyDescent="0.2">
      <c r="D387" s="514">
        <f>IFERROR(VLOOKUP(A387,Сводная!W:AA,4,0),B387)</f>
        <v>0</v>
      </c>
    </row>
    <row r="388" spans="4:4" x14ac:dyDescent="0.2">
      <c r="D388" s="514">
        <f>IFERROR(VLOOKUP(A388,Сводная!W:AA,4,0),B388)</f>
        <v>0</v>
      </c>
    </row>
    <row r="389" spans="4:4" x14ac:dyDescent="0.2">
      <c r="D389" s="514">
        <f>IFERROR(VLOOKUP(A389,Сводная!W:AA,4,0),B389)</f>
        <v>0</v>
      </c>
    </row>
    <row r="390" spans="4:4" x14ac:dyDescent="0.2">
      <c r="D390" s="514">
        <f>IFERROR(VLOOKUP(A390,Сводная!W:AA,4,0),B390)</f>
        <v>0</v>
      </c>
    </row>
    <row r="391" spans="4:4" x14ac:dyDescent="0.2">
      <c r="D391" s="514">
        <f>IFERROR(VLOOKUP(A391,Сводная!W:AA,4,0),B391)</f>
        <v>0</v>
      </c>
    </row>
    <row r="392" spans="4:4" x14ac:dyDescent="0.2">
      <c r="D392" s="514">
        <f>IFERROR(VLOOKUP(A392,Сводная!W:AA,4,0),B392)</f>
        <v>0</v>
      </c>
    </row>
    <row r="393" spans="4:4" x14ac:dyDescent="0.2">
      <c r="D393" s="514">
        <f>IFERROR(VLOOKUP(A393,Сводная!W:AA,4,0),B393)</f>
        <v>0</v>
      </c>
    </row>
    <row r="394" spans="4:4" x14ac:dyDescent="0.2">
      <c r="D394" s="514">
        <f>IFERROR(VLOOKUP(A394,Сводная!W:AA,4,0),B394)</f>
        <v>0</v>
      </c>
    </row>
    <row r="395" spans="4:4" x14ac:dyDescent="0.2">
      <c r="D395" s="514">
        <f>IFERROR(VLOOKUP(A395,Сводная!W:AA,4,0),B395)</f>
        <v>0</v>
      </c>
    </row>
    <row r="396" spans="4:4" x14ac:dyDescent="0.2">
      <c r="D396" s="514">
        <f>IFERROR(VLOOKUP(A396,Сводная!W:AA,4,0),B396)</f>
        <v>0</v>
      </c>
    </row>
    <row r="397" spans="4:4" x14ac:dyDescent="0.2">
      <c r="D397" s="514">
        <f>IFERROR(VLOOKUP(A397,Сводная!W:AA,4,0),B397)</f>
        <v>0</v>
      </c>
    </row>
    <row r="398" spans="4:4" x14ac:dyDescent="0.2">
      <c r="D398" s="514">
        <f>IFERROR(VLOOKUP(A398,Сводная!W:AA,4,0),B398)</f>
        <v>0</v>
      </c>
    </row>
    <row r="399" spans="4:4" x14ac:dyDescent="0.2">
      <c r="D399" s="514">
        <f>IFERROR(VLOOKUP(A399,Сводная!W:AA,4,0),B399)</f>
        <v>0</v>
      </c>
    </row>
    <row r="400" spans="4:4" x14ac:dyDescent="0.2">
      <c r="D400" s="514">
        <f>IFERROR(VLOOKUP(A400,Сводная!W:AA,4,0),B400)</f>
        <v>0</v>
      </c>
    </row>
    <row r="401" spans="4:4" x14ac:dyDescent="0.2">
      <c r="D401" s="514">
        <f>IFERROR(VLOOKUP(A401,Сводная!W:AA,4,0),B401)</f>
        <v>0</v>
      </c>
    </row>
    <row r="402" spans="4:4" x14ac:dyDescent="0.2">
      <c r="D402" s="514">
        <f>IFERROR(VLOOKUP(A402,Сводная!W:AA,4,0),B402)</f>
        <v>0</v>
      </c>
    </row>
    <row r="403" spans="4:4" x14ac:dyDescent="0.2">
      <c r="D403" s="514">
        <f>IFERROR(VLOOKUP(A403,Сводная!W:AA,4,0),B403)</f>
        <v>0</v>
      </c>
    </row>
    <row r="404" spans="4:4" x14ac:dyDescent="0.2">
      <c r="D404" s="514">
        <f>IFERROR(VLOOKUP(A404,Сводная!W:AA,4,0),B404)</f>
        <v>0</v>
      </c>
    </row>
    <row r="405" spans="4:4" x14ac:dyDescent="0.2">
      <c r="D405" s="514">
        <f>IFERROR(VLOOKUP(A405,Сводная!W:AA,4,0),B405)</f>
        <v>0</v>
      </c>
    </row>
    <row r="406" spans="4:4" x14ac:dyDescent="0.2">
      <c r="D406" s="514">
        <f>IFERROR(VLOOKUP(A406,Сводная!W:AA,4,0),B406)</f>
        <v>0</v>
      </c>
    </row>
    <row r="407" spans="4:4" x14ac:dyDescent="0.2">
      <c r="D407" s="514">
        <f>IFERROR(VLOOKUP(A407,Сводная!W:AA,4,0),B407)</f>
        <v>0</v>
      </c>
    </row>
    <row r="408" spans="4:4" x14ac:dyDescent="0.2">
      <c r="D408" s="514">
        <f>IFERROR(VLOOKUP(A408,Сводная!W:AA,4,0),B408)</f>
        <v>0</v>
      </c>
    </row>
    <row r="409" spans="4:4" x14ac:dyDescent="0.2">
      <c r="D409" s="514">
        <f>IFERROR(VLOOKUP(A409,Сводная!W:AA,4,0),B409)</f>
        <v>0</v>
      </c>
    </row>
    <row r="410" spans="4:4" x14ac:dyDescent="0.2">
      <c r="D410" s="514">
        <f>IFERROR(VLOOKUP(A410,Сводная!W:AA,4,0),B410)</f>
        <v>0</v>
      </c>
    </row>
    <row r="411" spans="4:4" x14ac:dyDescent="0.2">
      <c r="D411" s="514">
        <f>IFERROR(VLOOKUP(A411,Сводная!W:AA,4,0),B411)</f>
        <v>0</v>
      </c>
    </row>
    <row r="412" spans="4:4" x14ac:dyDescent="0.2">
      <c r="D412" s="514">
        <f>IFERROR(VLOOKUP(A412,Сводная!W:AA,4,0),B412)</f>
        <v>0</v>
      </c>
    </row>
    <row r="413" spans="4:4" x14ac:dyDescent="0.2">
      <c r="D413" s="514">
        <f>IFERROR(VLOOKUP(A413,Сводная!W:AA,4,0),B413)</f>
        <v>0</v>
      </c>
    </row>
    <row r="414" spans="4:4" x14ac:dyDescent="0.2">
      <c r="D414" s="514">
        <f>IFERROR(VLOOKUP(A414,Сводная!W:AA,4,0),B414)</f>
        <v>0</v>
      </c>
    </row>
    <row r="415" spans="4:4" x14ac:dyDescent="0.2">
      <c r="D415" s="514">
        <f>IFERROR(VLOOKUP(A415,Сводная!W:AA,4,0),B415)</f>
        <v>0</v>
      </c>
    </row>
    <row r="416" spans="4:4" x14ac:dyDescent="0.2">
      <c r="D416" s="514">
        <f>IFERROR(VLOOKUP(A416,Сводная!W:AA,4,0),B416)</f>
        <v>0</v>
      </c>
    </row>
    <row r="417" spans="4:4" x14ac:dyDescent="0.2">
      <c r="D417" s="514">
        <f>IFERROR(VLOOKUP(A417,Сводная!W:AA,4,0),B417)</f>
        <v>0</v>
      </c>
    </row>
    <row r="418" spans="4:4" x14ac:dyDescent="0.2">
      <c r="D418" s="514">
        <f>IFERROR(VLOOKUP(A418,Сводная!W:AA,4,0),B418)</f>
        <v>0</v>
      </c>
    </row>
    <row r="419" spans="4:4" x14ac:dyDescent="0.2">
      <c r="D419" s="514">
        <f>IFERROR(VLOOKUP(A419,Сводная!W:AA,4,0),B419)</f>
        <v>0</v>
      </c>
    </row>
    <row r="420" spans="4:4" x14ac:dyDescent="0.2">
      <c r="D420" s="514">
        <f>IFERROR(VLOOKUP(A420,Сводная!W:AA,4,0),B420)</f>
        <v>0</v>
      </c>
    </row>
    <row r="421" spans="4:4" x14ac:dyDescent="0.2">
      <c r="D421" s="514">
        <f>IFERROR(VLOOKUP(A421,Сводная!W:AA,4,0),B421)</f>
        <v>0</v>
      </c>
    </row>
    <row r="422" spans="4:4" x14ac:dyDescent="0.2">
      <c r="D422" s="514">
        <f>IFERROR(VLOOKUP(A422,Сводная!W:AA,4,0),B422)</f>
        <v>0</v>
      </c>
    </row>
    <row r="423" spans="4:4" x14ac:dyDescent="0.2">
      <c r="D423" s="514">
        <f>IFERROR(VLOOKUP(A423,Сводная!W:AA,4,0),B423)</f>
        <v>0</v>
      </c>
    </row>
    <row r="424" spans="4:4" x14ac:dyDescent="0.2">
      <c r="D424" s="514">
        <f>IFERROR(VLOOKUP(A424,Сводная!W:AA,4,0),B424)</f>
        <v>0</v>
      </c>
    </row>
    <row r="425" spans="4:4" x14ac:dyDescent="0.2">
      <c r="D425" s="514">
        <f>IFERROR(VLOOKUP(A425,Сводная!W:AA,4,0),B425)</f>
        <v>0</v>
      </c>
    </row>
    <row r="426" spans="4:4" x14ac:dyDescent="0.2">
      <c r="D426" s="514">
        <f>IFERROR(VLOOKUP(A426,Сводная!W:AA,4,0),B426)</f>
        <v>0</v>
      </c>
    </row>
    <row r="427" spans="4:4" x14ac:dyDescent="0.2">
      <c r="D427" s="514">
        <f>IFERROR(VLOOKUP(A427,Сводная!W:AA,4,0),B427)</f>
        <v>0</v>
      </c>
    </row>
    <row r="428" spans="4:4" x14ac:dyDescent="0.2">
      <c r="D428" s="514">
        <f>IFERROR(VLOOKUP(A428,Сводная!W:AA,4,0),B428)</f>
        <v>0</v>
      </c>
    </row>
    <row r="429" spans="4:4" x14ac:dyDescent="0.2">
      <c r="D429" s="514">
        <f>IFERROR(VLOOKUP(A429,Сводная!W:AA,4,0),B429)</f>
        <v>0</v>
      </c>
    </row>
    <row r="430" spans="4:4" x14ac:dyDescent="0.2">
      <c r="D430" s="514">
        <f>IFERROR(VLOOKUP(A430,Сводная!W:AA,4,0),B430)</f>
        <v>0</v>
      </c>
    </row>
    <row r="431" spans="4:4" x14ac:dyDescent="0.2">
      <c r="D431" s="514">
        <f>IFERROR(VLOOKUP(A431,Сводная!W:AA,4,0),B431)</f>
        <v>0</v>
      </c>
    </row>
    <row r="432" spans="4:4" x14ac:dyDescent="0.2">
      <c r="D432" s="514">
        <f>IFERROR(VLOOKUP(A432,Сводная!W:AA,4,0),B432)</f>
        <v>0</v>
      </c>
    </row>
    <row r="433" spans="4:4" x14ac:dyDescent="0.2">
      <c r="D433" s="514">
        <f>IFERROR(VLOOKUP(A433,Сводная!W:AA,4,0),B433)</f>
        <v>0</v>
      </c>
    </row>
    <row r="434" spans="4:4" x14ac:dyDescent="0.2">
      <c r="D434" s="514">
        <f>IFERROR(VLOOKUP(A434,Сводная!W:AA,4,0),B434)</f>
        <v>0</v>
      </c>
    </row>
    <row r="435" spans="4:4" x14ac:dyDescent="0.2">
      <c r="D435" s="514">
        <f>IFERROR(VLOOKUP(A435,Сводная!W:AA,4,0),B435)</f>
        <v>0</v>
      </c>
    </row>
    <row r="436" spans="4:4" x14ac:dyDescent="0.2">
      <c r="D436" s="514">
        <f>IFERROR(VLOOKUP(A436,Сводная!W:AA,4,0),B436)</f>
        <v>0</v>
      </c>
    </row>
    <row r="437" spans="4:4" x14ac:dyDescent="0.2">
      <c r="D437" s="514">
        <f>IFERROR(VLOOKUP(A437,Сводная!W:AA,4,0),B437)</f>
        <v>0</v>
      </c>
    </row>
    <row r="438" spans="4:4" x14ac:dyDescent="0.2">
      <c r="D438" s="514">
        <f>IFERROR(VLOOKUP(A438,Сводная!W:AA,4,0),B438)</f>
        <v>0</v>
      </c>
    </row>
    <row r="439" spans="4:4" x14ac:dyDescent="0.2">
      <c r="D439" s="514">
        <f>IFERROR(VLOOKUP(A439,Сводная!W:AA,4,0),B439)</f>
        <v>0</v>
      </c>
    </row>
    <row r="440" spans="4:4" x14ac:dyDescent="0.2">
      <c r="D440" s="514">
        <f>IFERROR(VLOOKUP(A440,Сводная!W:AA,4,0),B440)</f>
        <v>0</v>
      </c>
    </row>
    <row r="441" spans="4:4" x14ac:dyDescent="0.2">
      <c r="D441" s="514">
        <f>IFERROR(VLOOKUP(A441,Сводная!W:AA,4,0),B441)</f>
        <v>0</v>
      </c>
    </row>
    <row r="442" spans="4:4" x14ac:dyDescent="0.2">
      <c r="D442" s="514">
        <f>IFERROR(VLOOKUP(A442,Сводная!W:AA,4,0),B442)</f>
        <v>0</v>
      </c>
    </row>
    <row r="443" spans="4:4" x14ac:dyDescent="0.2">
      <c r="D443" s="514">
        <f>IFERROR(VLOOKUP(A443,Сводная!W:AA,4,0),B443)</f>
        <v>0</v>
      </c>
    </row>
    <row r="444" spans="4:4" x14ac:dyDescent="0.2">
      <c r="D444" s="514">
        <f>IFERROR(VLOOKUP(A444,Сводная!W:AA,4,0),B444)</f>
        <v>0</v>
      </c>
    </row>
    <row r="445" spans="4:4" x14ac:dyDescent="0.2">
      <c r="D445" s="514">
        <f>IFERROR(VLOOKUP(A445,Сводная!W:AA,4,0),B445)</f>
        <v>0</v>
      </c>
    </row>
    <row r="446" spans="4:4" x14ac:dyDescent="0.2">
      <c r="D446" s="514">
        <f>IFERROR(VLOOKUP(A446,Сводная!W:AA,4,0),B446)</f>
        <v>0</v>
      </c>
    </row>
    <row r="447" spans="4:4" x14ac:dyDescent="0.2">
      <c r="D447" s="514">
        <f>IFERROR(VLOOKUP(A447,Сводная!W:AA,4,0),B447)</f>
        <v>0</v>
      </c>
    </row>
    <row r="448" spans="4:4" x14ac:dyDescent="0.2">
      <c r="D448" s="514">
        <f>IFERROR(VLOOKUP(A448,Сводная!W:AA,4,0),B448)</f>
        <v>0</v>
      </c>
    </row>
    <row r="449" spans="4:4" x14ac:dyDescent="0.2">
      <c r="D449" s="514">
        <f>IFERROR(VLOOKUP(A449,Сводная!W:AA,4,0),B449)</f>
        <v>0</v>
      </c>
    </row>
    <row r="450" spans="4:4" x14ac:dyDescent="0.2">
      <c r="D450" s="514">
        <f>IFERROR(VLOOKUP(A450,Сводная!W:AA,4,0),B450)</f>
        <v>0</v>
      </c>
    </row>
    <row r="451" spans="4:4" x14ac:dyDescent="0.2">
      <c r="D451" s="514">
        <f>IFERROR(VLOOKUP(A451,Сводная!W:AA,4,0),B451)</f>
        <v>0</v>
      </c>
    </row>
    <row r="452" spans="4:4" x14ac:dyDescent="0.2">
      <c r="D452" s="514">
        <f>IFERROR(VLOOKUP(A452,Сводная!W:AA,4,0),B452)</f>
        <v>0</v>
      </c>
    </row>
    <row r="453" spans="4:4" x14ac:dyDescent="0.2">
      <c r="D453" s="514">
        <f>IFERROR(VLOOKUP(A453,Сводная!W:AA,4,0),B453)</f>
        <v>0</v>
      </c>
    </row>
    <row r="454" spans="4:4" x14ac:dyDescent="0.2">
      <c r="D454" s="514">
        <f>IFERROR(VLOOKUP(A454,Сводная!W:AA,4,0),B454)</f>
        <v>0</v>
      </c>
    </row>
    <row r="455" spans="4:4" x14ac:dyDescent="0.2">
      <c r="D455" s="514">
        <f>IFERROR(VLOOKUP(A455,Сводная!W:AA,4,0),B455)</f>
        <v>0</v>
      </c>
    </row>
    <row r="456" spans="4:4" x14ac:dyDescent="0.2">
      <c r="D456" s="514">
        <f>IFERROR(VLOOKUP(A456,Сводная!W:AA,4,0),B456)</f>
        <v>0</v>
      </c>
    </row>
    <row r="457" spans="4:4" x14ac:dyDescent="0.2">
      <c r="D457" s="514">
        <f>IFERROR(VLOOKUP(A457,Сводная!W:AA,4,0),B457)</f>
        <v>0</v>
      </c>
    </row>
    <row r="458" spans="4:4" x14ac:dyDescent="0.2">
      <c r="D458" s="514">
        <f>IFERROR(VLOOKUP(A458,Сводная!W:AA,4,0),B458)</f>
        <v>0</v>
      </c>
    </row>
    <row r="459" spans="4:4" x14ac:dyDescent="0.2">
      <c r="D459" s="514">
        <f>IFERROR(VLOOKUP(A459,Сводная!W:AA,4,0),B459)</f>
        <v>0</v>
      </c>
    </row>
    <row r="460" spans="4:4" x14ac:dyDescent="0.2">
      <c r="D460" s="514">
        <f>IFERROR(VLOOKUP(A460,Сводная!W:AA,4,0),B460)</f>
        <v>0</v>
      </c>
    </row>
    <row r="461" spans="4:4" x14ac:dyDescent="0.2">
      <c r="D461" s="514">
        <f>IFERROR(VLOOKUP(A461,Сводная!W:AA,4,0),B461)</f>
        <v>0</v>
      </c>
    </row>
    <row r="462" spans="4:4" x14ac:dyDescent="0.2">
      <c r="D462" s="514">
        <f>IFERROR(VLOOKUP(A462,Сводная!W:AA,4,0),B462)</f>
        <v>0</v>
      </c>
    </row>
    <row r="463" spans="4:4" x14ac:dyDescent="0.2">
      <c r="D463" s="514">
        <f>IFERROR(VLOOKUP(A463,Сводная!W:AA,4,0),B463)</f>
        <v>0</v>
      </c>
    </row>
    <row r="464" spans="4:4" x14ac:dyDescent="0.2">
      <c r="D464" s="514">
        <f>IFERROR(VLOOKUP(A464,Сводная!W:AA,4,0),B464)</f>
        <v>0</v>
      </c>
    </row>
    <row r="465" spans="4:4" x14ac:dyDescent="0.2">
      <c r="D465" s="514">
        <f>IFERROR(VLOOKUP(A465,Сводная!W:AA,4,0),B465)</f>
        <v>0</v>
      </c>
    </row>
    <row r="466" spans="4:4" x14ac:dyDescent="0.2">
      <c r="D466" s="514">
        <f>IFERROR(VLOOKUP(A466,Сводная!W:AA,4,0),B466)</f>
        <v>0</v>
      </c>
    </row>
    <row r="467" spans="4:4" x14ac:dyDescent="0.2">
      <c r="D467" s="514">
        <f>IFERROR(VLOOKUP(A467,Сводная!W:AA,4,0),B467)</f>
        <v>0</v>
      </c>
    </row>
    <row r="468" spans="4:4" x14ac:dyDescent="0.2">
      <c r="D468" s="514">
        <f>IFERROR(VLOOKUP(A468,Сводная!W:AA,4,0),B468)</f>
        <v>0</v>
      </c>
    </row>
    <row r="469" spans="4:4" x14ac:dyDescent="0.2">
      <c r="D469" s="514">
        <f>IFERROR(VLOOKUP(A469,Сводная!W:AA,4,0),B469)</f>
        <v>0</v>
      </c>
    </row>
    <row r="470" spans="4:4" x14ac:dyDescent="0.2">
      <c r="D470" s="514">
        <f>IFERROR(VLOOKUP(A470,Сводная!W:AA,4,0),B470)</f>
        <v>0</v>
      </c>
    </row>
    <row r="471" spans="4:4" x14ac:dyDescent="0.2">
      <c r="D471" s="514">
        <f>IFERROR(VLOOKUP(A471,Сводная!W:AA,4,0),B471)</f>
        <v>0</v>
      </c>
    </row>
    <row r="472" spans="4:4" x14ac:dyDescent="0.2">
      <c r="D472" s="514">
        <f>IFERROR(VLOOKUP(A472,Сводная!W:AA,4,0),B472)</f>
        <v>0</v>
      </c>
    </row>
    <row r="473" spans="4:4" x14ac:dyDescent="0.2">
      <c r="D473" s="514">
        <f>IFERROR(VLOOKUP(A473,Сводная!W:AA,4,0),B473)</f>
        <v>0</v>
      </c>
    </row>
    <row r="474" spans="4:4" x14ac:dyDescent="0.2">
      <c r="D474" s="514">
        <f>IFERROR(VLOOKUP(A474,Сводная!W:AA,4,0),B474)</f>
        <v>0</v>
      </c>
    </row>
    <row r="475" spans="4:4" x14ac:dyDescent="0.2">
      <c r="D475" s="514">
        <f>IFERROR(VLOOKUP(A475,Сводная!W:AA,4,0),B475)</f>
        <v>0</v>
      </c>
    </row>
    <row r="476" spans="4:4" x14ac:dyDescent="0.2">
      <c r="D476" s="514">
        <f>IFERROR(VLOOKUP(A476,Сводная!W:AA,4,0),B476)</f>
        <v>0</v>
      </c>
    </row>
    <row r="477" spans="4:4" x14ac:dyDescent="0.2">
      <c r="D477" s="514">
        <f>IFERROR(VLOOKUP(A477,Сводная!W:AA,4,0),B477)</f>
        <v>0</v>
      </c>
    </row>
    <row r="478" spans="4:4" x14ac:dyDescent="0.2">
      <c r="D478" s="514">
        <f>IFERROR(VLOOKUP(A478,Сводная!W:AA,4,0),B478)</f>
        <v>0</v>
      </c>
    </row>
    <row r="479" spans="4:4" x14ac:dyDescent="0.2">
      <c r="D479" s="514">
        <f>IFERROR(VLOOKUP(A479,Сводная!W:AA,4,0),B479)</f>
        <v>0</v>
      </c>
    </row>
    <row r="480" spans="4:4" x14ac:dyDescent="0.2">
      <c r="D480" s="514">
        <f>IFERROR(VLOOKUP(A480,Сводная!W:AA,4,0),B480)</f>
        <v>0</v>
      </c>
    </row>
    <row r="481" spans="4:4" x14ac:dyDescent="0.2">
      <c r="D481" s="514">
        <f>IFERROR(VLOOKUP(A481,Сводная!W:AA,4,0),B481)</f>
        <v>0</v>
      </c>
    </row>
    <row r="482" spans="4:4" x14ac:dyDescent="0.2">
      <c r="D482" s="514">
        <f>IFERROR(VLOOKUP(A482,Сводная!W:AA,4,0),B482)</f>
        <v>0</v>
      </c>
    </row>
    <row r="483" spans="4:4" x14ac:dyDescent="0.2">
      <c r="D483" s="514">
        <f>IFERROR(VLOOKUP(A483,Сводная!W:AA,4,0),B483)</f>
        <v>0</v>
      </c>
    </row>
    <row r="484" spans="4:4" x14ac:dyDescent="0.2">
      <c r="D484" s="514">
        <f>IFERROR(VLOOKUP(A484,Сводная!W:AA,4,0),B484)</f>
        <v>0</v>
      </c>
    </row>
    <row r="485" spans="4:4" x14ac:dyDescent="0.2">
      <c r="D485" s="514">
        <f>IFERROR(VLOOKUP(A485,Сводная!W:AA,4,0),B485)</f>
        <v>0</v>
      </c>
    </row>
    <row r="486" spans="4:4" x14ac:dyDescent="0.2">
      <c r="D486" s="514">
        <f>IFERROR(VLOOKUP(A486,Сводная!W:AA,4,0),B486)</f>
        <v>0</v>
      </c>
    </row>
    <row r="487" spans="4:4" x14ac:dyDescent="0.2">
      <c r="D487" s="514">
        <f>IFERROR(VLOOKUP(A487,Сводная!W:AA,4,0),B487)</f>
        <v>0</v>
      </c>
    </row>
    <row r="488" spans="4:4" x14ac:dyDescent="0.2">
      <c r="D488" s="514">
        <f>IFERROR(VLOOKUP(A488,Сводная!W:AA,4,0),B488)</f>
        <v>0</v>
      </c>
    </row>
    <row r="489" spans="4:4" x14ac:dyDescent="0.2">
      <c r="D489" s="514">
        <f>IFERROR(VLOOKUP(A489,Сводная!W:AA,4,0),B489)</f>
        <v>0</v>
      </c>
    </row>
    <row r="490" spans="4:4" x14ac:dyDescent="0.2">
      <c r="D490" s="514">
        <f>IFERROR(VLOOKUP(A490,Сводная!W:AA,4,0),B490)</f>
        <v>0</v>
      </c>
    </row>
    <row r="491" spans="4:4" x14ac:dyDescent="0.2">
      <c r="D491" s="514">
        <f>IFERROR(VLOOKUP(A491,Сводная!W:AA,4,0),B491)</f>
        <v>0</v>
      </c>
    </row>
    <row r="492" spans="4:4" x14ac:dyDescent="0.2">
      <c r="D492" s="514">
        <f>IFERROR(VLOOKUP(A492,Сводная!W:AA,4,0),B492)</f>
        <v>0</v>
      </c>
    </row>
    <row r="493" spans="4:4" x14ac:dyDescent="0.2">
      <c r="D493" s="514">
        <f>IFERROR(VLOOKUP(A493,Сводная!W:AA,4,0),B493)</f>
        <v>0</v>
      </c>
    </row>
    <row r="494" spans="4:4" x14ac:dyDescent="0.2">
      <c r="D494" s="514">
        <f>IFERROR(VLOOKUP(A494,Сводная!W:AA,4,0),B494)</f>
        <v>0</v>
      </c>
    </row>
    <row r="495" spans="4:4" x14ac:dyDescent="0.2">
      <c r="D495" s="514">
        <f>IFERROR(VLOOKUP(A495,Сводная!W:AA,4,0),B495)</f>
        <v>0</v>
      </c>
    </row>
    <row r="496" spans="4:4" x14ac:dyDescent="0.2">
      <c r="D496" s="514">
        <f>IFERROR(VLOOKUP(A496,Сводная!W:AA,4,0),B496)</f>
        <v>0</v>
      </c>
    </row>
    <row r="497" spans="4:4" x14ac:dyDescent="0.2">
      <c r="D497" s="514">
        <f>IFERROR(VLOOKUP(A497,Сводная!W:AA,4,0),B497)</f>
        <v>0</v>
      </c>
    </row>
    <row r="498" spans="4:4" x14ac:dyDescent="0.2">
      <c r="D498" s="514">
        <f>IFERROR(VLOOKUP(A498,Сводная!W:AA,4,0),B498)</f>
        <v>0</v>
      </c>
    </row>
    <row r="499" spans="4:4" x14ac:dyDescent="0.2">
      <c r="D499" s="514">
        <f>IFERROR(VLOOKUP(A499,Сводная!W:AA,4,0),B499)</f>
        <v>0</v>
      </c>
    </row>
    <row r="500" spans="4:4" x14ac:dyDescent="0.2">
      <c r="D500" s="514">
        <f>IFERROR(VLOOKUP(A500,Сводная!W:AA,4,0),B500)</f>
        <v>0</v>
      </c>
    </row>
    <row r="501" spans="4:4" x14ac:dyDescent="0.2">
      <c r="D501" s="514">
        <f>IFERROR(VLOOKUP(A501,Сводная!W:AA,4,0),B501)</f>
        <v>0</v>
      </c>
    </row>
    <row r="502" spans="4:4" x14ac:dyDescent="0.2">
      <c r="D502" s="514">
        <f>IFERROR(VLOOKUP(A502,Сводная!W:AA,4,0),B502)</f>
        <v>0</v>
      </c>
    </row>
    <row r="503" spans="4:4" x14ac:dyDescent="0.2">
      <c r="D503" s="514">
        <f>IFERROR(VLOOKUP(A503,Сводная!W:AA,4,0),B503)</f>
        <v>0</v>
      </c>
    </row>
    <row r="504" spans="4:4" x14ac:dyDescent="0.2">
      <c r="D504" s="514">
        <f>IFERROR(VLOOKUP(A504,Сводная!W:AA,4,0),B504)</f>
        <v>0</v>
      </c>
    </row>
    <row r="505" spans="4:4" x14ac:dyDescent="0.2">
      <c r="D505" s="514">
        <f>IFERROR(VLOOKUP(A505,Сводная!W:AA,4,0),B505)</f>
        <v>0</v>
      </c>
    </row>
    <row r="506" spans="4:4" x14ac:dyDescent="0.2">
      <c r="D506" s="514">
        <f>IFERROR(VLOOKUP(A506,Сводная!W:AA,4,0),B506)</f>
        <v>0</v>
      </c>
    </row>
    <row r="507" spans="4:4" x14ac:dyDescent="0.2">
      <c r="D507" s="514">
        <f>IFERROR(VLOOKUP(A507,Сводная!W:AA,4,0),B507)</f>
        <v>0</v>
      </c>
    </row>
    <row r="508" spans="4:4" x14ac:dyDescent="0.2">
      <c r="D508" s="514">
        <f>IFERROR(VLOOKUP(A508,Сводная!W:AA,4,0),B508)</f>
        <v>0</v>
      </c>
    </row>
    <row r="509" spans="4:4" x14ac:dyDescent="0.2">
      <c r="D509" s="514">
        <f>IFERROR(VLOOKUP(A509,Сводная!W:AA,4,0),B509)</f>
        <v>0</v>
      </c>
    </row>
    <row r="510" spans="4:4" x14ac:dyDescent="0.2">
      <c r="D510" s="514">
        <f>IFERROR(VLOOKUP(A510,Сводная!W:AA,4,0),B510)</f>
        <v>0</v>
      </c>
    </row>
    <row r="511" spans="4:4" x14ac:dyDescent="0.2">
      <c r="D511" s="514">
        <f>IFERROR(VLOOKUP(A511,Сводная!W:AA,4,0),B511)</f>
        <v>0</v>
      </c>
    </row>
    <row r="512" spans="4:4" x14ac:dyDescent="0.2">
      <c r="D512" s="514">
        <f>IFERROR(VLOOKUP(A512,Сводная!W:AA,4,0),B512)</f>
        <v>0</v>
      </c>
    </row>
    <row r="513" spans="4:4" x14ac:dyDescent="0.2">
      <c r="D513" s="514">
        <f>IFERROR(VLOOKUP(A513,Сводная!W:AA,4,0),B513)</f>
        <v>0</v>
      </c>
    </row>
    <row r="514" spans="4:4" x14ac:dyDescent="0.2">
      <c r="D514" s="514">
        <f>IFERROR(VLOOKUP(A514,Сводная!W:AA,4,0),B514)</f>
        <v>0</v>
      </c>
    </row>
    <row r="515" spans="4:4" x14ac:dyDescent="0.2">
      <c r="D515" s="514">
        <f>IFERROR(VLOOKUP(A515,Сводная!W:AA,4,0),B515)</f>
        <v>0</v>
      </c>
    </row>
    <row r="516" spans="4:4" x14ac:dyDescent="0.2">
      <c r="D516" s="514">
        <f>IFERROR(VLOOKUP(A516,Сводная!W:AA,4,0),B516)</f>
        <v>0</v>
      </c>
    </row>
    <row r="517" spans="4:4" x14ac:dyDescent="0.2">
      <c r="D517" s="514">
        <f>IFERROR(VLOOKUP(A517,Сводная!W:AA,4,0),B517)</f>
        <v>0</v>
      </c>
    </row>
    <row r="518" spans="4:4" x14ac:dyDescent="0.2">
      <c r="D518" s="514">
        <f>IFERROR(VLOOKUP(A518,Сводная!W:AA,4,0),B518)</f>
        <v>0</v>
      </c>
    </row>
    <row r="519" spans="4:4" x14ac:dyDescent="0.2">
      <c r="D519" s="514">
        <f>IFERROR(VLOOKUP(A519,Сводная!W:AA,4,0),B519)</f>
        <v>0</v>
      </c>
    </row>
    <row r="520" spans="4:4" x14ac:dyDescent="0.2">
      <c r="D520" s="514">
        <f>IFERROR(VLOOKUP(A520,Сводная!W:AA,4,0),B520)</f>
        <v>0</v>
      </c>
    </row>
    <row r="521" spans="4:4" x14ac:dyDescent="0.2">
      <c r="D521" s="514">
        <f>IFERROR(VLOOKUP(A521,Сводная!W:AA,4,0),B521)</f>
        <v>0</v>
      </c>
    </row>
    <row r="522" spans="4:4" x14ac:dyDescent="0.2">
      <c r="D522" s="514">
        <f>IFERROR(VLOOKUP(A522,Сводная!W:AA,4,0),B522)</f>
        <v>0</v>
      </c>
    </row>
    <row r="523" spans="4:4" x14ac:dyDescent="0.2">
      <c r="D523" s="514">
        <f>IFERROR(VLOOKUP(A523,Сводная!W:AA,4,0),B523)</f>
        <v>0</v>
      </c>
    </row>
    <row r="524" spans="4:4" x14ac:dyDescent="0.2">
      <c r="D524" s="514">
        <f>IFERROR(VLOOKUP(A524,Сводная!W:AA,4,0),B524)</f>
        <v>0</v>
      </c>
    </row>
    <row r="525" spans="4:4" x14ac:dyDescent="0.2">
      <c r="D525" s="514">
        <f>IFERROR(VLOOKUP(A525,Сводная!W:AA,4,0),B525)</f>
        <v>0</v>
      </c>
    </row>
    <row r="526" spans="4:4" x14ac:dyDescent="0.2">
      <c r="D526" s="514">
        <f>IFERROR(VLOOKUP(A526,Сводная!W:AA,4,0),B526)</f>
        <v>0</v>
      </c>
    </row>
    <row r="527" spans="4:4" x14ac:dyDescent="0.2">
      <c r="D527" s="514">
        <f>IFERROR(VLOOKUP(A527,Сводная!W:AA,4,0),B527)</f>
        <v>0</v>
      </c>
    </row>
    <row r="528" spans="4:4" x14ac:dyDescent="0.2">
      <c r="D528" s="514">
        <f>IFERROR(VLOOKUP(A528,Сводная!W:AA,4,0),B528)</f>
        <v>0</v>
      </c>
    </row>
    <row r="529" spans="4:4" x14ac:dyDescent="0.2">
      <c r="D529" s="514">
        <f>IFERROR(VLOOKUP(A529,Сводная!W:AA,4,0),B529)</f>
        <v>0</v>
      </c>
    </row>
    <row r="530" spans="4:4" x14ac:dyDescent="0.2">
      <c r="D530" s="514">
        <f>IFERROR(VLOOKUP(A530,Сводная!W:AA,4,0),B530)</f>
        <v>0</v>
      </c>
    </row>
    <row r="531" spans="4:4" x14ac:dyDescent="0.2">
      <c r="D531" s="514">
        <f>IFERROR(VLOOKUP(A531,Сводная!W:AA,4,0),B531)</f>
        <v>0</v>
      </c>
    </row>
    <row r="532" spans="4:4" x14ac:dyDescent="0.2">
      <c r="D532" s="514">
        <f>IFERROR(VLOOKUP(A532,Сводная!W:AA,4,0),B532)</f>
        <v>0</v>
      </c>
    </row>
    <row r="533" spans="4:4" x14ac:dyDescent="0.2">
      <c r="D533" s="514">
        <f>IFERROR(VLOOKUP(A533,Сводная!W:AA,4,0),B533)</f>
        <v>0</v>
      </c>
    </row>
    <row r="534" spans="4:4" x14ac:dyDescent="0.2">
      <c r="D534" s="514">
        <f>IFERROR(VLOOKUP(A534,Сводная!W:AA,4,0),B534)</f>
        <v>0</v>
      </c>
    </row>
    <row r="535" spans="4:4" x14ac:dyDescent="0.2">
      <c r="D535" s="514">
        <f>IFERROR(VLOOKUP(A535,Сводная!W:AA,4,0),B535)</f>
        <v>0</v>
      </c>
    </row>
    <row r="536" spans="4:4" x14ac:dyDescent="0.2">
      <c r="D536" s="514">
        <f>IFERROR(VLOOKUP(A536,Сводная!W:AA,4,0),B536)</f>
        <v>0</v>
      </c>
    </row>
    <row r="537" spans="4:4" x14ac:dyDescent="0.2">
      <c r="D537" s="514">
        <f>IFERROR(VLOOKUP(A537,Сводная!W:AA,4,0),B537)</f>
        <v>0</v>
      </c>
    </row>
    <row r="538" spans="4:4" x14ac:dyDescent="0.2">
      <c r="D538" s="514">
        <f>IFERROR(VLOOKUP(A538,Сводная!W:AA,4,0),B538)</f>
        <v>0</v>
      </c>
    </row>
    <row r="539" spans="4:4" x14ac:dyDescent="0.2">
      <c r="D539" s="514">
        <f>IFERROR(VLOOKUP(A539,Сводная!W:AA,4,0),B539)</f>
        <v>0</v>
      </c>
    </row>
    <row r="540" spans="4:4" x14ac:dyDescent="0.2">
      <c r="D540" s="514">
        <f>IFERROR(VLOOKUP(A540,Сводная!W:AA,4,0),B540)</f>
        <v>0</v>
      </c>
    </row>
    <row r="541" spans="4:4" x14ac:dyDescent="0.2">
      <c r="D541" s="514">
        <f>IFERROR(VLOOKUP(A541,Сводная!W:AA,4,0),B541)</f>
        <v>0</v>
      </c>
    </row>
    <row r="542" spans="4:4" x14ac:dyDescent="0.2">
      <c r="D542" s="514">
        <f>IFERROR(VLOOKUP(A542,Сводная!W:AA,4,0),B542)</f>
        <v>0</v>
      </c>
    </row>
    <row r="543" spans="4:4" x14ac:dyDescent="0.2">
      <c r="D543" s="514">
        <f>IFERROR(VLOOKUP(A543,Сводная!W:AA,4,0),B543)</f>
        <v>0</v>
      </c>
    </row>
    <row r="544" spans="4:4" x14ac:dyDescent="0.2">
      <c r="D544" s="514">
        <f>IFERROR(VLOOKUP(A544,Сводная!W:AA,4,0),B544)</f>
        <v>0</v>
      </c>
    </row>
    <row r="545" spans="4:4" x14ac:dyDescent="0.2">
      <c r="D545" s="514">
        <f>IFERROR(VLOOKUP(A545,Сводная!W:AA,4,0),B545)</f>
        <v>0</v>
      </c>
    </row>
    <row r="546" spans="4:4" x14ac:dyDescent="0.2">
      <c r="D546" s="514">
        <f>IFERROR(VLOOKUP(A546,Сводная!W:AA,4,0),B546)</f>
        <v>0</v>
      </c>
    </row>
    <row r="547" spans="4:4" x14ac:dyDescent="0.2">
      <c r="D547" s="514">
        <f>IFERROR(VLOOKUP(A547,Сводная!W:AA,4,0),B547)</f>
        <v>0</v>
      </c>
    </row>
    <row r="548" spans="4:4" x14ac:dyDescent="0.2">
      <c r="D548" s="514">
        <f>IFERROR(VLOOKUP(A548,Сводная!W:AA,4,0),B548)</f>
        <v>0</v>
      </c>
    </row>
    <row r="549" spans="4:4" x14ac:dyDescent="0.2">
      <c r="D549" s="514">
        <f>IFERROR(VLOOKUP(A549,Сводная!W:AA,4,0),B549)</f>
        <v>0</v>
      </c>
    </row>
    <row r="550" spans="4:4" x14ac:dyDescent="0.2">
      <c r="D550" s="514">
        <f>IFERROR(VLOOKUP(A550,Сводная!W:AA,4,0),B550)</f>
        <v>0</v>
      </c>
    </row>
    <row r="551" spans="4:4" x14ac:dyDescent="0.2">
      <c r="D551" s="514">
        <f>IFERROR(VLOOKUP(A551,Сводная!W:AA,4,0),B551)</f>
        <v>0</v>
      </c>
    </row>
    <row r="552" spans="4:4" x14ac:dyDescent="0.2">
      <c r="D552" s="514">
        <f>IFERROR(VLOOKUP(A552,Сводная!W:AA,4,0),B552)</f>
        <v>0</v>
      </c>
    </row>
    <row r="553" spans="4:4" x14ac:dyDescent="0.2">
      <c r="D553" s="514">
        <f>IFERROR(VLOOKUP(A553,Сводная!W:AA,4,0),B553)</f>
        <v>0</v>
      </c>
    </row>
    <row r="554" spans="4:4" x14ac:dyDescent="0.2">
      <c r="D554" s="514">
        <f>IFERROR(VLOOKUP(A554,Сводная!W:AA,4,0),B554)</f>
        <v>0</v>
      </c>
    </row>
    <row r="555" spans="4:4" x14ac:dyDescent="0.2">
      <c r="D555" s="514">
        <f>IFERROR(VLOOKUP(A555,Сводная!W:AA,4,0),B555)</f>
        <v>0</v>
      </c>
    </row>
    <row r="556" spans="4:4" x14ac:dyDescent="0.2">
      <c r="D556" s="514">
        <f>IFERROR(VLOOKUP(A556,Сводная!W:AA,4,0),B556)</f>
        <v>0</v>
      </c>
    </row>
    <row r="557" spans="4:4" x14ac:dyDescent="0.2">
      <c r="D557" s="514">
        <f>IFERROR(VLOOKUP(A557,Сводная!W:AA,4,0),B557)</f>
        <v>0</v>
      </c>
    </row>
    <row r="558" spans="4:4" x14ac:dyDescent="0.2">
      <c r="D558" s="514">
        <f>IFERROR(VLOOKUP(A558,Сводная!W:AA,4,0),B558)</f>
        <v>0</v>
      </c>
    </row>
    <row r="559" spans="4:4" x14ac:dyDescent="0.2">
      <c r="D559" s="514">
        <f>IFERROR(VLOOKUP(A559,Сводная!W:AA,4,0),B559)</f>
        <v>0</v>
      </c>
    </row>
    <row r="560" spans="4:4" x14ac:dyDescent="0.2">
      <c r="D560" s="514">
        <f>IFERROR(VLOOKUP(A560,Сводная!W:AA,4,0),B560)</f>
        <v>0</v>
      </c>
    </row>
    <row r="561" spans="4:4" x14ac:dyDescent="0.2">
      <c r="D561" s="514">
        <f>IFERROR(VLOOKUP(A561,Сводная!W:AA,4,0),B561)</f>
        <v>0</v>
      </c>
    </row>
    <row r="562" spans="4:4" x14ac:dyDescent="0.2">
      <c r="D562" s="514">
        <f>IFERROR(VLOOKUP(A562,Сводная!W:AA,4,0),B562)</f>
        <v>0</v>
      </c>
    </row>
    <row r="563" spans="4:4" x14ac:dyDescent="0.2">
      <c r="D563" s="514">
        <f>IFERROR(VLOOKUP(A563,Сводная!W:AA,4,0),B563)</f>
        <v>0</v>
      </c>
    </row>
    <row r="564" spans="4:4" x14ac:dyDescent="0.2">
      <c r="D564" s="514">
        <f>IFERROR(VLOOKUP(A564,Сводная!W:AA,4,0),B564)</f>
        <v>0</v>
      </c>
    </row>
    <row r="565" spans="4:4" x14ac:dyDescent="0.2">
      <c r="D565" s="514">
        <f>IFERROR(VLOOKUP(A565,Сводная!W:AA,4,0),B565)</f>
        <v>0</v>
      </c>
    </row>
    <row r="566" spans="4:4" x14ac:dyDescent="0.2">
      <c r="D566" s="514">
        <f>IFERROR(VLOOKUP(A566,Сводная!W:AA,4,0),B566)</f>
        <v>0</v>
      </c>
    </row>
    <row r="567" spans="4:4" x14ac:dyDescent="0.2">
      <c r="D567" s="514">
        <f>IFERROR(VLOOKUP(A567,Сводная!W:AA,4,0),B567)</f>
        <v>0</v>
      </c>
    </row>
    <row r="568" spans="4:4" x14ac:dyDescent="0.2">
      <c r="D568" s="514">
        <f>IFERROR(VLOOKUP(A568,Сводная!W:AA,4,0),B568)</f>
        <v>0</v>
      </c>
    </row>
    <row r="569" spans="4:4" x14ac:dyDescent="0.2">
      <c r="D569" s="514">
        <f>IFERROR(VLOOKUP(A569,Сводная!W:AA,4,0),B569)</f>
        <v>0</v>
      </c>
    </row>
    <row r="570" spans="4:4" x14ac:dyDescent="0.2">
      <c r="D570" s="514">
        <f>IFERROR(VLOOKUP(A570,Сводная!W:AA,4,0),B570)</f>
        <v>0</v>
      </c>
    </row>
    <row r="571" spans="4:4" x14ac:dyDescent="0.2">
      <c r="D571" s="514">
        <f>IFERROR(VLOOKUP(A571,Сводная!W:AA,4,0),B571)</f>
        <v>0</v>
      </c>
    </row>
    <row r="572" spans="4:4" x14ac:dyDescent="0.2">
      <c r="D572" s="514">
        <f>IFERROR(VLOOKUP(A572,Сводная!W:AA,4,0),B572)</f>
        <v>0</v>
      </c>
    </row>
    <row r="573" spans="4:4" x14ac:dyDescent="0.2">
      <c r="D573" s="514">
        <f>IFERROR(VLOOKUP(A573,Сводная!W:AA,4,0),B573)</f>
        <v>0</v>
      </c>
    </row>
    <row r="574" spans="4:4" x14ac:dyDescent="0.2">
      <c r="D574" s="514">
        <f>IFERROR(VLOOKUP(A574,Сводная!W:AA,4,0),B574)</f>
        <v>0</v>
      </c>
    </row>
    <row r="575" spans="4:4" x14ac:dyDescent="0.2">
      <c r="D575" s="514">
        <f>IFERROR(VLOOKUP(A575,Сводная!W:AA,4,0),B575)</f>
        <v>0</v>
      </c>
    </row>
    <row r="576" spans="4:4" x14ac:dyDescent="0.2">
      <c r="D576" s="514">
        <f>IFERROR(VLOOKUP(A576,Сводная!W:AA,4,0),B576)</f>
        <v>0</v>
      </c>
    </row>
    <row r="577" spans="4:4" x14ac:dyDescent="0.2">
      <c r="D577" s="514">
        <f>IFERROR(VLOOKUP(A577,Сводная!W:AA,4,0),B577)</f>
        <v>0</v>
      </c>
    </row>
    <row r="578" spans="4:4" x14ac:dyDescent="0.2">
      <c r="D578" s="514">
        <f>IFERROR(VLOOKUP(A578,Сводная!W:AA,4,0),B578)</f>
        <v>0</v>
      </c>
    </row>
    <row r="579" spans="4:4" x14ac:dyDescent="0.2">
      <c r="D579" s="514">
        <f>IFERROR(VLOOKUP(A579,Сводная!W:AA,4,0),B579)</f>
        <v>0</v>
      </c>
    </row>
    <row r="580" spans="4:4" x14ac:dyDescent="0.2">
      <c r="D580" s="514">
        <f>IFERROR(VLOOKUP(A580,Сводная!W:AA,4,0),B580)</f>
        <v>0</v>
      </c>
    </row>
    <row r="581" spans="4:4" x14ac:dyDescent="0.2">
      <c r="D581" s="514">
        <f>IFERROR(VLOOKUP(A581,Сводная!W:AA,4,0),B581)</f>
        <v>0</v>
      </c>
    </row>
    <row r="582" spans="4:4" x14ac:dyDescent="0.2">
      <c r="D582" s="514">
        <f>IFERROR(VLOOKUP(A582,Сводная!W:AA,4,0),B582)</f>
        <v>0</v>
      </c>
    </row>
    <row r="583" spans="4:4" x14ac:dyDescent="0.2">
      <c r="D583" s="514">
        <f>IFERROR(VLOOKUP(A583,Сводная!W:AA,4,0),B583)</f>
        <v>0</v>
      </c>
    </row>
    <row r="584" spans="4:4" x14ac:dyDescent="0.2">
      <c r="D584" s="514">
        <f>IFERROR(VLOOKUP(A584,Сводная!W:AA,4,0),B584)</f>
        <v>0</v>
      </c>
    </row>
    <row r="585" spans="4:4" x14ac:dyDescent="0.2">
      <c r="D585" s="514">
        <f>IFERROR(VLOOKUP(A585,Сводная!W:AA,4,0),B585)</f>
        <v>0</v>
      </c>
    </row>
    <row r="586" spans="4:4" x14ac:dyDescent="0.2">
      <c r="D586" s="514">
        <f>IFERROR(VLOOKUP(A586,Сводная!W:AA,4,0),B586)</f>
        <v>0</v>
      </c>
    </row>
    <row r="587" spans="4:4" x14ac:dyDescent="0.2">
      <c r="D587" s="514">
        <f>IFERROR(VLOOKUP(A587,Сводная!W:AA,4,0),B587)</f>
        <v>0</v>
      </c>
    </row>
    <row r="588" spans="4:4" x14ac:dyDescent="0.2">
      <c r="D588" s="514">
        <f>IFERROR(VLOOKUP(A588,Сводная!W:AA,4,0),B588)</f>
        <v>0</v>
      </c>
    </row>
    <row r="589" spans="4:4" x14ac:dyDescent="0.2">
      <c r="D589" s="514">
        <f>IFERROR(VLOOKUP(A589,Сводная!W:AA,4,0),B589)</f>
        <v>0</v>
      </c>
    </row>
    <row r="590" spans="4:4" x14ac:dyDescent="0.2">
      <c r="D590" s="514">
        <f>IFERROR(VLOOKUP(A590,Сводная!W:AA,4,0),B590)</f>
        <v>0</v>
      </c>
    </row>
    <row r="591" spans="4:4" x14ac:dyDescent="0.2">
      <c r="D591" s="514">
        <f>IFERROR(VLOOKUP(A591,Сводная!W:AA,4,0),B591)</f>
        <v>0</v>
      </c>
    </row>
    <row r="592" spans="4:4" x14ac:dyDescent="0.2">
      <c r="D592" s="514">
        <f>IFERROR(VLOOKUP(A592,Сводная!W:AA,4,0),B592)</f>
        <v>0</v>
      </c>
    </row>
    <row r="593" spans="4:4" x14ac:dyDescent="0.2">
      <c r="D593" s="514">
        <f>IFERROR(VLOOKUP(A593,Сводная!W:AA,4,0),B593)</f>
        <v>0</v>
      </c>
    </row>
    <row r="594" spans="4:4" x14ac:dyDescent="0.2">
      <c r="D594" s="514">
        <f>IFERROR(VLOOKUP(A594,Сводная!W:AA,4,0),B594)</f>
        <v>0</v>
      </c>
    </row>
    <row r="595" spans="4:4" x14ac:dyDescent="0.2">
      <c r="D595" s="514">
        <f>IFERROR(VLOOKUP(A595,Сводная!W:AA,4,0),B595)</f>
        <v>0</v>
      </c>
    </row>
    <row r="596" spans="4:4" x14ac:dyDescent="0.2">
      <c r="D596" s="514">
        <f>IFERROR(VLOOKUP(A596,Сводная!W:AA,4,0),B596)</f>
        <v>0</v>
      </c>
    </row>
    <row r="597" spans="4:4" x14ac:dyDescent="0.2">
      <c r="D597" s="514">
        <f>IFERROR(VLOOKUP(A597,Сводная!W:AA,4,0),B597)</f>
        <v>0</v>
      </c>
    </row>
    <row r="598" spans="4:4" x14ac:dyDescent="0.2">
      <c r="D598" s="514">
        <f>IFERROR(VLOOKUP(A598,Сводная!W:AA,4,0),B598)</f>
        <v>0</v>
      </c>
    </row>
    <row r="599" spans="4:4" x14ac:dyDescent="0.2">
      <c r="D599" s="514">
        <f>IFERROR(VLOOKUP(A599,Сводная!W:AA,4,0),B599)</f>
        <v>0</v>
      </c>
    </row>
    <row r="600" spans="4:4" x14ac:dyDescent="0.2">
      <c r="D600" s="514">
        <f>IFERROR(VLOOKUP(A600,Сводная!W:AA,4,0),B600)</f>
        <v>0</v>
      </c>
    </row>
    <row r="601" spans="4:4" x14ac:dyDescent="0.2">
      <c r="D601" s="514">
        <f>IFERROR(VLOOKUP(A601,Сводная!W:AA,4,0),B601)</f>
        <v>0</v>
      </c>
    </row>
    <row r="602" spans="4:4" x14ac:dyDescent="0.2">
      <c r="D602" s="514">
        <f>IFERROR(VLOOKUP(A602,Сводная!W:AA,4,0),B602)</f>
        <v>0</v>
      </c>
    </row>
    <row r="603" spans="4:4" x14ac:dyDescent="0.2">
      <c r="D603" s="514">
        <f>IFERROR(VLOOKUP(A603,Сводная!W:AA,4,0),B603)</f>
        <v>0</v>
      </c>
    </row>
    <row r="604" spans="4:4" x14ac:dyDescent="0.2">
      <c r="D604" s="514">
        <f>IFERROR(VLOOKUP(A604,Сводная!W:AA,4,0),B604)</f>
        <v>0</v>
      </c>
    </row>
    <row r="605" spans="4:4" x14ac:dyDescent="0.2">
      <c r="D605" s="514">
        <f>IFERROR(VLOOKUP(A605,Сводная!W:AA,4,0),B605)</f>
        <v>0</v>
      </c>
    </row>
    <row r="606" spans="4:4" x14ac:dyDescent="0.2">
      <c r="D606" s="514">
        <f>IFERROR(VLOOKUP(A606,Сводная!W:AA,4,0),B606)</f>
        <v>0</v>
      </c>
    </row>
    <row r="607" spans="4:4" x14ac:dyDescent="0.2">
      <c r="D607" s="514">
        <f>IFERROR(VLOOKUP(A607,Сводная!W:AA,4,0),B607)</f>
        <v>0</v>
      </c>
    </row>
    <row r="608" spans="4:4" x14ac:dyDescent="0.2">
      <c r="D608" s="514">
        <f>IFERROR(VLOOKUP(A608,Сводная!W:AA,4,0),B608)</f>
        <v>0</v>
      </c>
    </row>
    <row r="609" spans="4:4" x14ac:dyDescent="0.2">
      <c r="D609" s="514">
        <f>IFERROR(VLOOKUP(A609,Сводная!W:AA,4,0),B609)</f>
        <v>0</v>
      </c>
    </row>
    <row r="610" spans="4:4" x14ac:dyDescent="0.2">
      <c r="D610" s="514">
        <f>IFERROR(VLOOKUP(A610,Сводная!W:AA,4,0),B610)</f>
        <v>0</v>
      </c>
    </row>
    <row r="611" spans="4:4" x14ac:dyDescent="0.2">
      <c r="D611" s="514">
        <f>IFERROR(VLOOKUP(A611,Сводная!W:AA,4,0),B611)</f>
        <v>0</v>
      </c>
    </row>
    <row r="612" spans="4:4" x14ac:dyDescent="0.2">
      <c r="D612" s="514">
        <f>IFERROR(VLOOKUP(A612,Сводная!W:AA,4,0),B612)</f>
        <v>0</v>
      </c>
    </row>
    <row r="613" spans="4:4" x14ac:dyDescent="0.2">
      <c r="D613" s="514">
        <f>IFERROR(VLOOKUP(A613,Сводная!W:AA,4,0),B613)</f>
        <v>0</v>
      </c>
    </row>
    <row r="614" spans="4:4" x14ac:dyDescent="0.2">
      <c r="D614" s="514">
        <f>IFERROR(VLOOKUP(A614,Сводная!W:AA,4,0),B614)</f>
        <v>0</v>
      </c>
    </row>
    <row r="615" spans="4:4" x14ac:dyDescent="0.2">
      <c r="D615" s="514">
        <f>IFERROR(VLOOKUP(A615,Сводная!W:AA,4,0),B615)</f>
        <v>0</v>
      </c>
    </row>
    <row r="616" spans="4:4" x14ac:dyDescent="0.2">
      <c r="D616" s="514">
        <f>IFERROR(VLOOKUP(A616,Сводная!W:AA,4,0),B616)</f>
        <v>0</v>
      </c>
    </row>
    <row r="617" spans="4:4" x14ac:dyDescent="0.2">
      <c r="D617" s="514">
        <f>IFERROR(VLOOKUP(A617,Сводная!W:AA,4,0),B617)</f>
        <v>0</v>
      </c>
    </row>
    <row r="618" spans="4:4" x14ac:dyDescent="0.2">
      <c r="D618" s="514">
        <f>IFERROR(VLOOKUP(A618,Сводная!W:AA,4,0),B618)</f>
        <v>0</v>
      </c>
    </row>
    <row r="619" spans="4:4" x14ac:dyDescent="0.2">
      <c r="D619" s="514">
        <f>IFERROR(VLOOKUP(A619,Сводная!W:AA,4,0),B619)</f>
        <v>0</v>
      </c>
    </row>
    <row r="620" spans="4:4" x14ac:dyDescent="0.2">
      <c r="D620" s="514">
        <f>IFERROR(VLOOKUP(A620,Сводная!W:AA,4,0),B620)</f>
        <v>0</v>
      </c>
    </row>
    <row r="621" spans="4:4" x14ac:dyDescent="0.2">
      <c r="D621" s="514">
        <f>IFERROR(VLOOKUP(A621,Сводная!W:AA,4,0),B621)</f>
        <v>0</v>
      </c>
    </row>
    <row r="622" spans="4:4" x14ac:dyDescent="0.2">
      <c r="D622" s="514">
        <f>IFERROR(VLOOKUP(A622,Сводная!W:AA,4,0),B622)</f>
        <v>0</v>
      </c>
    </row>
    <row r="623" spans="4:4" x14ac:dyDescent="0.2">
      <c r="D623" s="514">
        <f>IFERROR(VLOOKUP(A623,Сводная!W:AA,4,0),B623)</f>
        <v>0</v>
      </c>
    </row>
    <row r="624" spans="4:4" x14ac:dyDescent="0.2">
      <c r="D624" s="514">
        <f>IFERROR(VLOOKUP(A624,Сводная!W:AA,4,0),B624)</f>
        <v>0</v>
      </c>
    </row>
    <row r="625" spans="4:4" x14ac:dyDescent="0.2">
      <c r="D625" s="514">
        <f>IFERROR(VLOOKUP(A625,Сводная!W:AA,4,0),B625)</f>
        <v>0</v>
      </c>
    </row>
    <row r="626" spans="4:4" x14ac:dyDescent="0.2">
      <c r="D626" s="514">
        <f>IFERROR(VLOOKUP(A626,Сводная!W:AA,4,0),B626)</f>
        <v>0</v>
      </c>
    </row>
    <row r="627" spans="4:4" x14ac:dyDescent="0.2">
      <c r="D627" s="514">
        <f>IFERROR(VLOOKUP(A627,Сводная!W:AA,4,0),B627)</f>
        <v>0</v>
      </c>
    </row>
    <row r="628" spans="4:4" x14ac:dyDescent="0.2">
      <c r="D628" s="514">
        <f>IFERROR(VLOOKUP(A628,Сводная!W:AA,4,0),B628)</f>
        <v>0</v>
      </c>
    </row>
    <row r="629" spans="4:4" x14ac:dyDescent="0.2">
      <c r="D629" s="514">
        <f>IFERROR(VLOOKUP(A629,Сводная!W:AA,4,0),B629)</f>
        <v>0</v>
      </c>
    </row>
    <row r="630" spans="4:4" x14ac:dyDescent="0.2">
      <c r="D630" s="514">
        <f>IFERROR(VLOOKUP(A630,Сводная!W:AA,4,0),B630)</f>
        <v>0</v>
      </c>
    </row>
    <row r="631" spans="4:4" x14ac:dyDescent="0.2">
      <c r="D631" s="514">
        <f>IFERROR(VLOOKUP(A631,Сводная!W:AA,4,0),B631)</f>
        <v>0</v>
      </c>
    </row>
    <row r="632" spans="4:4" x14ac:dyDescent="0.2">
      <c r="D632" s="514">
        <f>IFERROR(VLOOKUP(A632,Сводная!W:AA,4,0),B632)</f>
        <v>0</v>
      </c>
    </row>
    <row r="633" spans="4:4" x14ac:dyDescent="0.2">
      <c r="D633" s="514">
        <f>IFERROR(VLOOKUP(A633,Сводная!W:AA,4,0),B633)</f>
        <v>0</v>
      </c>
    </row>
    <row r="634" spans="4:4" x14ac:dyDescent="0.2">
      <c r="D634" s="514">
        <f>IFERROR(VLOOKUP(A634,Сводная!W:AA,4,0),B634)</f>
        <v>0</v>
      </c>
    </row>
    <row r="635" spans="4:4" x14ac:dyDescent="0.2">
      <c r="D635" s="514">
        <f>IFERROR(VLOOKUP(A635,Сводная!W:AA,4,0),B635)</f>
        <v>0</v>
      </c>
    </row>
    <row r="636" spans="4:4" x14ac:dyDescent="0.2">
      <c r="D636" s="514">
        <f>IFERROR(VLOOKUP(A636,Сводная!W:AA,4,0),B636)</f>
        <v>0</v>
      </c>
    </row>
    <row r="637" spans="4:4" x14ac:dyDescent="0.2">
      <c r="D637" s="514">
        <f>IFERROR(VLOOKUP(A637,Сводная!W:AA,4,0),B637)</f>
        <v>0</v>
      </c>
    </row>
    <row r="638" spans="4:4" x14ac:dyDescent="0.2">
      <c r="D638" s="514">
        <f>IFERROR(VLOOKUP(A638,Сводная!W:AA,4,0),B638)</f>
        <v>0</v>
      </c>
    </row>
    <row r="639" spans="4:4" x14ac:dyDescent="0.2">
      <c r="D639" s="514">
        <f>IFERROR(VLOOKUP(A639,Сводная!W:AA,4,0),B639)</f>
        <v>0</v>
      </c>
    </row>
    <row r="640" spans="4:4" x14ac:dyDescent="0.2">
      <c r="D640" s="514">
        <f>IFERROR(VLOOKUP(A640,Сводная!W:AA,4,0),B640)</f>
        <v>0</v>
      </c>
    </row>
    <row r="641" spans="4:4" x14ac:dyDescent="0.2">
      <c r="D641" s="514">
        <f>IFERROR(VLOOKUP(A641,Сводная!W:AA,4,0),B641)</f>
        <v>0</v>
      </c>
    </row>
    <row r="642" spans="4:4" x14ac:dyDescent="0.2">
      <c r="D642" s="514">
        <f>IFERROR(VLOOKUP(A642,Сводная!W:AA,4,0),B642)</f>
        <v>0</v>
      </c>
    </row>
    <row r="643" spans="4:4" x14ac:dyDescent="0.2">
      <c r="D643" s="514">
        <f>IFERROR(VLOOKUP(A643,Сводная!W:AA,4,0),B643)</f>
        <v>0</v>
      </c>
    </row>
    <row r="644" spans="4:4" x14ac:dyDescent="0.2">
      <c r="D644" s="514">
        <f>IFERROR(VLOOKUP(A644,Сводная!W:AA,4,0),B644)</f>
        <v>0</v>
      </c>
    </row>
    <row r="645" spans="4:4" x14ac:dyDescent="0.2">
      <c r="D645" s="514">
        <f>IFERROR(VLOOKUP(A645,Сводная!W:AA,4,0),B645)</f>
        <v>0</v>
      </c>
    </row>
    <row r="646" spans="4:4" x14ac:dyDescent="0.2">
      <c r="D646" s="514">
        <f>IFERROR(VLOOKUP(A646,Сводная!W:AA,4,0),B646)</f>
        <v>0</v>
      </c>
    </row>
    <row r="647" spans="4:4" x14ac:dyDescent="0.2">
      <c r="D647" s="514">
        <f>IFERROR(VLOOKUP(A647,Сводная!W:AA,4,0),B647)</f>
        <v>0</v>
      </c>
    </row>
    <row r="648" spans="4:4" x14ac:dyDescent="0.2">
      <c r="D648" s="514">
        <f>IFERROR(VLOOKUP(A648,Сводная!W:AA,4,0),B648)</f>
        <v>0</v>
      </c>
    </row>
    <row r="649" spans="4:4" x14ac:dyDescent="0.2">
      <c r="D649" s="514">
        <f>IFERROR(VLOOKUP(A649,Сводная!W:AA,4,0),B649)</f>
        <v>0</v>
      </c>
    </row>
    <row r="650" spans="4:4" x14ac:dyDescent="0.2">
      <c r="D650" s="514">
        <f>IFERROR(VLOOKUP(A650,Сводная!W:AA,4,0),B650)</f>
        <v>0</v>
      </c>
    </row>
    <row r="651" spans="4:4" x14ac:dyDescent="0.2">
      <c r="D651" s="514">
        <f>IFERROR(VLOOKUP(A651,Сводная!W:AA,4,0),B651)</f>
        <v>0</v>
      </c>
    </row>
    <row r="652" spans="4:4" x14ac:dyDescent="0.2">
      <c r="D652" s="514">
        <f>IFERROR(VLOOKUP(A652,Сводная!W:AA,4,0),B652)</f>
        <v>0</v>
      </c>
    </row>
    <row r="653" spans="4:4" x14ac:dyDescent="0.2">
      <c r="D653" s="514">
        <f>IFERROR(VLOOKUP(A653,Сводная!W:AA,4,0),B653)</f>
        <v>0</v>
      </c>
    </row>
    <row r="654" spans="4:4" x14ac:dyDescent="0.2">
      <c r="D654" s="514">
        <f>IFERROR(VLOOKUP(A654,Сводная!W:AA,4,0),B654)</f>
        <v>0</v>
      </c>
    </row>
    <row r="655" spans="4:4" x14ac:dyDescent="0.2">
      <c r="D655" s="514">
        <f>IFERROR(VLOOKUP(A655,Сводная!W:AA,4,0),B655)</f>
        <v>0</v>
      </c>
    </row>
    <row r="656" spans="4:4" x14ac:dyDescent="0.2">
      <c r="D656" s="514">
        <f>IFERROR(VLOOKUP(A656,Сводная!W:AA,4,0),B656)</f>
        <v>0</v>
      </c>
    </row>
    <row r="657" spans="4:4" x14ac:dyDescent="0.2">
      <c r="D657" s="514">
        <f>IFERROR(VLOOKUP(A657,Сводная!W:AA,4,0),B657)</f>
        <v>0</v>
      </c>
    </row>
    <row r="658" spans="4:4" x14ac:dyDescent="0.2">
      <c r="D658" s="514">
        <f>IFERROR(VLOOKUP(A658,Сводная!W:AA,4,0),B658)</f>
        <v>0</v>
      </c>
    </row>
    <row r="659" spans="4:4" x14ac:dyDescent="0.2">
      <c r="D659" s="514">
        <f>IFERROR(VLOOKUP(A659,Сводная!W:AA,4,0),B659)</f>
        <v>0</v>
      </c>
    </row>
    <row r="660" spans="4:4" x14ac:dyDescent="0.2">
      <c r="D660" s="514">
        <f>IFERROR(VLOOKUP(A660,Сводная!W:AA,4,0),B660)</f>
        <v>0</v>
      </c>
    </row>
    <row r="661" spans="4:4" x14ac:dyDescent="0.2">
      <c r="D661" s="514">
        <f>IFERROR(VLOOKUP(A661,Сводная!W:AA,4,0),B661)</f>
        <v>0</v>
      </c>
    </row>
    <row r="662" spans="4:4" x14ac:dyDescent="0.2">
      <c r="D662" s="514">
        <f>IFERROR(VLOOKUP(A662,Сводная!W:AA,4,0),B662)</f>
        <v>0</v>
      </c>
    </row>
    <row r="663" spans="4:4" x14ac:dyDescent="0.2">
      <c r="D663" s="514">
        <f>IFERROR(VLOOKUP(A663,Сводная!W:AA,4,0),B663)</f>
        <v>0</v>
      </c>
    </row>
    <row r="664" spans="4:4" x14ac:dyDescent="0.2">
      <c r="D664" s="514">
        <f>IFERROR(VLOOKUP(A664,Сводная!W:AA,4,0),B664)</f>
        <v>0</v>
      </c>
    </row>
    <row r="665" spans="4:4" x14ac:dyDescent="0.2">
      <c r="D665" s="514">
        <f>IFERROR(VLOOKUP(A665,Сводная!W:AA,4,0),B665)</f>
        <v>0</v>
      </c>
    </row>
    <row r="666" spans="4:4" x14ac:dyDescent="0.2">
      <c r="D666" s="514">
        <f>IFERROR(VLOOKUP(A666,Сводная!W:AA,4,0),B666)</f>
        <v>0</v>
      </c>
    </row>
    <row r="667" spans="4:4" x14ac:dyDescent="0.2">
      <c r="D667" s="514">
        <f>IFERROR(VLOOKUP(A667,Сводная!W:AA,4,0),B667)</f>
        <v>0</v>
      </c>
    </row>
    <row r="668" spans="4:4" x14ac:dyDescent="0.2">
      <c r="D668" s="514">
        <f>IFERROR(VLOOKUP(A668,Сводная!W:AA,4,0),B668)</f>
        <v>0</v>
      </c>
    </row>
    <row r="669" spans="4:4" x14ac:dyDescent="0.2">
      <c r="D669" s="514">
        <f>IFERROR(VLOOKUP(A669,Сводная!W:AA,4,0),B669)</f>
        <v>0</v>
      </c>
    </row>
    <row r="670" spans="4:4" x14ac:dyDescent="0.2">
      <c r="D670" s="514">
        <f>IFERROR(VLOOKUP(A670,Сводная!W:AA,4,0),B670)</f>
        <v>0</v>
      </c>
    </row>
    <row r="671" spans="4:4" x14ac:dyDescent="0.2">
      <c r="D671" s="514">
        <f>IFERROR(VLOOKUP(A671,Сводная!W:AA,4,0),B671)</f>
        <v>0</v>
      </c>
    </row>
    <row r="672" spans="4:4" x14ac:dyDescent="0.2">
      <c r="D672" s="514">
        <f>IFERROR(VLOOKUP(A672,Сводная!W:AA,4,0),B672)</f>
        <v>0</v>
      </c>
    </row>
    <row r="673" spans="4:4" x14ac:dyDescent="0.2">
      <c r="D673" s="514">
        <f>IFERROR(VLOOKUP(A673,Сводная!W:AA,4,0),B673)</f>
        <v>0</v>
      </c>
    </row>
    <row r="674" spans="4:4" x14ac:dyDescent="0.2">
      <c r="D674" s="514">
        <f>IFERROR(VLOOKUP(A674,Сводная!W:AA,4,0),B674)</f>
        <v>0</v>
      </c>
    </row>
    <row r="675" spans="4:4" x14ac:dyDescent="0.2">
      <c r="D675" s="514">
        <f>IFERROR(VLOOKUP(A675,Сводная!W:AA,4,0),B675)</f>
        <v>0</v>
      </c>
    </row>
    <row r="676" spans="4:4" x14ac:dyDescent="0.2">
      <c r="D676" s="514">
        <f>IFERROR(VLOOKUP(A676,Сводная!W:AA,4,0),B676)</f>
        <v>0</v>
      </c>
    </row>
    <row r="677" spans="4:4" x14ac:dyDescent="0.2">
      <c r="D677" s="514">
        <f>IFERROR(VLOOKUP(A677,Сводная!W:AA,4,0),B677)</f>
        <v>0</v>
      </c>
    </row>
    <row r="678" spans="4:4" x14ac:dyDescent="0.2">
      <c r="D678" s="514">
        <f>IFERROR(VLOOKUP(A678,Сводная!W:AA,4,0),B678)</f>
        <v>0</v>
      </c>
    </row>
    <row r="679" spans="4:4" x14ac:dyDescent="0.2">
      <c r="D679" s="514">
        <f>IFERROR(VLOOKUP(A679,Сводная!W:AA,4,0),B679)</f>
        <v>0</v>
      </c>
    </row>
    <row r="680" spans="4:4" x14ac:dyDescent="0.2">
      <c r="D680" s="514">
        <f>IFERROR(VLOOKUP(A680,Сводная!W:AA,4,0),B680)</f>
        <v>0</v>
      </c>
    </row>
    <row r="681" spans="4:4" x14ac:dyDescent="0.2">
      <c r="D681" s="514">
        <f>IFERROR(VLOOKUP(A681,Сводная!W:AA,4,0),B681)</f>
        <v>0</v>
      </c>
    </row>
    <row r="682" spans="4:4" x14ac:dyDescent="0.2">
      <c r="D682" s="514">
        <f>IFERROR(VLOOKUP(A682,Сводная!W:AA,4,0),B682)</f>
        <v>0</v>
      </c>
    </row>
    <row r="683" spans="4:4" x14ac:dyDescent="0.2">
      <c r="D683" s="514">
        <f>IFERROR(VLOOKUP(A683,Сводная!W:AA,4,0),B683)</f>
        <v>0</v>
      </c>
    </row>
    <row r="684" spans="4:4" x14ac:dyDescent="0.2">
      <c r="D684" s="514">
        <f>IFERROR(VLOOKUP(A684,Сводная!W:AA,4,0),B684)</f>
        <v>0</v>
      </c>
    </row>
    <row r="685" spans="4:4" x14ac:dyDescent="0.2">
      <c r="D685" s="514">
        <f>IFERROR(VLOOKUP(A685,Сводная!W:AA,4,0),B685)</f>
        <v>0</v>
      </c>
    </row>
    <row r="686" spans="4:4" x14ac:dyDescent="0.2">
      <c r="D686" s="514">
        <f>IFERROR(VLOOKUP(A686,Сводная!W:AA,4,0),B686)</f>
        <v>0</v>
      </c>
    </row>
    <row r="687" spans="4:4" x14ac:dyDescent="0.2">
      <c r="D687" s="514">
        <f>IFERROR(VLOOKUP(A687,Сводная!W:AA,4,0),B687)</f>
        <v>0</v>
      </c>
    </row>
    <row r="688" spans="4:4" x14ac:dyDescent="0.2">
      <c r="D688" s="514">
        <f>IFERROR(VLOOKUP(A688,Сводная!W:AA,4,0),B688)</f>
        <v>0</v>
      </c>
    </row>
    <row r="689" spans="4:4" x14ac:dyDescent="0.2">
      <c r="D689" s="514">
        <f>IFERROR(VLOOKUP(A689,Сводная!W:AA,4,0),B689)</f>
        <v>0</v>
      </c>
    </row>
    <row r="690" spans="4:4" x14ac:dyDescent="0.2">
      <c r="D690" s="514">
        <f>IFERROR(VLOOKUP(A690,Сводная!W:AA,4,0),B690)</f>
        <v>0</v>
      </c>
    </row>
    <row r="691" spans="4:4" x14ac:dyDescent="0.2">
      <c r="D691" s="514">
        <f>IFERROR(VLOOKUP(A691,Сводная!W:AA,4,0),B691)</f>
        <v>0</v>
      </c>
    </row>
    <row r="692" spans="4:4" x14ac:dyDescent="0.2">
      <c r="D692" s="514">
        <f>IFERROR(VLOOKUP(A692,Сводная!W:AA,4,0),B692)</f>
        <v>0</v>
      </c>
    </row>
    <row r="693" spans="4:4" x14ac:dyDescent="0.2">
      <c r="D693" s="514">
        <f>IFERROR(VLOOKUP(A693,Сводная!W:AA,4,0),B693)</f>
        <v>0</v>
      </c>
    </row>
    <row r="694" spans="4:4" x14ac:dyDescent="0.2">
      <c r="D694" s="514">
        <f>IFERROR(VLOOKUP(A694,Сводная!W:AA,4,0),B694)</f>
        <v>0</v>
      </c>
    </row>
    <row r="695" spans="4:4" x14ac:dyDescent="0.2">
      <c r="D695" s="514">
        <f>IFERROR(VLOOKUP(A695,Сводная!W:AA,4,0),B695)</f>
        <v>0</v>
      </c>
    </row>
    <row r="696" spans="4:4" x14ac:dyDescent="0.2">
      <c r="D696" s="514">
        <f>IFERROR(VLOOKUP(A696,Сводная!W:AA,4,0),B696)</f>
        <v>0</v>
      </c>
    </row>
    <row r="697" spans="4:4" x14ac:dyDescent="0.2">
      <c r="D697" s="514">
        <f>IFERROR(VLOOKUP(A697,Сводная!W:AA,4,0),B697)</f>
        <v>0</v>
      </c>
    </row>
    <row r="698" spans="4:4" x14ac:dyDescent="0.2">
      <c r="D698" s="514">
        <f>IFERROR(VLOOKUP(A698,Сводная!W:AA,4,0),B698)</f>
        <v>0</v>
      </c>
    </row>
    <row r="699" spans="4:4" x14ac:dyDescent="0.2">
      <c r="D699" s="514">
        <f>IFERROR(VLOOKUP(A699,Сводная!W:AA,4,0),B699)</f>
        <v>0</v>
      </c>
    </row>
    <row r="700" spans="4:4" x14ac:dyDescent="0.2">
      <c r="D700" s="514">
        <f>IFERROR(VLOOKUP(A700,Сводная!W:AA,4,0),B700)</f>
        <v>0</v>
      </c>
    </row>
    <row r="701" spans="4:4" x14ac:dyDescent="0.2">
      <c r="D701" s="514">
        <f>IFERROR(VLOOKUP(A701,Сводная!W:AA,4,0),B701)</f>
        <v>0</v>
      </c>
    </row>
    <row r="702" spans="4:4" x14ac:dyDescent="0.2">
      <c r="D702" s="514">
        <f>IFERROR(VLOOKUP(A702,Сводная!W:AA,4,0),B702)</f>
        <v>0</v>
      </c>
    </row>
    <row r="703" spans="4:4" x14ac:dyDescent="0.2">
      <c r="D703" s="514">
        <f>IFERROR(VLOOKUP(A703,Сводная!W:AA,4,0),B703)</f>
        <v>0</v>
      </c>
    </row>
    <row r="704" spans="4:4" x14ac:dyDescent="0.2">
      <c r="D704" s="514">
        <f>IFERROR(VLOOKUP(A704,Сводная!W:AA,4,0),B704)</f>
        <v>0</v>
      </c>
    </row>
    <row r="705" spans="4:4" x14ac:dyDescent="0.2">
      <c r="D705" s="514">
        <f>IFERROR(VLOOKUP(A705,Сводная!W:AA,4,0),B705)</f>
        <v>0</v>
      </c>
    </row>
    <row r="706" spans="4:4" x14ac:dyDescent="0.2">
      <c r="D706" s="514">
        <f>IFERROR(VLOOKUP(A706,Сводная!W:AA,4,0),B706)</f>
        <v>0</v>
      </c>
    </row>
    <row r="707" spans="4:4" x14ac:dyDescent="0.2">
      <c r="D707" s="514">
        <f>IFERROR(VLOOKUP(A707,Сводная!W:AA,4,0),B707)</f>
        <v>0</v>
      </c>
    </row>
    <row r="708" spans="4:4" x14ac:dyDescent="0.2">
      <c r="D708" s="514">
        <f>IFERROR(VLOOKUP(A708,Сводная!W:AA,4,0),B708)</f>
        <v>0</v>
      </c>
    </row>
    <row r="709" spans="4:4" x14ac:dyDescent="0.2">
      <c r="D709" s="514">
        <f>IFERROR(VLOOKUP(A709,Сводная!W:AA,4,0),B709)</f>
        <v>0</v>
      </c>
    </row>
    <row r="710" spans="4:4" x14ac:dyDescent="0.2">
      <c r="D710" s="514">
        <f>IFERROR(VLOOKUP(A710,Сводная!W:AA,4,0),B710)</f>
        <v>0</v>
      </c>
    </row>
    <row r="711" spans="4:4" x14ac:dyDescent="0.2">
      <c r="D711" s="514">
        <f>IFERROR(VLOOKUP(A711,Сводная!W:AA,4,0),B711)</f>
        <v>0</v>
      </c>
    </row>
    <row r="712" spans="4:4" x14ac:dyDescent="0.2">
      <c r="D712" s="514">
        <f>IFERROR(VLOOKUP(A712,Сводная!W:AA,4,0),B712)</f>
        <v>0</v>
      </c>
    </row>
    <row r="713" spans="4:4" x14ac:dyDescent="0.2">
      <c r="D713" s="514">
        <f>IFERROR(VLOOKUP(A713,Сводная!W:AA,4,0),B713)</f>
        <v>0</v>
      </c>
    </row>
    <row r="714" spans="4:4" x14ac:dyDescent="0.2">
      <c r="D714" s="514">
        <f>IFERROR(VLOOKUP(A714,Сводная!W:AA,4,0),B714)</f>
        <v>0</v>
      </c>
    </row>
    <row r="715" spans="4:4" x14ac:dyDescent="0.2">
      <c r="D715" s="514">
        <f>IFERROR(VLOOKUP(A715,Сводная!W:AA,4,0),B715)</f>
        <v>0</v>
      </c>
    </row>
    <row r="716" spans="4:4" x14ac:dyDescent="0.2">
      <c r="D716" s="514">
        <f>IFERROR(VLOOKUP(A716,Сводная!W:AA,4,0),B716)</f>
        <v>0</v>
      </c>
    </row>
    <row r="717" spans="4:4" x14ac:dyDescent="0.2">
      <c r="D717" s="514">
        <f>IFERROR(VLOOKUP(A717,Сводная!W:AA,4,0),B717)</f>
        <v>0</v>
      </c>
    </row>
    <row r="718" spans="4:4" x14ac:dyDescent="0.2">
      <c r="D718" s="514">
        <f>IFERROR(VLOOKUP(A718,Сводная!W:AA,4,0),B718)</f>
        <v>0</v>
      </c>
    </row>
    <row r="719" spans="4:4" x14ac:dyDescent="0.2">
      <c r="D719" s="514">
        <f>IFERROR(VLOOKUP(A719,Сводная!W:AA,4,0),B719)</f>
        <v>0</v>
      </c>
    </row>
    <row r="720" spans="4:4" x14ac:dyDescent="0.2">
      <c r="D720" s="514">
        <f>IFERROR(VLOOKUP(A720,Сводная!W:AA,4,0),B720)</f>
        <v>0</v>
      </c>
    </row>
    <row r="721" spans="4:4" x14ac:dyDescent="0.2">
      <c r="D721" s="514">
        <f>IFERROR(VLOOKUP(A721,Сводная!W:AA,4,0),B721)</f>
        <v>0</v>
      </c>
    </row>
    <row r="722" spans="4:4" x14ac:dyDescent="0.2">
      <c r="D722" s="514">
        <f>IFERROR(VLOOKUP(A722,Сводная!W:AA,4,0),B722)</f>
        <v>0</v>
      </c>
    </row>
    <row r="723" spans="4:4" x14ac:dyDescent="0.2">
      <c r="D723" s="514">
        <f>IFERROR(VLOOKUP(A723,Сводная!W:AA,4,0),B723)</f>
        <v>0</v>
      </c>
    </row>
    <row r="724" spans="4:4" x14ac:dyDescent="0.2">
      <c r="D724" s="514">
        <f>IFERROR(VLOOKUP(A724,Сводная!W:AA,4,0),B724)</f>
        <v>0</v>
      </c>
    </row>
    <row r="725" spans="4:4" x14ac:dyDescent="0.2">
      <c r="D725" s="514">
        <f>IFERROR(VLOOKUP(A725,Сводная!W:AA,4,0),B725)</f>
        <v>0</v>
      </c>
    </row>
    <row r="726" spans="4:4" x14ac:dyDescent="0.2">
      <c r="D726" s="514">
        <f>IFERROR(VLOOKUP(A726,Сводная!W:AA,4,0),B726)</f>
        <v>0</v>
      </c>
    </row>
    <row r="727" spans="4:4" x14ac:dyDescent="0.2">
      <c r="D727" s="514">
        <f>IFERROR(VLOOKUP(A727,Сводная!W:AA,4,0),B727)</f>
        <v>0</v>
      </c>
    </row>
    <row r="728" spans="4:4" x14ac:dyDescent="0.2">
      <c r="D728" s="514">
        <f>IFERROR(VLOOKUP(A728,Сводная!W:AA,4,0),B728)</f>
        <v>0</v>
      </c>
    </row>
    <row r="729" spans="4:4" x14ac:dyDescent="0.2">
      <c r="D729" s="514">
        <f>IFERROR(VLOOKUP(A729,Сводная!W:AA,4,0),B729)</f>
        <v>0</v>
      </c>
    </row>
    <row r="730" spans="4:4" x14ac:dyDescent="0.2">
      <c r="D730" s="514">
        <f>IFERROR(VLOOKUP(A730,Сводная!W:AA,4,0),B730)</f>
        <v>0</v>
      </c>
    </row>
    <row r="731" spans="4:4" x14ac:dyDescent="0.2">
      <c r="D731" s="514">
        <f>IFERROR(VLOOKUP(A731,Сводная!W:AA,4,0),B731)</f>
        <v>0</v>
      </c>
    </row>
    <row r="732" spans="4:4" x14ac:dyDescent="0.2">
      <c r="D732" s="514">
        <f>IFERROR(VLOOKUP(A732,Сводная!W:AA,4,0),B732)</f>
        <v>0</v>
      </c>
    </row>
    <row r="733" spans="4:4" x14ac:dyDescent="0.2">
      <c r="D733" s="514">
        <f>IFERROR(VLOOKUP(A733,Сводная!W:AA,4,0),B733)</f>
        <v>0</v>
      </c>
    </row>
    <row r="734" spans="4:4" x14ac:dyDescent="0.2">
      <c r="D734" s="514">
        <f>IFERROR(VLOOKUP(A734,Сводная!W:AA,4,0),B734)</f>
        <v>0</v>
      </c>
    </row>
    <row r="735" spans="4:4" x14ac:dyDescent="0.2">
      <c r="D735" s="514">
        <f>IFERROR(VLOOKUP(A735,Сводная!W:AA,4,0),B735)</f>
        <v>0</v>
      </c>
    </row>
    <row r="736" spans="4:4" x14ac:dyDescent="0.2">
      <c r="D736" s="514">
        <f>IFERROR(VLOOKUP(A736,Сводная!W:AA,4,0),B736)</f>
        <v>0</v>
      </c>
    </row>
    <row r="737" spans="4:4" x14ac:dyDescent="0.2">
      <c r="D737" s="514">
        <f>IFERROR(VLOOKUP(A737,Сводная!W:AA,4,0),B737)</f>
        <v>0</v>
      </c>
    </row>
    <row r="738" spans="4:4" x14ac:dyDescent="0.2">
      <c r="D738" s="514">
        <f>IFERROR(VLOOKUP(A738,Сводная!W:AA,4,0),B738)</f>
        <v>0</v>
      </c>
    </row>
    <row r="739" spans="4:4" x14ac:dyDescent="0.2">
      <c r="D739" s="514">
        <f>IFERROR(VLOOKUP(A739,Сводная!W:AA,4,0),B739)</f>
        <v>0</v>
      </c>
    </row>
    <row r="740" spans="4:4" x14ac:dyDescent="0.2">
      <c r="D740" s="514">
        <f>IFERROR(VLOOKUP(A740,Сводная!W:AA,4,0),B740)</f>
        <v>0</v>
      </c>
    </row>
    <row r="741" spans="4:4" x14ac:dyDescent="0.2">
      <c r="D741" s="514">
        <f>IFERROR(VLOOKUP(A741,Сводная!W:AA,4,0),B741)</f>
        <v>0</v>
      </c>
    </row>
    <row r="742" spans="4:4" x14ac:dyDescent="0.2">
      <c r="D742" s="514">
        <f>IFERROR(VLOOKUP(A742,Сводная!W:AA,4,0),B742)</f>
        <v>0</v>
      </c>
    </row>
    <row r="743" spans="4:4" x14ac:dyDescent="0.2">
      <c r="D743" s="514">
        <f>IFERROR(VLOOKUP(A743,Сводная!W:AA,4,0),B743)</f>
        <v>0</v>
      </c>
    </row>
    <row r="744" spans="4:4" x14ac:dyDescent="0.2">
      <c r="D744" s="514">
        <f>IFERROR(VLOOKUP(A744,Сводная!W:AA,4,0),B744)</f>
        <v>0</v>
      </c>
    </row>
    <row r="745" spans="4:4" x14ac:dyDescent="0.2">
      <c r="D745" s="514">
        <f>IFERROR(VLOOKUP(A745,Сводная!W:AA,4,0),B745)</f>
        <v>0</v>
      </c>
    </row>
    <row r="746" spans="4:4" x14ac:dyDescent="0.2">
      <c r="D746" s="514">
        <f>IFERROR(VLOOKUP(A746,Сводная!W:AA,4,0),B746)</f>
        <v>0</v>
      </c>
    </row>
    <row r="747" spans="4:4" x14ac:dyDescent="0.2">
      <c r="D747" s="514">
        <f>IFERROR(VLOOKUP(A747,Сводная!W:AA,4,0),B747)</f>
        <v>0</v>
      </c>
    </row>
    <row r="748" spans="4:4" x14ac:dyDescent="0.2">
      <c r="D748" s="514">
        <f>IFERROR(VLOOKUP(A748,Сводная!W:AA,4,0),B748)</f>
        <v>0</v>
      </c>
    </row>
    <row r="749" spans="4:4" x14ac:dyDescent="0.2">
      <c r="D749" s="514">
        <f>IFERROR(VLOOKUP(A749,Сводная!W:AA,4,0),B749)</f>
        <v>0</v>
      </c>
    </row>
    <row r="750" spans="4:4" x14ac:dyDescent="0.2">
      <c r="D750" s="514">
        <f>IFERROR(VLOOKUP(A750,Сводная!W:AA,4,0),B750)</f>
        <v>0</v>
      </c>
    </row>
    <row r="751" spans="4:4" x14ac:dyDescent="0.2">
      <c r="D751" s="514">
        <f>IFERROR(VLOOKUP(A751,Сводная!W:AA,4,0),B751)</f>
        <v>0</v>
      </c>
    </row>
    <row r="752" spans="4:4" x14ac:dyDescent="0.2">
      <c r="D752" s="514">
        <f>IFERROR(VLOOKUP(A752,Сводная!W:AA,4,0),B752)</f>
        <v>0</v>
      </c>
    </row>
    <row r="753" spans="4:4" x14ac:dyDescent="0.2">
      <c r="D753" s="514">
        <f>IFERROR(VLOOKUP(A753,Сводная!W:AA,4,0),B753)</f>
        <v>0</v>
      </c>
    </row>
    <row r="754" spans="4:4" x14ac:dyDescent="0.2">
      <c r="D754" s="514">
        <f>IFERROR(VLOOKUP(A754,Сводная!W:AA,4,0),B754)</f>
        <v>0</v>
      </c>
    </row>
    <row r="755" spans="4:4" x14ac:dyDescent="0.2">
      <c r="D755" s="514">
        <f>IFERROR(VLOOKUP(A755,Сводная!W:AA,4,0),B755)</f>
        <v>0</v>
      </c>
    </row>
    <row r="756" spans="4:4" x14ac:dyDescent="0.2">
      <c r="D756" s="514">
        <f>IFERROR(VLOOKUP(A756,Сводная!W:AA,4,0),B756)</f>
        <v>0</v>
      </c>
    </row>
    <row r="757" spans="4:4" x14ac:dyDescent="0.2">
      <c r="D757" s="514">
        <f>IFERROR(VLOOKUP(A757,Сводная!W:AA,4,0),B757)</f>
        <v>0</v>
      </c>
    </row>
    <row r="758" spans="4:4" x14ac:dyDescent="0.2">
      <c r="D758" s="514">
        <f>IFERROR(VLOOKUP(A758,Сводная!W:AA,4,0),B758)</f>
        <v>0</v>
      </c>
    </row>
    <row r="759" spans="4:4" x14ac:dyDescent="0.2">
      <c r="D759" s="514">
        <f>IFERROR(VLOOKUP(A759,Сводная!W:AA,4,0),B759)</f>
        <v>0</v>
      </c>
    </row>
    <row r="760" spans="4:4" x14ac:dyDescent="0.2">
      <c r="D760" s="514">
        <f>IFERROR(VLOOKUP(A760,Сводная!W:AA,4,0),B760)</f>
        <v>0</v>
      </c>
    </row>
    <row r="761" spans="4:4" x14ac:dyDescent="0.2">
      <c r="D761" s="514">
        <f>IFERROR(VLOOKUP(A761,Сводная!W:AA,4,0),B761)</f>
        <v>0</v>
      </c>
    </row>
    <row r="762" spans="4:4" x14ac:dyDescent="0.2">
      <c r="D762" s="514">
        <f>IFERROR(VLOOKUP(A762,Сводная!W:AA,4,0),B762)</f>
        <v>0</v>
      </c>
    </row>
    <row r="763" spans="4:4" x14ac:dyDescent="0.2">
      <c r="D763" s="514">
        <f>IFERROR(VLOOKUP(A763,Сводная!W:AA,4,0),B763)</f>
        <v>0</v>
      </c>
    </row>
    <row r="764" spans="4:4" x14ac:dyDescent="0.2">
      <c r="D764" s="514">
        <f>IFERROR(VLOOKUP(A764,Сводная!W:AA,4,0),B764)</f>
        <v>0</v>
      </c>
    </row>
    <row r="765" spans="4:4" x14ac:dyDescent="0.2">
      <c r="D765" s="514">
        <f>IFERROR(VLOOKUP(A765,Сводная!W:AA,4,0),B765)</f>
        <v>0</v>
      </c>
    </row>
    <row r="766" spans="4:4" x14ac:dyDescent="0.2">
      <c r="D766" s="514">
        <f>IFERROR(VLOOKUP(A766,Сводная!W:AA,4,0),B766)</f>
        <v>0</v>
      </c>
    </row>
    <row r="767" spans="4:4" x14ac:dyDescent="0.2">
      <c r="D767" s="514">
        <f>IFERROR(VLOOKUP(A767,Сводная!W:AA,4,0),B767)</f>
        <v>0</v>
      </c>
    </row>
    <row r="768" spans="4:4" x14ac:dyDescent="0.2">
      <c r="D768" s="514">
        <f>IFERROR(VLOOKUP(A768,Сводная!W:AA,4,0),B768)</f>
        <v>0</v>
      </c>
    </row>
    <row r="769" spans="4:4" x14ac:dyDescent="0.2">
      <c r="D769" s="514">
        <f>IFERROR(VLOOKUP(A769,Сводная!W:AA,4,0),B769)</f>
        <v>0</v>
      </c>
    </row>
    <row r="770" spans="4:4" x14ac:dyDescent="0.2">
      <c r="D770" s="514">
        <f>IFERROR(VLOOKUP(A770,Сводная!W:AA,4,0),B770)</f>
        <v>0</v>
      </c>
    </row>
    <row r="771" spans="4:4" x14ac:dyDescent="0.2">
      <c r="D771" s="514">
        <f>IFERROR(VLOOKUP(A771,Сводная!W:AA,4,0),B771)</f>
        <v>0</v>
      </c>
    </row>
    <row r="772" spans="4:4" x14ac:dyDescent="0.2">
      <c r="D772" s="514">
        <f>IFERROR(VLOOKUP(A772,Сводная!W:AA,4,0),B772)</f>
        <v>0</v>
      </c>
    </row>
    <row r="773" spans="4:4" x14ac:dyDescent="0.2">
      <c r="D773" s="514">
        <f>IFERROR(VLOOKUP(A773,Сводная!W:AA,4,0),B773)</f>
        <v>0</v>
      </c>
    </row>
    <row r="774" spans="4:4" x14ac:dyDescent="0.2">
      <c r="D774" s="514">
        <f>IFERROR(VLOOKUP(A774,Сводная!W:AA,4,0),B774)</f>
        <v>0</v>
      </c>
    </row>
    <row r="775" spans="4:4" x14ac:dyDescent="0.2">
      <c r="D775" s="514">
        <f>IFERROR(VLOOKUP(A775,Сводная!W:AA,4,0),B775)</f>
        <v>0</v>
      </c>
    </row>
    <row r="776" spans="4:4" x14ac:dyDescent="0.2">
      <c r="D776" s="514">
        <f>IFERROR(VLOOKUP(A776,Сводная!W:AA,4,0),B776)</f>
        <v>0</v>
      </c>
    </row>
    <row r="777" spans="4:4" x14ac:dyDescent="0.2">
      <c r="D777" s="514">
        <f>IFERROR(VLOOKUP(A777,Сводная!W:AA,4,0),B777)</f>
        <v>0</v>
      </c>
    </row>
    <row r="778" spans="4:4" x14ac:dyDescent="0.2">
      <c r="D778" s="514">
        <f>IFERROR(VLOOKUP(A778,Сводная!W:AA,4,0),B778)</f>
        <v>0</v>
      </c>
    </row>
    <row r="779" spans="4:4" x14ac:dyDescent="0.2">
      <c r="D779" s="514">
        <f>IFERROR(VLOOKUP(A779,Сводная!W:AA,4,0),B779)</f>
        <v>0</v>
      </c>
    </row>
    <row r="780" spans="4:4" x14ac:dyDescent="0.2">
      <c r="D780" s="514">
        <f>IFERROR(VLOOKUP(A780,Сводная!W:AA,4,0),B780)</f>
        <v>0</v>
      </c>
    </row>
    <row r="781" spans="4:4" x14ac:dyDescent="0.2">
      <c r="D781" s="514">
        <f>IFERROR(VLOOKUP(A781,Сводная!W:AA,4,0),B781)</f>
        <v>0</v>
      </c>
    </row>
    <row r="782" spans="4:4" x14ac:dyDescent="0.2">
      <c r="D782" s="514">
        <f>IFERROR(VLOOKUP(A782,Сводная!W:AA,4,0),B782)</f>
        <v>0</v>
      </c>
    </row>
    <row r="783" spans="4:4" x14ac:dyDescent="0.2">
      <c r="D783" s="514">
        <f>IFERROR(VLOOKUP(A783,Сводная!W:AA,4,0),B783)</f>
        <v>0</v>
      </c>
    </row>
    <row r="784" spans="4:4" x14ac:dyDescent="0.2">
      <c r="D784" s="514">
        <f>IFERROR(VLOOKUP(A784,Сводная!W:AA,4,0),B784)</f>
        <v>0</v>
      </c>
    </row>
    <row r="785" spans="4:4" x14ac:dyDescent="0.2">
      <c r="D785" s="514">
        <f>IFERROR(VLOOKUP(A785,Сводная!W:AA,4,0),B785)</f>
        <v>0</v>
      </c>
    </row>
    <row r="786" spans="4:4" x14ac:dyDescent="0.2">
      <c r="D786" s="514">
        <f>IFERROR(VLOOKUP(A786,Сводная!W:AA,4,0),B786)</f>
        <v>0</v>
      </c>
    </row>
    <row r="787" spans="4:4" x14ac:dyDescent="0.2">
      <c r="D787" s="514">
        <f>IFERROR(VLOOKUP(A787,Сводная!W:AA,4,0),B787)</f>
        <v>0</v>
      </c>
    </row>
    <row r="788" spans="4:4" x14ac:dyDescent="0.2">
      <c r="D788" s="514">
        <f>IFERROR(VLOOKUP(A788,Сводная!W:AA,4,0),B788)</f>
        <v>0</v>
      </c>
    </row>
    <row r="789" spans="4:4" x14ac:dyDescent="0.2">
      <c r="D789" s="514">
        <f>IFERROR(VLOOKUP(A789,Сводная!W:AA,4,0),B789)</f>
        <v>0</v>
      </c>
    </row>
    <row r="790" spans="4:4" x14ac:dyDescent="0.2">
      <c r="D790" s="514">
        <f>IFERROR(VLOOKUP(A790,Сводная!W:AA,4,0),B790)</f>
        <v>0</v>
      </c>
    </row>
    <row r="791" spans="4:4" x14ac:dyDescent="0.2">
      <c r="D791" s="514">
        <f>IFERROR(VLOOKUP(A791,Сводная!W:AA,4,0),B791)</f>
        <v>0</v>
      </c>
    </row>
    <row r="792" spans="4:4" x14ac:dyDescent="0.2">
      <c r="D792" s="514">
        <f>IFERROR(VLOOKUP(A792,Сводная!W:AA,4,0),B792)</f>
        <v>0</v>
      </c>
    </row>
    <row r="793" spans="4:4" x14ac:dyDescent="0.2">
      <c r="D793" s="514">
        <f>IFERROR(VLOOKUP(A793,Сводная!W:AA,4,0),B793)</f>
        <v>0</v>
      </c>
    </row>
    <row r="794" spans="4:4" x14ac:dyDescent="0.2">
      <c r="D794" s="514">
        <f>IFERROR(VLOOKUP(A794,Сводная!W:AA,4,0),B794)</f>
        <v>0</v>
      </c>
    </row>
    <row r="795" spans="4:4" x14ac:dyDescent="0.2">
      <c r="D795" s="514">
        <f>IFERROR(VLOOKUP(A795,Сводная!W:AA,4,0),B795)</f>
        <v>0</v>
      </c>
    </row>
    <row r="796" spans="4:4" x14ac:dyDescent="0.2">
      <c r="D796" s="514">
        <f>IFERROR(VLOOKUP(A796,Сводная!W:AA,4,0),B796)</f>
        <v>0</v>
      </c>
    </row>
    <row r="797" spans="4:4" x14ac:dyDescent="0.2">
      <c r="D797" s="514">
        <f>IFERROR(VLOOKUP(A797,Сводная!W:AA,4,0),B797)</f>
        <v>0</v>
      </c>
    </row>
    <row r="798" spans="4:4" x14ac:dyDescent="0.2">
      <c r="D798" s="514">
        <f>IFERROR(VLOOKUP(A798,Сводная!W:AA,4,0),B798)</f>
        <v>0</v>
      </c>
    </row>
    <row r="799" spans="4:4" x14ac:dyDescent="0.2">
      <c r="D799" s="514">
        <f>IFERROR(VLOOKUP(A799,Сводная!W:AA,4,0),B799)</f>
        <v>0</v>
      </c>
    </row>
    <row r="800" spans="4:4" x14ac:dyDescent="0.2">
      <c r="D800" s="514">
        <f>IFERROR(VLOOKUP(A800,Сводная!W:AA,4,0),B800)</f>
        <v>0</v>
      </c>
    </row>
    <row r="801" spans="4:4" x14ac:dyDescent="0.2">
      <c r="D801" s="514">
        <f>IFERROR(VLOOKUP(A801,Сводная!W:AA,4,0),B801)</f>
        <v>0</v>
      </c>
    </row>
    <row r="802" spans="4:4" x14ac:dyDescent="0.2">
      <c r="D802" s="514">
        <f>IFERROR(VLOOKUP(A802,Сводная!W:AA,4,0),B802)</f>
        <v>0</v>
      </c>
    </row>
    <row r="803" spans="4:4" x14ac:dyDescent="0.2">
      <c r="D803" s="514">
        <f>IFERROR(VLOOKUP(A803,Сводная!W:AA,4,0),B803)</f>
        <v>0</v>
      </c>
    </row>
    <row r="804" spans="4:4" x14ac:dyDescent="0.2">
      <c r="D804" s="514">
        <f>IFERROR(VLOOKUP(A804,Сводная!W:AA,4,0),B804)</f>
        <v>0</v>
      </c>
    </row>
    <row r="805" spans="4:4" x14ac:dyDescent="0.2">
      <c r="D805" s="514">
        <f>IFERROR(VLOOKUP(A805,Сводная!W:AA,4,0),B805)</f>
        <v>0</v>
      </c>
    </row>
    <row r="806" spans="4:4" x14ac:dyDescent="0.2">
      <c r="D806" s="514">
        <f>IFERROR(VLOOKUP(A806,Сводная!W:AA,4,0),B806)</f>
        <v>0</v>
      </c>
    </row>
    <row r="807" spans="4:4" x14ac:dyDescent="0.2">
      <c r="D807" s="514">
        <f>IFERROR(VLOOKUP(A807,Сводная!W:AA,4,0),B807)</f>
        <v>0</v>
      </c>
    </row>
    <row r="808" spans="4:4" x14ac:dyDescent="0.2">
      <c r="D808" s="514">
        <f>IFERROR(VLOOKUP(A808,Сводная!W:AA,4,0),B808)</f>
        <v>0</v>
      </c>
    </row>
    <row r="809" spans="4:4" x14ac:dyDescent="0.2">
      <c r="D809" s="514">
        <f>IFERROR(VLOOKUP(A809,Сводная!W:AA,4,0),B809)</f>
        <v>0</v>
      </c>
    </row>
    <row r="810" spans="4:4" x14ac:dyDescent="0.2">
      <c r="D810" s="514">
        <f>IFERROR(VLOOKUP(A810,Сводная!W:AA,4,0),B810)</f>
        <v>0</v>
      </c>
    </row>
    <row r="811" spans="4:4" x14ac:dyDescent="0.2">
      <c r="D811" s="514">
        <f>IFERROR(VLOOKUP(A811,Сводная!W:AA,4,0),B811)</f>
        <v>0</v>
      </c>
    </row>
    <row r="812" spans="4:4" x14ac:dyDescent="0.2">
      <c r="D812" s="514">
        <f>IFERROR(VLOOKUP(A812,Сводная!W:AA,4,0),B812)</f>
        <v>0</v>
      </c>
    </row>
    <row r="813" spans="4:4" x14ac:dyDescent="0.2">
      <c r="D813" s="514">
        <f>IFERROR(VLOOKUP(A813,Сводная!W:AA,4,0),B813)</f>
        <v>0</v>
      </c>
    </row>
    <row r="814" spans="4:4" x14ac:dyDescent="0.2">
      <c r="D814" s="514">
        <f>IFERROR(VLOOKUP(A814,Сводная!W:AA,4,0),B814)</f>
        <v>0</v>
      </c>
    </row>
    <row r="815" spans="4:4" x14ac:dyDescent="0.2">
      <c r="D815" s="514">
        <f>IFERROR(VLOOKUP(A815,Сводная!W:AA,4,0),B815)</f>
        <v>0</v>
      </c>
    </row>
    <row r="816" spans="4:4" x14ac:dyDescent="0.2">
      <c r="D816" s="514">
        <f>IFERROR(VLOOKUP(A816,Сводная!W:AA,4,0),B816)</f>
        <v>0</v>
      </c>
    </row>
    <row r="817" spans="4:4" x14ac:dyDescent="0.2">
      <c r="D817" s="514">
        <f>IFERROR(VLOOKUP(A817,Сводная!W:AA,4,0),B817)</f>
        <v>0</v>
      </c>
    </row>
    <row r="818" spans="4:4" x14ac:dyDescent="0.2">
      <c r="D818" s="514">
        <f>IFERROR(VLOOKUP(A818,Сводная!W:AA,4,0),B818)</f>
        <v>0</v>
      </c>
    </row>
    <row r="819" spans="4:4" x14ac:dyDescent="0.2">
      <c r="D819" s="514">
        <f>IFERROR(VLOOKUP(A819,Сводная!W:AA,4,0),B819)</f>
        <v>0</v>
      </c>
    </row>
    <row r="820" spans="4:4" x14ac:dyDescent="0.2">
      <c r="D820" s="514">
        <f>IFERROR(VLOOKUP(A820,Сводная!W:AA,4,0),B820)</f>
        <v>0</v>
      </c>
    </row>
    <row r="821" spans="4:4" x14ac:dyDescent="0.2">
      <c r="D821" s="514">
        <f>IFERROR(VLOOKUP(A821,Сводная!W:AA,4,0),B821)</f>
        <v>0</v>
      </c>
    </row>
    <row r="822" spans="4:4" x14ac:dyDescent="0.2">
      <c r="D822" s="514">
        <f>IFERROR(VLOOKUP(A822,Сводная!W:AA,4,0),B822)</f>
        <v>0</v>
      </c>
    </row>
    <row r="823" spans="4:4" x14ac:dyDescent="0.2">
      <c r="D823" s="514">
        <f>IFERROR(VLOOKUP(A823,Сводная!W:AA,4,0),B823)</f>
        <v>0</v>
      </c>
    </row>
    <row r="824" spans="4:4" x14ac:dyDescent="0.2">
      <c r="D824" s="514">
        <f>IFERROR(VLOOKUP(A824,Сводная!W:AA,4,0),B824)</f>
        <v>0</v>
      </c>
    </row>
    <row r="825" spans="4:4" x14ac:dyDescent="0.2">
      <c r="D825" s="514">
        <f>IFERROR(VLOOKUP(A825,Сводная!W:AA,4,0),B825)</f>
        <v>0</v>
      </c>
    </row>
    <row r="826" spans="4:4" x14ac:dyDescent="0.2">
      <c r="D826" s="514">
        <f>IFERROR(VLOOKUP(A826,Сводная!W:AA,4,0),B826)</f>
        <v>0</v>
      </c>
    </row>
    <row r="827" spans="4:4" x14ac:dyDescent="0.2">
      <c r="D827" s="514">
        <f>IFERROR(VLOOKUP(A827,Сводная!W:AA,4,0),B827)</f>
        <v>0</v>
      </c>
    </row>
    <row r="828" spans="4:4" x14ac:dyDescent="0.2">
      <c r="D828" s="514">
        <f>IFERROR(VLOOKUP(A828,Сводная!W:AA,4,0),B828)</f>
        <v>0</v>
      </c>
    </row>
    <row r="829" spans="4:4" x14ac:dyDescent="0.2">
      <c r="D829" s="514">
        <f>IFERROR(VLOOKUP(A829,Сводная!W:AA,4,0),B829)</f>
        <v>0</v>
      </c>
    </row>
    <row r="830" spans="4:4" x14ac:dyDescent="0.2">
      <c r="D830" s="514">
        <f>IFERROR(VLOOKUP(A830,Сводная!W:AA,4,0),B830)</f>
        <v>0</v>
      </c>
    </row>
    <row r="831" spans="4:4" x14ac:dyDescent="0.2">
      <c r="D831" s="514">
        <f>IFERROR(VLOOKUP(A831,Сводная!W:AA,4,0),B831)</f>
        <v>0</v>
      </c>
    </row>
    <row r="832" spans="4:4" x14ac:dyDescent="0.2">
      <c r="D832" s="514">
        <f>IFERROR(VLOOKUP(A832,Сводная!W:AA,4,0),B832)</f>
        <v>0</v>
      </c>
    </row>
    <row r="833" spans="4:4" x14ac:dyDescent="0.2">
      <c r="D833" s="514">
        <f>IFERROR(VLOOKUP(A833,Сводная!W:AA,4,0),B833)</f>
        <v>0</v>
      </c>
    </row>
    <row r="834" spans="4:4" x14ac:dyDescent="0.2">
      <c r="D834" s="514">
        <f>IFERROR(VLOOKUP(A834,Сводная!W:AA,4,0),B834)</f>
        <v>0</v>
      </c>
    </row>
    <row r="835" spans="4:4" x14ac:dyDescent="0.2">
      <c r="D835" s="514">
        <f>IFERROR(VLOOKUP(A835,Сводная!W:AA,4,0),B835)</f>
        <v>0</v>
      </c>
    </row>
    <row r="836" spans="4:4" x14ac:dyDescent="0.2">
      <c r="D836" s="514">
        <f>IFERROR(VLOOKUP(A836,Сводная!W:AA,4,0),B836)</f>
        <v>0</v>
      </c>
    </row>
    <row r="837" spans="4:4" x14ac:dyDescent="0.2">
      <c r="D837" s="514">
        <f>IFERROR(VLOOKUP(A837,Сводная!W:AA,4,0),B837)</f>
        <v>0</v>
      </c>
    </row>
    <row r="838" spans="4:4" x14ac:dyDescent="0.2">
      <c r="D838" s="514">
        <f>IFERROR(VLOOKUP(A838,Сводная!W:AA,4,0),B838)</f>
        <v>0</v>
      </c>
    </row>
    <row r="839" spans="4:4" x14ac:dyDescent="0.2">
      <c r="D839" s="514">
        <f>IFERROR(VLOOKUP(A839,Сводная!W:AA,4,0),B839)</f>
        <v>0</v>
      </c>
    </row>
    <row r="840" spans="4:4" x14ac:dyDescent="0.2">
      <c r="D840" s="514">
        <f>IFERROR(VLOOKUP(A840,Сводная!W:AA,4,0),B840)</f>
        <v>0</v>
      </c>
    </row>
    <row r="841" spans="4:4" x14ac:dyDescent="0.2">
      <c r="D841" s="514">
        <f>IFERROR(VLOOKUP(A841,Сводная!W:AA,4,0),B841)</f>
        <v>0</v>
      </c>
    </row>
    <row r="842" spans="4:4" x14ac:dyDescent="0.2">
      <c r="D842" s="514">
        <f>IFERROR(VLOOKUP(A842,Сводная!W:AA,4,0),B842)</f>
        <v>0</v>
      </c>
    </row>
    <row r="843" spans="4:4" x14ac:dyDescent="0.2">
      <c r="D843" s="514">
        <f>IFERROR(VLOOKUP(A843,Сводная!W:AA,4,0),B843)</f>
        <v>0</v>
      </c>
    </row>
    <row r="844" spans="4:4" x14ac:dyDescent="0.2">
      <c r="D844" s="514">
        <f>IFERROR(VLOOKUP(A844,Сводная!W:AA,4,0),B844)</f>
        <v>0</v>
      </c>
    </row>
    <row r="845" spans="4:4" x14ac:dyDescent="0.2">
      <c r="D845" s="514">
        <f>IFERROR(VLOOKUP(A845,Сводная!W:AA,4,0),B845)</f>
        <v>0</v>
      </c>
    </row>
    <row r="846" spans="4:4" x14ac:dyDescent="0.2">
      <c r="D846" s="514">
        <f>IFERROR(VLOOKUP(A846,Сводная!W:AA,4,0),B846)</f>
        <v>0</v>
      </c>
    </row>
    <row r="847" spans="4:4" x14ac:dyDescent="0.2">
      <c r="D847" s="514">
        <f>IFERROR(VLOOKUP(A847,Сводная!W:AA,4,0),B847)</f>
        <v>0</v>
      </c>
    </row>
    <row r="848" spans="4:4" x14ac:dyDescent="0.2">
      <c r="D848" s="514">
        <f>IFERROR(VLOOKUP(A848,Сводная!W:AA,4,0),B848)</f>
        <v>0</v>
      </c>
    </row>
    <row r="849" spans="4:4" x14ac:dyDescent="0.2">
      <c r="D849" s="514">
        <f>IFERROR(VLOOKUP(A849,Сводная!W:AA,4,0),B849)</f>
        <v>0</v>
      </c>
    </row>
    <row r="850" spans="4:4" x14ac:dyDescent="0.2">
      <c r="D850" s="514">
        <f>IFERROR(VLOOKUP(A850,Сводная!W:AA,4,0),B850)</f>
        <v>0</v>
      </c>
    </row>
    <row r="851" spans="4:4" x14ac:dyDescent="0.2">
      <c r="D851" s="514">
        <f>IFERROR(VLOOKUP(A851,Сводная!W:AA,4,0),B851)</f>
        <v>0</v>
      </c>
    </row>
    <row r="852" spans="4:4" x14ac:dyDescent="0.2">
      <c r="D852" s="514">
        <f>IFERROR(VLOOKUP(A852,Сводная!W:AA,4,0),B852)</f>
        <v>0</v>
      </c>
    </row>
    <row r="853" spans="4:4" x14ac:dyDescent="0.2">
      <c r="D853" s="514">
        <f>IFERROR(VLOOKUP(A853,Сводная!W:AA,4,0),B853)</f>
        <v>0</v>
      </c>
    </row>
    <row r="854" spans="4:4" x14ac:dyDescent="0.2">
      <c r="D854" s="514">
        <f>IFERROR(VLOOKUP(A854,Сводная!W:AA,4,0),B854)</f>
        <v>0</v>
      </c>
    </row>
    <row r="855" spans="4:4" x14ac:dyDescent="0.2">
      <c r="D855" s="514">
        <f>IFERROR(VLOOKUP(A855,Сводная!W:AA,4,0),B855)</f>
        <v>0</v>
      </c>
    </row>
    <row r="856" spans="4:4" x14ac:dyDescent="0.2">
      <c r="D856" s="514">
        <f>IFERROR(VLOOKUP(A856,Сводная!W:AA,4,0),B856)</f>
        <v>0</v>
      </c>
    </row>
    <row r="857" spans="4:4" x14ac:dyDescent="0.2">
      <c r="D857" s="514">
        <f>IFERROR(VLOOKUP(A857,Сводная!W:AA,4,0),B857)</f>
        <v>0</v>
      </c>
    </row>
    <row r="858" spans="4:4" x14ac:dyDescent="0.2">
      <c r="D858" s="514">
        <f>IFERROR(VLOOKUP(A858,Сводная!W:AA,4,0),B858)</f>
        <v>0</v>
      </c>
    </row>
    <row r="859" spans="4:4" x14ac:dyDescent="0.2">
      <c r="D859" s="514">
        <f>IFERROR(VLOOKUP(A859,Сводная!W:AA,4,0),B859)</f>
        <v>0</v>
      </c>
    </row>
    <row r="860" spans="4:4" x14ac:dyDescent="0.2">
      <c r="D860" s="514">
        <f>IFERROR(VLOOKUP(A860,Сводная!W:AA,4,0),B860)</f>
        <v>0</v>
      </c>
    </row>
    <row r="861" spans="4:4" x14ac:dyDescent="0.2">
      <c r="D861" s="514">
        <f>IFERROR(VLOOKUP(A861,Сводная!W:AA,4,0),B861)</f>
        <v>0</v>
      </c>
    </row>
    <row r="862" spans="4:4" x14ac:dyDescent="0.2">
      <c r="D862" s="514">
        <f>IFERROR(VLOOKUP(A862,Сводная!W:AA,4,0),B862)</f>
        <v>0</v>
      </c>
    </row>
    <row r="863" spans="4:4" x14ac:dyDescent="0.2">
      <c r="D863" s="514">
        <f>IFERROR(VLOOKUP(A863,Сводная!W:AA,4,0),B863)</f>
        <v>0</v>
      </c>
    </row>
    <row r="864" spans="4:4" x14ac:dyDescent="0.2">
      <c r="D864" s="514">
        <f>IFERROR(VLOOKUP(A864,Сводная!W:AA,4,0),B864)</f>
        <v>0</v>
      </c>
    </row>
    <row r="865" spans="4:4" x14ac:dyDescent="0.2">
      <c r="D865" s="514">
        <f>IFERROR(VLOOKUP(A865,Сводная!W:AA,4,0),B865)</f>
        <v>0</v>
      </c>
    </row>
    <row r="866" spans="4:4" x14ac:dyDescent="0.2">
      <c r="D866" s="514">
        <f>IFERROR(VLOOKUP(A866,Сводная!W:AA,4,0),B866)</f>
        <v>0</v>
      </c>
    </row>
    <row r="867" spans="4:4" x14ac:dyDescent="0.2">
      <c r="D867" s="514">
        <f>IFERROR(VLOOKUP(A867,Сводная!W:AA,4,0),B867)</f>
        <v>0</v>
      </c>
    </row>
    <row r="868" spans="4:4" x14ac:dyDescent="0.2">
      <c r="D868" s="514">
        <f>IFERROR(VLOOKUP(A868,Сводная!W:AA,4,0),B868)</f>
        <v>0</v>
      </c>
    </row>
    <row r="869" spans="4:4" x14ac:dyDescent="0.2">
      <c r="D869" s="514">
        <f>IFERROR(VLOOKUP(A869,Сводная!W:AA,4,0),B869)</f>
        <v>0</v>
      </c>
    </row>
    <row r="870" spans="4:4" x14ac:dyDescent="0.2">
      <c r="D870" s="514">
        <f>IFERROR(VLOOKUP(A870,Сводная!W:AA,4,0),B870)</f>
        <v>0</v>
      </c>
    </row>
    <row r="871" spans="4:4" x14ac:dyDescent="0.2">
      <c r="D871" s="514">
        <f>IFERROR(VLOOKUP(A871,Сводная!W:AA,4,0),B871)</f>
        <v>0</v>
      </c>
    </row>
    <row r="872" spans="4:4" x14ac:dyDescent="0.2">
      <c r="D872" s="514">
        <f>IFERROR(VLOOKUP(A872,Сводная!W:AA,4,0),B872)</f>
        <v>0</v>
      </c>
    </row>
    <row r="873" spans="4:4" x14ac:dyDescent="0.2">
      <c r="D873" s="514">
        <f>IFERROR(VLOOKUP(A873,Сводная!W:AA,4,0),B873)</f>
        <v>0</v>
      </c>
    </row>
    <row r="874" spans="4:4" x14ac:dyDescent="0.2">
      <c r="D874" s="514">
        <f>IFERROR(VLOOKUP(A874,Сводная!W:AA,4,0),B874)</f>
        <v>0</v>
      </c>
    </row>
    <row r="875" spans="4:4" x14ac:dyDescent="0.2">
      <c r="D875" s="514">
        <f>IFERROR(VLOOKUP(A875,Сводная!W:AA,4,0),B875)</f>
        <v>0</v>
      </c>
    </row>
    <row r="876" spans="4:4" x14ac:dyDescent="0.2">
      <c r="D876" s="514">
        <f>IFERROR(VLOOKUP(A876,Сводная!W:AA,4,0),B876)</f>
        <v>0</v>
      </c>
    </row>
    <row r="877" spans="4:4" x14ac:dyDescent="0.2">
      <c r="D877" s="514">
        <f>IFERROR(VLOOKUP(A877,Сводная!W:AA,4,0),B877)</f>
        <v>0</v>
      </c>
    </row>
    <row r="878" spans="4:4" x14ac:dyDescent="0.2">
      <c r="D878" s="514">
        <f>IFERROR(VLOOKUP(A878,Сводная!W:AA,4,0),B878)</f>
        <v>0</v>
      </c>
    </row>
    <row r="879" spans="4:4" x14ac:dyDescent="0.2">
      <c r="D879" s="514">
        <f>IFERROR(VLOOKUP(A879,Сводная!W:AA,4,0),B879)</f>
        <v>0</v>
      </c>
    </row>
    <row r="880" spans="4:4" x14ac:dyDescent="0.2">
      <c r="D880" s="514">
        <f>IFERROR(VLOOKUP(A880,Сводная!W:AA,4,0),B880)</f>
        <v>0</v>
      </c>
    </row>
    <row r="881" spans="4:4" x14ac:dyDescent="0.2">
      <c r="D881" s="514">
        <f>IFERROR(VLOOKUP(A881,Сводная!W:AA,4,0),B881)</f>
        <v>0</v>
      </c>
    </row>
    <row r="882" spans="4:4" x14ac:dyDescent="0.2">
      <c r="D882" s="514">
        <f>IFERROR(VLOOKUP(A882,Сводная!W:AA,4,0),B882)</f>
        <v>0</v>
      </c>
    </row>
    <row r="883" spans="4:4" x14ac:dyDescent="0.2">
      <c r="D883" s="514">
        <f>IFERROR(VLOOKUP(A883,Сводная!W:AA,4,0),B883)</f>
        <v>0</v>
      </c>
    </row>
    <row r="884" spans="4:4" x14ac:dyDescent="0.2">
      <c r="D884" s="514">
        <f>IFERROR(VLOOKUP(A884,Сводная!W:AA,4,0),B884)</f>
        <v>0</v>
      </c>
    </row>
    <row r="885" spans="4:4" x14ac:dyDescent="0.2">
      <c r="D885" s="514">
        <f>IFERROR(VLOOKUP(A885,Сводная!W:AA,4,0),B885)</f>
        <v>0</v>
      </c>
    </row>
    <row r="886" spans="4:4" x14ac:dyDescent="0.2">
      <c r="D886" s="514">
        <f>IFERROR(VLOOKUP(A886,Сводная!W:AA,4,0),B886)</f>
        <v>0</v>
      </c>
    </row>
    <row r="887" spans="4:4" x14ac:dyDescent="0.2">
      <c r="D887" s="514">
        <f>IFERROR(VLOOKUP(A887,Сводная!W:AA,4,0),B887)</f>
        <v>0</v>
      </c>
    </row>
    <row r="888" spans="4:4" x14ac:dyDescent="0.2">
      <c r="D888" s="514">
        <f>IFERROR(VLOOKUP(A888,Сводная!W:AA,4,0),B888)</f>
        <v>0</v>
      </c>
    </row>
    <row r="889" spans="4:4" x14ac:dyDescent="0.2">
      <c r="D889" s="514">
        <f>IFERROR(VLOOKUP(A889,Сводная!W:AA,4,0),B889)</f>
        <v>0</v>
      </c>
    </row>
    <row r="890" spans="4:4" x14ac:dyDescent="0.2">
      <c r="D890" s="514">
        <f>IFERROR(VLOOKUP(A890,Сводная!W:AA,4,0),B890)</f>
        <v>0</v>
      </c>
    </row>
    <row r="891" spans="4:4" x14ac:dyDescent="0.2">
      <c r="D891" s="514">
        <f>IFERROR(VLOOKUP(A891,Сводная!W:AA,4,0),B891)</f>
        <v>0</v>
      </c>
    </row>
    <row r="892" spans="4:4" x14ac:dyDescent="0.2">
      <c r="D892" s="514">
        <f>IFERROR(VLOOKUP(A892,Сводная!W:AA,4,0),B892)</f>
        <v>0</v>
      </c>
    </row>
    <row r="893" spans="4:4" x14ac:dyDescent="0.2">
      <c r="D893" s="514">
        <f>IFERROR(VLOOKUP(A893,Сводная!W:AA,4,0),B893)</f>
        <v>0</v>
      </c>
    </row>
    <row r="894" spans="4:4" x14ac:dyDescent="0.2">
      <c r="D894" s="514">
        <f>IFERROR(VLOOKUP(A894,Сводная!W:AA,4,0),B894)</f>
        <v>0</v>
      </c>
    </row>
    <row r="895" spans="4:4" x14ac:dyDescent="0.2">
      <c r="D895" s="514">
        <f>IFERROR(VLOOKUP(A895,Сводная!W:AA,4,0),B895)</f>
        <v>0</v>
      </c>
    </row>
    <row r="896" spans="4:4" x14ac:dyDescent="0.2">
      <c r="D896" s="514">
        <f>IFERROR(VLOOKUP(A896,Сводная!W:AA,4,0),B896)</f>
        <v>0</v>
      </c>
    </row>
    <row r="897" spans="4:4" x14ac:dyDescent="0.2">
      <c r="D897" s="514">
        <f>IFERROR(VLOOKUP(A897,Сводная!W:AA,4,0),B897)</f>
        <v>0</v>
      </c>
    </row>
    <row r="898" spans="4:4" x14ac:dyDescent="0.2">
      <c r="D898" s="514">
        <f>IFERROR(VLOOKUP(A898,Сводная!W:AA,4,0),B898)</f>
        <v>0</v>
      </c>
    </row>
    <row r="899" spans="4:4" x14ac:dyDescent="0.2">
      <c r="D899" s="514">
        <f>IFERROR(VLOOKUP(A899,Сводная!W:AA,4,0),B899)</f>
        <v>0</v>
      </c>
    </row>
    <row r="900" spans="4:4" x14ac:dyDescent="0.2">
      <c r="D900" s="514">
        <f>IFERROR(VLOOKUP(A900,Сводная!W:AA,4,0),B900)</f>
        <v>0</v>
      </c>
    </row>
    <row r="901" spans="4:4" x14ac:dyDescent="0.2">
      <c r="D901" s="514">
        <f>IFERROR(VLOOKUP(A901,Сводная!W:AA,4,0),B901)</f>
        <v>0</v>
      </c>
    </row>
    <row r="902" spans="4:4" x14ac:dyDescent="0.2">
      <c r="D902" s="514">
        <f>IFERROR(VLOOKUP(A902,Сводная!W:AA,4,0),B902)</f>
        <v>0</v>
      </c>
    </row>
    <row r="903" spans="4:4" x14ac:dyDescent="0.2">
      <c r="D903" s="514">
        <f>IFERROR(VLOOKUP(A903,Сводная!W:AA,4,0),B903)</f>
        <v>0</v>
      </c>
    </row>
    <row r="904" spans="4:4" x14ac:dyDescent="0.2">
      <c r="D904" s="514">
        <f>IFERROR(VLOOKUP(A904,Сводная!W:AA,4,0),B904)</f>
        <v>0</v>
      </c>
    </row>
    <row r="905" spans="4:4" x14ac:dyDescent="0.2">
      <c r="D905" s="514">
        <f>IFERROR(VLOOKUP(A905,Сводная!W:AA,4,0),B905)</f>
        <v>0</v>
      </c>
    </row>
    <row r="906" spans="4:4" x14ac:dyDescent="0.2">
      <c r="D906" s="514">
        <f>IFERROR(VLOOKUP(A906,Сводная!W:AA,4,0),B906)</f>
        <v>0</v>
      </c>
    </row>
    <row r="907" spans="4:4" x14ac:dyDescent="0.2">
      <c r="D907" s="514">
        <f>IFERROR(VLOOKUP(A907,Сводная!W:AA,4,0),B907)</f>
        <v>0</v>
      </c>
    </row>
    <row r="908" spans="4:4" x14ac:dyDescent="0.2">
      <c r="D908" s="514">
        <f>IFERROR(VLOOKUP(A908,Сводная!W:AA,4,0),B908)</f>
        <v>0</v>
      </c>
    </row>
    <row r="909" spans="4:4" x14ac:dyDescent="0.2">
      <c r="D909" s="514">
        <f>IFERROR(VLOOKUP(A909,Сводная!W:AA,4,0),B909)</f>
        <v>0</v>
      </c>
    </row>
    <row r="910" spans="4:4" x14ac:dyDescent="0.2">
      <c r="D910" s="514">
        <f>IFERROR(VLOOKUP(A910,Сводная!W:AA,4,0),B910)</f>
        <v>0</v>
      </c>
    </row>
    <row r="911" spans="4:4" x14ac:dyDescent="0.2">
      <c r="D911" s="514">
        <f>IFERROR(VLOOKUP(A911,Сводная!W:AA,4,0),B911)</f>
        <v>0</v>
      </c>
    </row>
    <row r="912" spans="4:4" x14ac:dyDescent="0.2">
      <c r="D912" s="514">
        <f>IFERROR(VLOOKUP(A912,Сводная!W:AA,4,0),B912)</f>
        <v>0</v>
      </c>
    </row>
    <row r="913" spans="4:4" x14ac:dyDescent="0.2">
      <c r="D913" s="514">
        <f>IFERROR(VLOOKUP(A913,Сводная!W:AA,4,0),B913)</f>
        <v>0</v>
      </c>
    </row>
    <row r="914" spans="4:4" x14ac:dyDescent="0.2">
      <c r="D914" s="514">
        <f>IFERROR(VLOOKUP(A914,Сводная!W:AA,4,0),B914)</f>
        <v>0</v>
      </c>
    </row>
    <row r="915" spans="4:4" x14ac:dyDescent="0.2">
      <c r="D915" s="514">
        <f>IFERROR(VLOOKUP(A915,Сводная!W:AA,4,0),B915)</f>
        <v>0</v>
      </c>
    </row>
    <row r="916" spans="4:4" x14ac:dyDescent="0.2">
      <c r="D916" s="514">
        <f>IFERROR(VLOOKUP(A916,Сводная!W:AA,4,0),B916)</f>
        <v>0</v>
      </c>
    </row>
    <row r="917" spans="4:4" x14ac:dyDescent="0.2">
      <c r="D917" s="514">
        <f>IFERROR(VLOOKUP(A917,Сводная!W:AA,4,0),B917)</f>
        <v>0</v>
      </c>
    </row>
    <row r="918" spans="4:4" x14ac:dyDescent="0.2">
      <c r="D918" s="514">
        <f>IFERROR(VLOOKUP(A918,Сводная!W:AA,4,0),B918)</f>
        <v>0</v>
      </c>
    </row>
    <row r="919" spans="4:4" x14ac:dyDescent="0.2">
      <c r="D919" s="514">
        <f>IFERROR(VLOOKUP(A919,Сводная!W:AA,4,0),B919)</f>
        <v>0</v>
      </c>
    </row>
    <row r="920" spans="4:4" x14ac:dyDescent="0.2">
      <c r="D920" s="514">
        <f>IFERROR(VLOOKUP(A920,Сводная!W:AA,4,0),B920)</f>
        <v>0</v>
      </c>
    </row>
    <row r="921" spans="4:4" x14ac:dyDescent="0.2">
      <c r="D921" s="514">
        <f>IFERROR(VLOOKUP(A921,Сводная!W:AA,4,0),B921)</f>
        <v>0</v>
      </c>
    </row>
    <row r="922" spans="4:4" x14ac:dyDescent="0.2">
      <c r="D922" s="514">
        <f>IFERROR(VLOOKUP(A922,Сводная!W:AA,4,0),B922)</f>
        <v>0</v>
      </c>
    </row>
    <row r="923" spans="4:4" x14ac:dyDescent="0.2">
      <c r="D923" s="514">
        <f>IFERROR(VLOOKUP(A923,Сводная!W:AA,4,0),B923)</f>
        <v>0</v>
      </c>
    </row>
    <row r="924" spans="4:4" x14ac:dyDescent="0.2">
      <c r="D924" s="514">
        <f>IFERROR(VLOOKUP(A924,Сводная!W:AA,4,0),B924)</f>
        <v>0</v>
      </c>
    </row>
    <row r="925" spans="4:4" x14ac:dyDescent="0.2">
      <c r="D925" s="514">
        <f>IFERROR(VLOOKUP(A925,Сводная!W:AA,4,0),B925)</f>
        <v>0</v>
      </c>
    </row>
    <row r="926" spans="4:4" x14ac:dyDescent="0.2">
      <c r="D926" s="514">
        <f>IFERROR(VLOOKUP(A926,Сводная!W:AA,4,0),B926)</f>
        <v>0</v>
      </c>
    </row>
    <row r="927" spans="4:4" x14ac:dyDescent="0.2">
      <c r="D927" s="514">
        <f>IFERROR(VLOOKUP(A927,Сводная!W:AA,4,0),B927)</f>
        <v>0</v>
      </c>
    </row>
    <row r="928" spans="4:4" x14ac:dyDescent="0.2">
      <c r="D928" s="514">
        <f>IFERROR(VLOOKUP(A928,Сводная!W:AA,4,0),B928)</f>
        <v>0</v>
      </c>
    </row>
    <row r="929" spans="4:4" x14ac:dyDescent="0.2">
      <c r="D929" s="514">
        <f>IFERROR(VLOOKUP(A929,Сводная!W:AA,4,0),B929)</f>
        <v>0</v>
      </c>
    </row>
    <row r="930" spans="4:4" x14ac:dyDescent="0.2">
      <c r="D930" s="514">
        <f>IFERROR(VLOOKUP(A930,Сводная!W:AA,4,0),B930)</f>
        <v>0</v>
      </c>
    </row>
    <row r="931" spans="4:4" x14ac:dyDescent="0.2">
      <c r="D931" s="514">
        <f>IFERROR(VLOOKUP(A931,Сводная!W:AA,4,0),B931)</f>
        <v>0</v>
      </c>
    </row>
    <row r="932" spans="4:4" x14ac:dyDescent="0.2">
      <c r="D932" s="514">
        <f>IFERROR(VLOOKUP(A932,Сводная!W:AA,4,0),B932)</f>
        <v>0</v>
      </c>
    </row>
    <row r="933" spans="4:4" x14ac:dyDescent="0.2">
      <c r="D933" s="514">
        <f>IFERROR(VLOOKUP(A933,Сводная!W:AA,4,0),B933)</f>
        <v>0</v>
      </c>
    </row>
    <row r="934" spans="4:4" x14ac:dyDescent="0.2">
      <c r="D934" s="514">
        <f>IFERROR(VLOOKUP(A934,Сводная!W:AA,4,0),B934)</f>
        <v>0</v>
      </c>
    </row>
    <row r="935" spans="4:4" x14ac:dyDescent="0.2">
      <c r="D935" s="514">
        <f>IFERROR(VLOOKUP(A935,Сводная!W:AA,4,0),B935)</f>
        <v>0</v>
      </c>
    </row>
    <row r="936" spans="4:4" x14ac:dyDescent="0.2">
      <c r="D936" s="514">
        <f>IFERROR(VLOOKUP(A936,Сводная!W:AA,4,0),B936)</f>
        <v>0</v>
      </c>
    </row>
    <row r="937" spans="4:4" x14ac:dyDescent="0.2">
      <c r="D937" s="514">
        <f>IFERROR(VLOOKUP(A937,Сводная!W:AA,4,0),B937)</f>
        <v>0</v>
      </c>
    </row>
    <row r="938" spans="4:4" x14ac:dyDescent="0.2">
      <c r="D938" s="514">
        <f>IFERROR(VLOOKUP(A938,Сводная!W:AA,4,0),B938)</f>
        <v>0</v>
      </c>
    </row>
    <row r="939" spans="4:4" x14ac:dyDescent="0.2">
      <c r="D939" s="514">
        <f>IFERROR(VLOOKUP(A939,Сводная!W:AA,4,0),B939)</f>
        <v>0</v>
      </c>
    </row>
    <row r="940" spans="4:4" x14ac:dyDescent="0.2">
      <c r="D940" s="514">
        <f>IFERROR(VLOOKUP(A940,Сводная!W:AA,4,0),B940)</f>
        <v>0</v>
      </c>
    </row>
    <row r="941" spans="4:4" x14ac:dyDescent="0.2">
      <c r="D941" s="514">
        <f>IFERROR(VLOOKUP(A941,Сводная!W:AA,4,0),B941)</f>
        <v>0</v>
      </c>
    </row>
    <row r="942" spans="4:4" x14ac:dyDescent="0.2">
      <c r="D942" s="514">
        <f>IFERROR(VLOOKUP(A942,Сводная!W:AA,4,0),B942)</f>
        <v>0</v>
      </c>
    </row>
    <row r="943" spans="4:4" x14ac:dyDescent="0.2">
      <c r="D943" s="514">
        <f>IFERROR(VLOOKUP(A943,Сводная!W:AA,4,0),B943)</f>
        <v>0</v>
      </c>
    </row>
    <row r="944" spans="4:4" x14ac:dyDescent="0.2">
      <c r="D944" s="514">
        <f>IFERROR(VLOOKUP(A944,Сводная!W:AA,4,0),B944)</f>
        <v>0</v>
      </c>
    </row>
    <row r="945" spans="4:4" x14ac:dyDescent="0.2">
      <c r="D945" s="514">
        <f>IFERROR(VLOOKUP(A945,Сводная!W:AA,4,0),B945)</f>
        <v>0</v>
      </c>
    </row>
    <row r="946" spans="4:4" x14ac:dyDescent="0.2">
      <c r="D946" s="514">
        <f>IFERROR(VLOOKUP(A946,Сводная!W:AA,4,0),B946)</f>
        <v>0</v>
      </c>
    </row>
    <row r="947" spans="4:4" x14ac:dyDescent="0.2">
      <c r="D947" s="514">
        <f>IFERROR(VLOOKUP(A947,Сводная!W:AA,4,0),B947)</f>
        <v>0</v>
      </c>
    </row>
    <row r="948" spans="4:4" x14ac:dyDescent="0.2">
      <c r="D948" s="514">
        <f>IFERROR(VLOOKUP(A948,Сводная!W:AA,4,0),B948)</f>
        <v>0</v>
      </c>
    </row>
    <row r="949" spans="4:4" x14ac:dyDescent="0.2">
      <c r="D949" s="514">
        <f>IFERROR(VLOOKUP(A949,Сводная!W:AA,4,0),B949)</f>
        <v>0</v>
      </c>
    </row>
    <row r="950" spans="4:4" x14ac:dyDescent="0.2">
      <c r="D950" s="514">
        <f>IFERROR(VLOOKUP(A950,Сводная!W:AA,4,0),B950)</f>
        <v>0</v>
      </c>
    </row>
    <row r="951" spans="4:4" x14ac:dyDescent="0.2">
      <c r="D951" s="514">
        <f>IFERROR(VLOOKUP(A951,Сводная!W:AA,4,0),B951)</f>
        <v>0</v>
      </c>
    </row>
    <row r="952" spans="4:4" x14ac:dyDescent="0.2">
      <c r="D952" s="514">
        <f>IFERROR(VLOOKUP(A952,Сводная!W:AA,4,0),B952)</f>
        <v>0</v>
      </c>
    </row>
    <row r="953" spans="4:4" x14ac:dyDescent="0.2">
      <c r="D953" s="514">
        <f>IFERROR(VLOOKUP(A953,Сводная!W:AA,4,0),B953)</f>
        <v>0</v>
      </c>
    </row>
    <row r="954" spans="4:4" x14ac:dyDescent="0.2">
      <c r="D954" s="514">
        <f>IFERROR(VLOOKUP(A954,Сводная!W:AA,4,0),B954)</f>
        <v>0</v>
      </c>
    </row>
    <row r="955" spans="4:4" x14ac:dyDescent="0.2">
      <c r="D955" s="514">
        <f>IFERROR(VLOOKUP(A955,Сводная!W:AA,4,0),B955)</f>
        <v>0</v>
      </c>
    </row>
    <row r="956" spans="4:4" x14ac:dyDescent="0.2">
      <c r="D956" s="514">
        <f>IFERROR(VLOOKUP(A956,Сводная!W:AA,4,0),B956)</f>
        <v>0</v>
      </c>
    </row>
    <row r="957" spans="4:4" x14ac:dyDescent="0.2">
      <c r="D957" s="514">
        <f>IFERROR(VLOOKUP(A957,Сводная!W:AA,4,0),B957)</f>
        <v>0</v>
      </c>
    </row>
    <row r="958" spans="4:4" x14ac:dyDescent="0.2">
      <c r="D958" s="514">
        <f>IFERROR(VLOOKUP(A958,Сводная!W:AA,4,0),B958)</f>
        <v>0</v>
      </c>
    </row>
    <row r="959" spans="4:4" x14ac:dyDescent="0.2">
      <c r="D959" s="514">
        <f>IFERROR(VLOOKUP(A959,Сводная!W:AA,4,0),B959)</f>
        <v>0</v>
      </c>
    </row>
    <row r="960" spans="4:4" x14ac:dyDescent="0.2">
      <c r="D960" s="514">
        <f>IFERROR(VLOOKUP(A960,Сводная!W:AA,4,0),B960)</f>
        <v>0</v>
      </c>
    </row>
    <row r="961" spans="4:4" x14ac:dyDescent="0.2">
      <c r="D961" s="514">
        <f>IFERROR(VLOOKUP(A961,Сводная!W:AA,4,0),B961)</f>
        <v>0</v>
      </c>
    </row>
    <row r="962" spans="4:4" x14ac:dyDescent="0.2">
      <c r="D962" s="514">
        <f>IFERROR(VLOOKUP(A962,Сводная!W:AA,4,0),B962)</f>
        <v>0</v>
      </c>
    </row>
    <row r="963" spans="4:4" x14ac:dyDescent="0.2">
      <c r="D963" s="514">
        <f>IFERROR(VLOOKUP(A963,Сводная!W:AA,4,0),B963)</f>
        <v>0</v>
      </c>
    </row>
    <row r="964" spans="4:4" x14ac:dyDescent="0.2">
      <c r="D964" s="514">
        <f>IFERROR(VLOOKUP(A964,Сводная!W:AA,4,0),B964)</f>
        <v>0</v>
      </c>
    </row>
    <row r="965" spans="4:4" x14ac:dyDescent="0.2">
      <c r="D965" s="514">
        <f>IFERROR(VLOOKUP(A965,Сводная!W:AA,4,0),B965)</f>
        <v>0</v>
      </c>
    </row>
    <row r="966" spans="4:4" x14ac:dyDescent="0.2">
      <c r="D966" s="514">
        <f>IFERROR(VLOOKUP(A966,Сводная!W:AA,4,0),B966)</f>
        <v>0</v>
      </c>
    </row>
    <row r="967" spans="4:4" x14ac:dyDescent="0.2">
      <c r="D967" s="514">
        <f>IFERROR(VLOOKUP(A967,Сводная!W:AA,4,0),B967)</f>
        <v>0</v>
      </c>
    </row>
    <row r="968" spans="4:4" x14ac:dyDescent="0.2">
      <c r="D968" s="514">
        <f>IFERROR(VLOOKUP(A968,Сводная!W:AA,4,0),B968)</f>
        <v>0</v>
      </c>
    </row>
    <row r="969" spans="4:4" x14ac:dyDescent="0.2">
      <c r="D969" s="514">
        <f>IFERROR(VLOOKUP(A969,Сводная!W:AA,4,0),B969)</f>
        <v>0</v>
      </c>
    </row>
    <row r="970" spans="4:4" x14ac:dyDescent="0.2">
      <c r="D970" s="514">
        <f>IFERROR(VLOOKUP(A970,Сводная!W:AA,4,0),B970)</f>
        <v>0</v>
      </c>
    </row>
    <row r="971" spans="4:4" x14ac:dyDescent="0.2">
      <c r="D971" s="514">
        <f>IFERROR(VLOOKUP(A971,Сводная!W:AA,4,0),B971)</f>
        <v>0</v>
      </c>
    </row>
    <row r="972" spans="4:4" x14ac:dyDescent="0.2">
      <c r="D972" s="514">
        <f>IFERROR(VLOOKUP(A972,Сводная!W:AA,4,0),B972)</f>
        <v>0</v>
      </c>
    </row>
    <row r="973" spans="4:4" x14ac:dyDescent="0.2">
      <c r="D973" s="514">
        <f>IFERROR(VLOOKUP(A973,Сводная!W:AA,4,0),B973)</f>
        <v>0</v>
      </c>
    </row>
    <row r="974" spans="4:4" x14ac:dyDescent="0.2">
      <c r="D974" s="514">
        <f>IFERROR(VLOOKUP(A974,Сводная!W:AA,4,0),B974)</f>
        <v>0</v>
      </c>
    </row>
    <row r="975" spans="4:4" x14ac:dyDescent="0.2">
      <c r="D975" s="514">
        <f>IFERROR(VLOOKUP(A975,Сводная!W:AA,4,0),B975)</f>
        <v>0</v>
      </c>
    </row>
    <row r="976" spans="4:4" x14ac:dyDescent="0.2">
      <c r="D976" s="514">
        <f>IFERROR(VLOOKUP(A976,Сводная!W:AA,4,0),B976)</f>
        <v>0</v>
      </c>
    </row>
    <row r="977" spans="4:4" x14ac:dyDescent="0.2">
      <c r="D977" s="514">
        <f>IFERROR(VLOOKUP(A977,Сводная!W:AA,4,0),B977)</f>
        <v>0</v>
      </c>
    </row>
    <row r="978" spans="4:4" x14ac:dyDescent="0.2">
      <c r="D978" s="514">
        <f>IFERROR(VLOOKUP(A978,Сводная!W:AA,4,0),B978)</f>
        <v>0</v>
      </c>
    </row>
    <row r="979" spans="4:4" x14ac:dyDescent="0.2">
      <c r="D979" s="514">
        <f>IFERROR(VLOOKUP(A979,Сводная!W:AA,4,0),B979)</f>
        <v>0</v>
      </c>
    </row>
    <row r="980" spans="4:4" x14ac:dyDescent="0.2">
      <c r="D980" s="514">
        <f>IFERROR(VLOOKUP(A980,Сводная!W:AA,4,0),B980)</f>
        <v>0</v>
      </c>
    </row>
    <row r="981" spans="4:4" x14ac:dyDescent="0.2">
      <c r="D981" s="514">
        <f>IFERROR(VLOOKUP(A981,Сводная!W:AA,4,0),B981)</f>
        <v>0</v>
      </c>
    </row>
    <row r="982" spans="4:4" x14ac:dyDescent="0.2">
      <c r="D982" s="514">
        <f>IFERROR(VLOOKUP(A982,Сводная!W:AA,4,0),B982)</f>
        <v>0</v>
      </c>
    </row>
    <row r="983" spans="4:4" x14ac:dyDescent="0.2">
      <c r="D983" s="514">
        <f>IFERROR(VLOOKUP(A983,Сводная!W:AA,4,0),B983)</f>
        <v>0</v>
      </c>
    </row>
    <row r="984" spans="4:4" x14ac:dyDescent="0.2">
      <c r="D984" s="514">
        <f>IFERROR(VLOOKUP(A984,Сводная!W:AA,4,0),B984)</f>
        <v>0</v>
      </c>
    </row>
    <row r="985" spans="4:4" x14ac:dyDescent="0.2">
      <c r="D985" s="514">
        <f>IFERROR(VLOOKUP(A985,Сводная!W:AA,4,0),B985)</f>
        <v>0</v>
      </c>
    </row>
    <row r="986" spans="4:4" x14ac:dyDescent="0.2">
      <c r="D986" s="514">
        <f>IFERROR(VLOOKUP(A986,Сводная!W:AA,4,0),B986)</f>
        <v>0</v>
      </c>
    </row>
    <row r="987" spans="4:4" x14ac:dyDescent="0.2">
      <c r="D987" s="514">
        <f>IFERROR(VLOOKUP(A987,Сводная!W:AA,4,0),B987)</f>
        <v>0</v>
      </c>
    </row>
    <row r="988" spans="4:4" x14ac:dyDescent="0.2">
      <c r="D988" s="514">
        <f>IFERROR(VLOOKUP(A988,Сводная!W:AA,4,0),B988)</f>
        <v>0</v>
      </c>
    </row>
    <row r="989" spans="4:4" x14ac:dyDescent="0.2">
      <c r="D989" s="514">
        <f>IFERROR(VLOOKUP(A989,Сводная!W:AA,4,0),B989)</f>
        <v>0</v>
      </c>
    </row>
    <row r="990" spans="4:4" x14ac:dyDescent="0.2">
      <c r="D990" s="514">
        <f>IFERROR(VLOOKUP(A990,Сводная!W:AA,4,0),B990)</f>
        <v>0</v>
      </c>
    </row>
    <row r="991" spans="4:4" x14ac:dyDescent="0.2">
      <c r="D991" s="514">
        <f>IFERROR(VLOOKUP(A991,Сводная!W:AA,4,0),B991)</f>
        <v>0</v>
      </c>
    </row>
    <row r="992" spans="4:4" x14ac:dyDescent="0.2">
      <c r="D992" s="514">
        <f>IFERROR(VLOOKUP(A992,Сводная!W:AA,4,0),B992)</f>
        <v>0</v>
      </c>
    </row>
    <row r="993" spans="4:4" x14ac:dyDescent="0.2">
      <c r="D993" s="514">
        <f>IFERROR(VLOOKUP(A993,Сводная!W:AA,4,0),B993)</f>
        <v>0</v>
      </c>
    </row>
    <row r="994" spans="4:4" x14ac:dyDescent="0.2">
      <c r="D994" s="514">
        <f>IFERROR(VLOOKUP(A994,Сводная!W:AA,4,0),B994)</f>
        <v>0</v>
      </c>
    </row>
    <row r="995" spans="4:4" x14ac:dyDescent="0.2">
      <c r="D995" s="514">
        <f>IFERROR(VLOOKUP(A995,Сводная!W:AA,4,0),B995)</f>
        <v>0</v>
      </c>
    </row>
    <row r="996" spans="4:4" x14ac:dyDescent="0.2">
      <c r="D996" s="514">
        <f>IFERROR(VLOOKUP(A996,Сводная!W:AA,4,0),B996)</f>
        <v>0</v>
      </c>
    </row>
    <row r="997" spans="4:4" x14ac:dyDescent="0.2">
      <c r="D997" s="514">
        <f>IFERROR(VLOOKUP(A997,Сводная!W:AA,4,0),B997)</f>
        <v>0</v>
      </c>
    </row>
    <row r="998" spans="4:4" x14ac:dyDescent="0.2">
      <c r="D998" s="514">
        <f>IFERROR(VLOOKUP(A998,Сводная!W:AA,4,0),B998)</f>
        <v>0</v>
      </c>
    </row>
    <row r="999" spans="4:4" x14ac:dyDescent="0.2">
      <c r="D999" s="514">
        <f>IFERROR(VLOOKUP(A999,Сводная!W:AA,4,0),B999)</f>
        <v>0</v>
      </c>
    </row>
    <row r="1000" spans="4:4" x14ac:dyDescent="0.2">
      <c r="D1000" s="514">
        <f>IFERROR(VLOOKUP(A1000,Сводная!W:AA,4,0),B1000)</f>
        <v>0</v>
      </c>
    </row>
    <row r="1001" spans="4:4" x14ac:dyDescent="0.2">
      <c r="D1001" s="514">
        <f>IFERROR(VLOOKUP(A1001,Сводная!W:AA,4,0),B1001)</f>
        <v>0</v>
      </c>
    </row>
    <row r="1002" spans="4:4" x14ac:dyDescent="0.2">
      <c r="D1002" s="514">
        <f>IFERROR(VLOOKUP(A1002,Сводная!W:AA,4,0),B1002)</f>
        <v>0</v>
      </c>
    </row>
    <row r="1003" spans="4:4" x14ac:dyDescent="0.2">
      <c r="D1003" s="514">
        <f>IFERROR(VLOOKUP(A1003,Сводная!W:AA,4,0),B1003)</f>
        <v>0</v>
      </c>
    </row>
    <row r="1004" spans="4:4" x14ac:dyDescent="0.2">
      <c r="D1004" s="514">
        <f>IFERROR(VLOOKUP(A1004,Сводная!W:AA,4,0),B1004)</f>
        <v>0</v>
      </c>
    </row>
    <row r="1005" spans="4:4" x14ac:dyDescent="0.2">
      <c r="D1005" s="514">
        <f>IFERROR(VLOOKUP(A1005,Сводная!W:AA,4,0),B1005)</f>
        <v>0</v>
      </c>
    </row>
    <row r="1006" spans="4:4" x14ac:dyDescent="0.2">
      <c r="D1006" s="514">
        <f>IFERROR(VLOOKUP(A1006,Сводная!W:AA,4,0),B1006)</f>
        <v>0</v>
      </c>
    </row>
    <row r="1007" spans="4:4" x14ac:dyDescent="0.2">
      <c r="D1007" s="514">
        <f>IFERROR(VLOOKUP(A1007,Сводная!W:AA,4,0),B1007)</f>
        <v>0</v>
      </c>
    </row>
    <row r="1008" spans="4:4" x14ac:dyDescent="0.2">
      <c r="D1008" s="514">
        <f>IFERROR(VLOOKUP(A1008,Сводная!W:AA,4,0),B1008)</f>
        <v>0</v>
      </c>
    </row>
    <row r="1009" spans="4:4" x14ac:dyDescent="0.2">
      <c r="D1009" s="514">
        <f>IFERROR(VLOOKUP(A1009,Сводная!W:AA,4,0),B1009)</f>
        <v>0</v>
      </c>
    </row>
    <row r="1010" spans="4:4" x14ac:dyDescent="0.2">
      <c r="D1010" s="514">
        <f>IFERROR(VLOOKUP(A1010,Сводная!W:AA,4,0),B1010)</f>
        <v>0</v>
      </c>
    </row>
    <row r="1011" spans="4:4" x14ac:dyDescent="0.2">
      <c r="D1011" s="514">
        <f>IFERROR(VLOOKUP(A1011,Сводная!W:AA,4,0),B1011)</f>
        <v>0</v>
      </c>
    </row>
    <row r="1012" spans="4:4" x14ac:dyDescent="0.2">
      <c r="D1012" s="514">
        <f>IFERROR(VLOOKUP(A1012,Сводная!W:AA,4,0),B1012)</f>
        <v>0</v>
      </c>
    </row>
    <row r="1013" spans="4:4" x14ac:dyDescent="0.2">
      <c r="D1013" s="514">
        <f>IFERROR(VLOOKUP(A1013,Сводная!W:AA,4,0),B1013)</f>
        <v>0</v>
      </c>
    </row>
    <row r="1014" spans="4:4" x14ac:dyDescent="0.2">
      <c r="D1014" s="514">
        <f>IFERROR(VLOOKUP(A1014,Сводная!W:AA,4,0),B1014)</f>
        <v>0</v>
      </c>
    </row>
    <row r="1015" spans="4:4" x14ac:dyDescent="0.2">
      <c r="D1015" s="514">
        <f>IFERROR(VLOOKUP(A1015,Сводная!W:AA,4,0),B1015)</f>
        <v>0</v>
      </c>
    </row>
    <row r="1016" spans="4:4" x14ac:dyDescent="0.2">
      <c r="D1016" s="514">
        <f>IFERROR(VLOOKUP(A1016,Сводная!W:AA,4,0),B1016)</f>
        <v>0</v>
      </c>
    </row>
    <row r="1017" spans="4:4" x14ac:dyDescent="0.2">
      <c r="D1017" s="514">
        <f>IFERROR(VLOOKUP(A1017,Сводная!W:AA,4,0),B1017)</f>
        <v>0</v>
      </c>
    </row>
    <row r="1018" spans="4:4" x14ac:dyDescent="0.2">
      <c r="D1018" s="514">
        <f>IFERROR(VLOOKUP(A1018,Сводная!W:AA,4,0),B1018)</f>
        <v>0</v>
      </c>
    </row>
    <row r="1019" spans="4:4" x14ac:dyDescent="0.2">
      <c r="D1019" s="514">
        <f>IFERROR(VLOOKUP(A1019,Сводная!W:AA,4,0),B1019)</f>
        <v>0</v>
      </c>
    </row>
    <row r="1020" spans="4:4" x14ac:dyDescent="0.2">
      <c r="D1020" s="514">
        <f>IFERROR(VLOOKUP(A1020,Сводная!W:AA,4,0),B1020)</f>
        <v>0</v>
      </c>
    </row>
    <row r="1021" spans="4:4" x14ac:dyDescent="0.2">
      <c r="D1021" s="514">
        <f>IFERROR(VLOOKUP(A1021,Сводная!W:AA,4,0),B1021)</f>
        <v>0</v>
      </c>
    </row>
    <row r="1022" spans="4:4" x14ac:dyDescent="0.2">
      <c r="D1022" s="514">
        <f>IFERROR(VLOOKUP(A1022,Сводная!W:AA,4,0),B1022)</f>
        <v>0</v>
      </c>
    </row>
    <row r="1023" spans="4:4" x14ac:dyDescent="0.2">
      <c r="D1023" s="514">
        <f>IFERROR(VLOOKUP(A1023,Сводная!W:AA,4,0),B1023)</f>
        <v>0</v>
      </c>
    </row>
    <row r="1024" spans="4:4" x14ac:dyDescent="0.2">
      <c r="D1024" s="514">
        <f>IFERROR(VLOOKUP(A1024,Сводная!W:AA,4,0),B1024)</f>
        <v>0</v>
      </c>
    </row>
    <row r="1025" spans="4:4" x14ac:dyDescent="0.2">
      <c r="D1025" s="514">
        <f>IFERROR(VLOOKUP(A1025,Сводная!W:AA,4,0),B1025)</f>
        <v>0</v>
      </c>
    </row>
    <row r="1026" spans="4:4" x14ac:dyDescent="0.2">
      <c r="D1026" s="514">
        <f>IFERROR(VLOOKUP(A1026,Сводная!W:AA,4,0),B1026)</f>
        <v>0</v>
      </c>
    </row>
    <row r="1027" spans="4:4" x14ac:dyDescent="0.2">
      <c r="D1027" s="514">
        <f>IFERROR(VLOOKUP(A1027,Сводная!W:AA,4,0),B1027)</f>
        <v>0</v>
      </c>
    </row>
    <row r="1028" spans="4:4" x14ac:dyDescent="0.2">
      <c r="D1028" s="514">
        <f>IFERROR(VLOOKUP(A1028,Сводная!W:AA,4,0),B1028)</f>
        <v>0</v>
      </c>
    </row>
    <row r="1029" spans="4:4" x14ac:dyDescent="0.2">
      <c r="D1029" s="514">
        <f>IFERROR(VLOOKUP(A1029,Сводная!W:AA,4,0),B1029)</f>
        <v>0</v>
      </c>
    </row>
    <row r="1030" spans="4:4" x14ac:dyDescent="0.2">
      <c r="D1030" s="514">
        <f>IFERROR(VLOOKUP(A1030,Сводная!W:AA,4,0),B1030)</f>
        <v>0</v>
      </c>
    </row>
    <row r="1031" spans="4:4" x14ac:dyDescent="0.2">
      <c r="D1031" s="514">
        <f>IFERROR(VLOOKUP(A1031,Сводная!W:AA,4,0),B1031)</f>
        <v>0</v>
      </c>
    </row>
    <row r="1032" spans="4:4" x14ac:dyDescent="0.2">
      <c r="D1032" s="514">
        <f>IFERROR(VLOOKUP(A1032,Сводная!W:AA,4,0),B1032)</f>
        <v>0</v>
      </c>
    </row>
    <row r="1033" spans="4:4" x14ac:dyDescent="0.2">
      <c r="D1033" s="514">
        <f>IFERROR(VLOOKUP(A1033,Сводная!W:AA,4,0),B1033)</f>
        <v>0</v>
      </c>
    </row>
    <row r="1034" spans="4:4" x14ac:dyDescent="0.2">
      <c r="D1034" s="514">
        <f>IFERROR(VLOOKUP(A1034,Сводная!W:AA,4,0),B1034)</f>
        <v>0</v>
      </c>
    </row>
    <row r="1035" spans="4:4" x14ac:dyDescent="0.2">
      <c r="D1035" s="514">
        <f>IFERROR(VLOOKUP(A1035,Сводная!W:AA,4,0),B1035)</f>
        <v>0</v>
      </c>
    </row>
    <row r="1036" spans="4:4" x14ac:dyDescent="0.2">
      <c r="D1036" s="514">
        <f>IFERROR(VLOOKUP(A1036,Сводная!W:AA,4,0),B1036)</f>
        <v>0</v>
      </c>
    </row>
    <row r="1037" spans="4:4" x14ac:dyDescent="0.2">
      <c r="D1037" s="514">
        <f>IFERROR(VLOOKUP(A1037,Сводная!W:AA,4,0),B1037)</f>
        <v>0</v>
      </c>
    </row>
    <row r="1038" spans="4:4" x14ac:dyDescent="0.2">
      <c r="D1038" s="514">
        <f>IFERROR(VLOOKUP(A1038,Сводная!W:AA,4,0),B1038)</f>
        <v>0</v>
      </c>
    </row>
    <row r="1039" spans="4:4" x14ac:dyDescent="0.2">
      <c r="D1039" s="514">
        <f>IFERROR(VLOOKUP(A1039,Сводная!W:AA,4,0),B1039)</f>
        <v>0</v>
      </c>
    </row>
    <row r="1040" spans="4:4" x14ac:dyDescent="0.2">
      <c r="D1040" s="514">
        <f>IFERROR(VLOOKUP(A1040,Сводная!W:AA,4,0),B1040)</f>
        <v>0</v>
      </c>
    </row>
    <row r="1041" spans="4:4" x14ac:dyDescent="0.2">
      <c r="D1041" s="514">
        <f>IFERROR(VLOOKUP(A1041,Сводная!W:AA,4,0),B1041)</f>
        <v>0</v>
      </c>
    </row>
    <row r="1042" spans="4:4" x14ac:dyDescent="0.2">
      <c r="D1042" s="514">
        <f>IFERROR(VLOOKUP(A1042,Сводная!W:AA,4,0),B1042)</f>
        <v>0</v>
      </c>
    </row>
    <row r="1043" spans="4:4" x14ac:dyDescent="0.2">
      <c r="D1043" s="514">
        <f>IFERROR(VLOOKUP(A1043,Сводная!W:AA,4,0),B1043)</f>
        <v>0</v>
      </c>
    </row>
    <row r="1044" spans="4:4" x14ac:dyDescent="0.2">
      <c r="D1044" s="514">
        <f>IFERROR(VLOOKUP(A1044,Сводная!W:AA,4,0),B1044)</f>
        <v>0</v>
      </c>
    </row>
    <row r="1045" spans="4:4" x14ac:dyDescent="0.2">
      <c r="D1045" s="514">
        <f>IFERROR(VLOOKUP(A1045,Сводная!W:AA,4,0),B1045)</f>
        <v>0</v>
      </c>
    </row>
    <row r="1046" spans="4:4" x14ac:dyDescent="0.2">
      <c r="D1046" s="514">
        <f>IFERROR(VLOOKUP(A1046,Сводная!W:AA,4,0),B1046)</f>
        <v>0</v>
      </c>
    </row>
    <row r="1047" spans="4:4" x14ac:dyDescent="0.2">
      <c r="D1047" s="514">
        <f>IFERROR(VLOOKUP(A1047,Сводная!W:AA,4,0),B1047)</f>
        <v>0</v>
      </c>
    </row>
    <row r="1048" spans="4:4" x14ac:dyDescent="0.2">
      <c r="D1048" s="514">
        <f>IFERROR(VLOOKUP(A1048,Сводная!W:AA,4,0),B1048)</f>
        <v>0</v>
      </c>
    </row>
    <row r="1049" spans="4:4" x14ac:dyDescent="0.2">
      <c r="D1049" s="514">
        <f>IFERROR(VLOOKUP(A1049,Сводная!W:AA,4,0),B1049)</f>
        <v>0</v>
      </c>
    </row>
    <row r="1050" spans="4:4" x14ac:dyDescent="0.2">
      <c r="D1050" s="514">
        <f>IFERROR(VLOOKUP(A1050,Сводная!W:AA,4,0),B1050)</f>
        <v>0</v>
      </c>
    </row>
    <row r="1051" spans="4:4" x14ac:dyDescent="0.2">
      <c r="D1051" s="514">
        <f>IFERROR(VLOOKUP(A1051,Сводная!W:AA,4,0),B1051)</f>
        <v>0</v>
      </c>
    </row>
    <row r="1052" spans="4:4" x14ac:dyDescent="0.2">
      <c r="D1052" s="514">
        <f>IFERROR(VLOOKUP(A1052,Сводная!W:AA,4,0),B1052)</f>
        <v>0</v>
      </c>
    </row>
    <row r="1053" spans="4:4" x14ac:dyDescent="0.2">
      <c r="D1053" s="514">
        <f>IFERROR(VLOOKUP(A1053,Сводная!W:AA,4,0),B1053)</f>
        <v>0</v>
      </c>
    </row>
    <row r="1054" spans="4:4" x14ac:dyDescent="0.2">
      <c r="D1054" s="514">
        <f>IFERROR(VLOOKUP(A1054,Сводная!W:AA,4,0),B1054)</f>
        <v>0</v>
      </c>
    </row>
    <row r="1055" spans="4:4" x14ac:dyDescent="0.2">
      <c r="D1055" s="514">
        <f>IFERROR(VLOOKUP(A1055,Сводная!W:AA,4,0),B1055)</f>
        <v>0</v>
      </c>
    </row>
    <row r="1056" spans="4:4" x14ac:dyDescent="0.2">
      <c r="D1056" s="514">
        <f>IFERROR(VLOOKUP(A1056,Сводная!W:AA,4,0),B1056)</f>
        <v>0</v>
      </c>
    </row>
    <row r="1057" spans="4:4" x14ac:dyDescent="0.2">
      <c r="D1057" s="514">
        <f>IFERROR(VLOOKUP(A1057,Сводная!W:AA,4,0),B1057)</f>
        <v>0</v>
      </c>
    </row>
    <row r="1058" spans="4:4" x14ac:dyDescent="0.2">
      <c r="D1058" s="514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91"/>
  <sheetViews>
    <sheetView zoomScale="85" zoomScaleNormal="85" workbookViewId="0">
      <selection sqref="A1:A291"/>
    </sheetView>
  </sheetViews>
  <sheetFormatPr defaultRowHeight="12.75" x14ac:dyDescent="0.2"/>
  <sheetData>
    <row r="1" spans="1:1" x14ac:dyDescent="0.2">
      <c r="A1" t="s">
        <v>328</v>
      </c>
    </row>
    <row r="2" spans="1:1" x14ac:dyDescent="0.2">
      <c r="A2" s="514" t="s">
        <v>275</v>
      </c>
    </row>
    <row r="3" spans="1:1" x14ac:dyDescent="0.2">
      <c r="A3" s="514" t="s">
        <v>276</v>
      </c>
    </row>
    <row r="4" spans="1:1" x14ac:dyDescent="0.2">
      <c r="A4" s="514" t="s">
        <v>277</v>
      </c>
    </row>
    <row r="5" spans="1:1" x14ac:dyDescent="0.2">
      <c r="A5" s="514" t="s">
        <v>278</v>
      </c>
    </row>
    <row r="6" spans="1:1" x14ac:dyDescent="0.2">
      <c r="A6" s="514" t="s">
        <v>279</v>
      </c>
    </row>
    <row r="7" spans="1:1" x14ac:dyDescent="0.2">
      <c r="A7" s="514" t="s">
        <v>280</v>
      </c>
    </row>
    <row r="8" spans="1:1" x14ac:dyDescent="0.2">
      <c r="A8" s="514" t="s">
        <v>173</v>
      </c>
    </row>
    <row r="9" spans="1:1" x14ac:dyDescent="0.2">
      <c r="A9" s="514" t="s">
        <v>174</v>
      </c>
    </row>
    <row r="10" spans="1:1" x14ac:dyDescent="0.2">
      <c r="A10" s="514" t="s">
        <v>329</v>
      </c>
    </row>
    <row r="11" spans="1:1" x14ac:dyDescent="0.2">
      <c r="A11" s="514" t="s">
        <v>330</v>
      </c>
    </row>
    <row r="12" spans="1:1" x14ac:dyDescent="0.2">
      <c r="A12" s="514" t="s">
        <v>331</v>
      </c>
    </row>
    <row r="13" spans="1:1" x14ac:dyDescent="0.2">
      <c r="A13" s="514" t="s">
        <v>332</v>
      </c>
    </row>
    <row r="14" spans="1:1" x14ac:dyDescent="0.2">
      <c r="A14" s="514" t="s">
        <v>281</v>
      </c>
    </row>
    <row r="15" spans="1:1" x14ac:dyDescent="0.2">
      <c r="A15" s="514" t="s">
        <v>333</v>
      </c>
    </row>
    <row r="16" spans="1:1" x14ac:dyDescent="0.2">
      <c r="A16" s="514" t="s">
        <v>334</v>
      </c>
    </row>
    <row r="17" spans="1:1" x14ac:dyDescent="0.2">
      <c r="A17" s="514" t="s">
        <v>335</v>
      </c>
    </row>
    <row r="18" spans="1:1" x14ac:dyDescent="0.2">
      <c r="A18" s="514" t="s">
        <v>175</v>
      </c>
    </row>
    <row r="19" spans="1:1" x14ac:dyDescent="0.2">
      <c r="A19" s="514" t="s">
        <v>176</v>
      </c>
    </row>
    <row r="20" spans="1:1" x14ac:dyDescent="0.2">
      <c r="A20" s="514" t="s">
        <v>336</v>
      </c>
    </row>
    <row r="21" spans="1:1" x14ac:dyDescent="0.2">
      <c r="A21" s="514" t="s">
        <v>177</v>
      </c>
    </row>
    <row r="22" spans="1:1" x14ac:dyDescent="0.2">
      <c r="A22" s="514" t="s">
        <v>178</v>
      </c>
    </row>
    <row r="23" spans="1:1" x14ac:dyDescent="0.2">
      <c r="A23" s="514" t="s">
        <v>179</v>
      </c>
    </row>
    <row r="24" spans="1:1" x14ac:dyDescent="0.2">
      <c r="A24" s="514" t="s">
        <v>180</v>
      </c>
    </row>
    <row r="25" spans="1:1" x14ac:dyDescent="0.2">
      <c r="A25" s="514" t="s">
        <v>181</v>
      </c>
    </row>
    <row r="26" spans="1:1" x14ac:dyDescent="0.2">
      <c r="A26" s="514" t="s">
        <v>182</v>
      </c>
    </row>
    <row r="27" spans="1:1" x14ac:dyDescent="0.2">
      <c r="A27" s="514" t="s">
        <v>183</v>
      </c>
    </row>
    <row r="28" spans="1:1" x14ac:dyDescent="0.2">
      <c r="A28" s="514" t="s">
        <v>184</v>
      </c>
    </row>
    <row r="29" spans="1:1" x14ac:dyDescent="0.2">
      <c r="A29" s="514" t="s">
        <v>185</v>
      </c>
    </row>
    <row r="30" spans="1:1" x14ac:dyDescent="0.2">
      <c r="A30" s="514" t="s">
        <v>282</v>
      </c>
    </row>
    <row r="31" spans="1:1" x14ac:dyDescent="0.2">
      <c r="A31" s="514" t="s">
        <v>283</v>
      </c>
    </row>
    <row r="32" spans="1:1" x14ac:dyDescent="0.2">
      <c r="A32" s="514" t="s">
        <v>337</v>
      </c>
    </row>
    <row r="33" spans="1:1" x14ac:dyDescent="0.2">
      <c r="A33" s="514" t="s">
        <v>338</v>
      </c>
    </row>
    <row r="34" spans="1:1" x14ac:dyDescent="0.2">
      <c r="A34" s="514" t="s">
        <v>339</v>
      </c>
    </row>
    <row r="35" spans="1:1" x14ac:dyDescent="0.2">
      <c r="A35" s="514" t="s">
        <v>340</v>
      </c>
    </row>
    <row r="36" spans="1:1" x14ac:dyDescent="0.2">
      <c r="A36" s="514" t="s">
        <v>341</v>
      </c>
    </row>
    <row r="37" spans="1:1" x14ac:dyDescent="0.2">
      <c r="A37" s="514" t="s">
        <v>342</v>
      </c>
    </row>
    <row r="38" spans="1:1" x14ac:dyDescent="0.2">
      <c r="A38" s="514" t="s">
        <v>343</v>
      </c>
    </row>
    <row r="39" spans="1:1" x14ac:dyDescent="0.2">
      <c r="A39" s="514" t="s">
        <v>284</v>
      </c>
    </row>
    <row r="40" spans="1:1" x14ac:dyDescent="0.2">
      <c r="A40" s="514" t="s">
        <v>285</v>
      </c>
    </row>
    <row r="41" spans="1:1" x14ac:dyDescent="0.2">
      <c r="A41" s="514" t="s">
        <v>286</v>
      </c>
    </row>
    <row r="42" spans="1:1" x14ac:dyDescent="0.2">
      <c r="A42" s="514" t="s">
        <v>344</v>
      </c>
    </row>
    <row r="43" spans="1:1" x14ac:dyDescent="0.2">
      <c r="A43" s="514" t="s">
        <v>186</v>
      </c>
    </row>
    <row r="44" spans="1:1" x14ac:dyDescent="0.2">
      <c r="A44" s="514" t="s">
        <v>345</v>
      </c>
    </row>
    <row r="45" spans="1:1" x14ac:dyDescent="0.2">
      <c r="A45" s="514" t="s">
        <v>207</v>
      </c>
    </row>
    <row r="46" spans="1:1" x14ac:dyDescent="0.2">
      <c r="A46" s="514" t="s">
        <v>346</v>
      </c>
    </row>
    <row r="47" spans="1:1" x14ac:dyDescent="0.2">
      <c r="A47" s="514" t="s">
        <v>347</v>
      </c>
    </row>
    <row r="48" spans="1:1" x14ac:dyDescent="0.2">
      <c r="A48" s="514" t="s">
        <v>348</v>
      </c>
    </row>
    <row r="49" spans="1:1" x14ac:dyDescent="0.2">
      <c r="A49" s="514" t="s">
        <v>349</v>
      </c>
    </row>
    <row r="50" spans="1:1" x14ac:dyDescent="0.2">
      <c r="A50" s="514" t="s">
        <v>350</v>
      </c>
    </row>
    <row r="51" spans="1:1" x14ac:dyDescent="0.2">
      <c r="A51" s="514" t="s">
        <v>351</v>
      </c>
    </row>
    <row r="52" spans="1:1" x14ac:dyDescent="0.2">
      <c r="A52" s="514" t="s">
        <v>352</v>
      </c>
    </row>
    <row r="53" spans="1:1" x14ac:dyDescent="0.2">
      <c r="A53" s="514" t="s">
        <v>353</v>
      </c>
    </row>
    <row r="54" spans="1:1" x14ac:dyDescent="0.2">
      <c r="A54" s="514" t="s">
        <v>287</v>
      </c>
    </row>
    <row r="55" spans="1:1" x14ac:dyDescent="0.2">
      <c r="A55" s="514" t="s">
        <v>187</v>
      </c>
    </row>
    <row r="56" spans="1:1" x14ac:dyDescent="0.2">
      <c r="A56" s="514" t="s">
        <v>354</v>
      </c>
    </row>
    <row r="57" spans="1:1" x14ac:dyDescent="0.2">
      <c r="A57" s="514" t="s">
        <v>355</v>
      </c>
    </row>
    <row r="58" spans="1:1" x14ac:dyDescent="0.2">
      <c r="A58" s="514" t="s">
        <v>356</v>
      </c>
    </row>
    <row r="59" spans="1:1" x14ac:dyDescent="0.2">
      <c r="A59" s="514" t="s">
        <v>357</v>
      </c>
    </row>
    <row r="60" spans="1:1" x14ac:dyDescent="0.2">
      <c r="A60" s="514" t="s">
        <v>358</v>
      </c>
    </row>
    <row r="61" spans="1:1" x14ac:dyDescent="0.2">
      <c r="A61" s="514" t="s">
        <v>359</v>
      </c>
    </row>
    <row r="62" spans="1:1" x14ac:dyDescent="0.2">
      <c r="A62" s="514" t="s">
        <v>360</v>
      </c>
    </row>
    <row r="63" spans="1:1" x14ac:dyDescent="0.2">
      <c r="A63" s="514" t="s">
        <v>188</v>
      </c>
    </row>
    <row r="64" spans="1:1" x14ac:dyDescent="0.2">
      <c r="A64" s="514" t="s">
        <v>189</v>
      </c>
    </row>
    <row r="65" spans="1:1" x14ac:dyDescent="0.2">
      <c r="A65" s="514" t="s">
        <v>361</v>
      </c>
    </row>
    <row r="66" spans="1:1" x14ac:dyDescent="0.2">
      <c r="A66" s="514" t="s">
        <v>288</v>
      </c>
    </row>
    <row r="67" spans="1:1" x14ac:dyDescent="0.2">
      <c r="A67" s="514" t="s">
        <v>362</v>
      </c>
    </row>
    <row r="68" spans="1:1" x14ac:dyDescent="0.2">
      <c r="A68" s="514" t="s">
        <v>190</v>
      </c>
    </row>
    <row r="69" spans="1:1" x14ac:dyDescent="0.2">
      <c r="A69" s="514" t="s">
        <v>363</v>
      </c>
    </row>
    <row r="70" spans="1:1" x14ac:dyDescent="0.2">
      <c r="A70" s="514" t="s">
        <v>364</v>
      </c>
    </row>
    <row r="71" spans="1:1" x14ac:dyDescent="0.2">
      <c r="A71" s="514" t="s">
        <v>365</v>
      </c>
    </row>
    <row r="72" spans="1:1" x14ac:dyDescent="0.2">
      <c r="A72" s="514" t="s">
        <v>289</v>
      </c>
    </row>
    <row r="73" spans="1:1" x14ac:dyDescent="0.2">
      <c r="A73" s="514" t="s">
        <v>290</v>
      </c>
    </row>
    <row r="74" spans="1:1" x14ac:dyDescent="0.2">
      <c r="A74" s="514" t="s">
        <v>291</v>
      </c>
    </row>
    <row r="75" spans="1:1" x14ac:dyDescent="0.2">
      <c r="A75" s="514" t="s">
        <v>366</v>
      </c>
    </row>
    <row r="76" spans="1:1" x14ac:dyDescent="0.2">
      <c r="A76" s="514" t="s">
        <v>191</v>
      </c>
    </row>
    <row r="77" spans="1:1" x14ac:dyDescent="0.2">
      <c r="A77" s="514" t="s">
        <v>367</v>
      </c>
    </row>
    <row r="78" spans="1:1" x14ac:dyDescent="0.2">
      <c r="A78" s="514" t="s">
        <v>208</v>
      </c>
    </row>
    <row r="79" spans="1:1" x14ac:dyDescent="0.2">
      <c r="A79" s="514" t="s">
        <v>368</v>
      </c>
    </row>
    <row r="80" spans="1:1" x14ac:dyDescent="0.2">
      <c r="A80" s="514" t="s">
        <v>369</v>
      </c>
    </row>
    <row r="81" spans="1:1" x14ac:dyDescent="0.2">
      <c r="A81" s="514" t="s">
        <v>370</v>
      </c>
    </row>
    <row r="82" spans="1:1" x14ac:dyDescent="0.2">
      <c r="A82" s="514" t="s">
        <v>371</v>
      </c>
    </row>
    <row r="83" spans="1:1" x14ac:dyDescent="0.2">
      <c r="A83" s="514" t="s">
        <v>372</v>
      </c>
    </row>
    <row r="84" spans="1:1" x14ac:dyDescent="0.2">
      <c r="A84" s="514" t="s">
        <v>373</v>
      </c>
    </row>
    <row r="85" spans="1:1" x14ac:dyDescent="0.2">
      <c r="A85" s="514" t="s">
        <v>374</v>
      </c>
    </row>
    <row r="86" spans="1:1" x14ac:dyDescent="0.2">
      <c r="A86" s="514" t="s">
        <v>375</v>
      </c>
    </row>
    <row r="87" spans="1:1" x14ac:dyDescent="0.2">
      <c r="A87" s="514" t="s">
        <v>292</v>
      </c>
    </row>
    <row r="88" spans="1:1" x14ac:dyDescent="0.2">
      <c r="A88" s="514" t="s">
        <v>192</v>
      </c>
    </row>
    <row r="89" spans="1:1" x14ac:dyDescent="0.2">
      <c r="A89" s="514" t="s">
        <v>376</v>
      </c>
    </row>
    <row r="90" spans="1:1" x14ac:dyDescent="0.2">
      <c r="A90" s="514" t="s">
        <v>193</v>
      </c>
    </row>
    <row r="91" spans="1:1" x14ac:dyDescent="0.2">
      <c r="A91" s="514" t="s">
        <v>377</v>
      </c>
    </row>
    <row r="92" spans="1:1" x14ac:dyDescent="0.2">
      <c r="A92" s="514" t="s">
        <v>378</v>
      </c>
    </row>
    <row r="93" spans="1:1" x14ac:dyDescent="0.2">
      <c r="A93" s="514" t="s">
        <v>379</v>
      </c>
    </row>
    <row r="94" spans="1:1" x14ac:dyDescent="0.2">
      <c r="A94" s="514" t="s">
        <v>380</v>
      </c>
    </row>
    <row r="95" spans="1:1" x14ac:dyDescent="0.2">
      <c r="A95" s="514" t="s">
        <v>381</v>
      </c>
    </row>
    <row r="96" spans="1:1" x14ac:dyDescent="0.2">
      <c r="A96" s="514" t="s">
        <v>194</v>
      </c>
    </row>
    <row r="97" spans="1:1" x14ac:dyDescent="0.2">
      <c r="A97" s="514" t="s">
        <v>195</v>
      </c>
    </row>
    <row r="98" spans="1:1" x14ac:dyDescent="0.2">
      <c r="A98" s="514" t="s">
        <v>382</v>
      </c>
    </row>
    <row r="99" spans="1:1" x14ac:dyDescent="0.2">
      <c r="A99" s="514" t="s">
        <v>383</v>
      </c>
    </row>
    <row r="100" spans="1:1" x14ac:dyDescent="0.2">
      <c r="A100" s="514" t="s">
        <v>384</v>
      </c>
    </row>
    <row r="101" spans="1:1" x14ac:dyDescent="0.2">
      <c r="A101" s="514" t="s">
        <v>385</v>
      </c>
    </row>
    <row r="102" spans="1:1" x14ac:dyDescent="0.2">
      <c r="A102" s="514" t="s">
        <v>386</v>
      </c>
    </row>
    <row r="103" spans="1:1" x14ac:dyDescent="0.2">
      <c r="A103" s="514" t="s">
        <v>387</v>
      </c>
    </row>
    <row r="104" spans="1:1" x14ac:dyDescent="0.2">
      <c r="A104" s="514" t="s">
        <v>388</v>
      </c>
    </row>
    <row r="105" spans="1:1" x14ac:dyDescent="0.2">
      <c r="A105" s="514" t="s">
        <v>389</v>
      </c>
    </row>
    <row r="106" spans="1:1" x14ac:dyDescent="0.2">
      <c r="A106" s="514" t="s">
        <v>390</v>
      </c>
    </row>
    <row r="107" spans="1:1" x14ac:dyDescent="0.2">
      <c r="A107" s="514" t="s">
        <v>391</v>
      </c>
    </row>
    <row r="108" spans="1:1" x14ac:dyDescent="0.2">
      <c r="A108" s="514" t="s">
        <v>392</v>
      </c>
    </row>
    <row r="109" spans="1:1" x14ac:dyDescent="0.2">
      <c r="A109" s="514" t="s">
        <v>393</v>
      </c>
    </row>
    <row r="110" spans="1:1" x14ac:dyDescent="0.2">
      <c r="A110" s="514" t="s">
        <v>394</v>
      </c>
    </row>
    <row r="111" spans="1:1" x14ac:dyDescent="0.2">
      <c r="A111" s="514" t="s">
        <v>395</v>
      </c>
    </row>
    <row r="112" spans="1:1" x14ac:dyDescent="0.2">
      <c r="A112" s="514" t="s">
        <v>396</v>
      </c>
    </row>
    <row r="113" spans="1:1" x14ac:dyDescent="0.2">
      <c r="A113" s="514" t="s">
        <v>397</v>
      </c>
    </row>
    <row r="114" spans="1:1" x14ac:dyDescent="0.2">
      <c r="A114" s="514" t="s">
        <v>398</v>
      </c>
    </row>
    <row r="115" spans="1:1" x14ac:dyDescent="0.2">
      <c r="A115" s="514" t="s">
        <v>399</v>
      </c>
    </row>
    <row r="116" spans="1:1" x14ac:dyDescent="0.2">
      <c r="A116" s="514" t="s">
        <v>400</v>
      </c>
    </row>
    <row r="117" spans="1:1" x14ac:dyDescent="0.2">
      <c r="A117" s="514" t="s">
        <v>401</v>
      </c>
    </row>
    <row r="118" spans="1:1" x14ac:dyDescent="0.2">
      <c r="A118" s="514" t="s">
        <v>402</v>
      </c>
    </row>
    <row r="119" spans="1:1" x14ac:dyDescent="0.2">
      <c r="A119" s="514" t="s">
        <v>403</v>
      </c>
    </row>
    <row r="120" spans="1:1" x14ac:dyDescent="0.2">
      <c r="A120" s="514" t="s">
        <v>404</v>
      </c>
    </row>
    <row r="121" spans="1:1" x14ac:dyDescent="0.2">
      <c r="A121" s="514" t="s">
        <v>405</v>
      </c>
    </row>
    <row r="122" spans="1:1" x14ac:dyDescent="0.2">
      <c r="A122" s="514" t="s">
        <v>406</v>
      </c>
    </row>
    <row r="123" spans="1:1" x14ac:dyDescent="0.2">
      <c r="A123" s="514" t="s">
        <v>407</v>
      </c>
    </row>
    <row r="124" spans="1:1" x14ac:dyDescent="0.2">
      <c r="A124" s="514" t="s">
        <v>408</v>
      </c>
    </row>
    <row r="125" spans="1:1" x14ac:dyDescent="0.2">
      <c r="A125" s="514" t="s">
        <v>409</v>
      </c>
    </row>
    <row r="126" spans="1:1" x14ac:dyDescent="0.2">
      <c r="A126" s="514" t="s">
        <v>410</v>
      </c>
    </row>
    <row r="127" spans="1:1" x14ac:dyDescent="0.2">
      <c r="A127" s="514" t="s">
        <v>411</v>
      </c>
    </row>
    <row r="128" spans="1:1" x14ac:dyDescent="0.2">
      <c r="A128" s="514" t="s">
        <v>412</v>
      </c>
    </row>
    <row r="129" spans="1:1" x14ac:dyDescent="0.2">
      <c r="A129" s="514" t="s">
        <v>413</v>
      </c>
    </row>
    <row r="130" spans="1:1" x14ac:dyDescent="0.2">
      <c r="A130" s="514" t="s">
        <v>293</v>
      </c>
    </row>
    <row r="131" spans="1:1" x14ac:dyDescent="0.2">
      <c r="A131" s="514" t="s">
        <v>414</v>
      </c>
    </row>
    <row r="132" spans="1:1" x14ac:dyDescent="0.2">
      <c r="A132" s="514" t="s">
        <v>415</v>
      </c>
    </row>
    <row r="133" spans="1:1" x14ac:dyDescent="0.2">
      <c r="A133" s="514" t="s">
        <v>416</v>
      </c>
    </row>
    <row r="134" spans="1:1" x14ac:dyDescent="0.2">
      <c r="A134" s="514" t="s">
        <v>417</v>
      </c>
    </row>
    <row r="135" spans="1:1" x14ac:dyDescent="0.2">
      <c r="A135" s="514" t="s">
        <v>196</v>
      </c>
    </row>
    <row r="136" spans="1:1" x14ac:dyDescent="0.2">
      <c r="A136" s="514" t="s">
        <v>294</v>
      </c>
    </row>
    <row r="137" spans="1:1" x14ac:dyDescent="0.2">
      <c r="A137" s="514" t="s">
        <v>197</v>
      </c>
    </row>
    <row r="138" spans="1:1" x14ac:dyDescent="0.2">
      <c r="A138" s="514" t="s">
        <v>418</v>
      </c>
    </row>
    <row r="139" spans="1:1" x14ac:dyDescent="0.2">
      <c r="A139" s="514" t="s">
        <v>198</v>
      </c>
    </row>
    <row r="140" spans="1:1" x14ac:dyDescent="0.2">
      <c r="A140" s="514" t="s">
        <v>199</v>
      </c>
    </row>
    <row r="141" spans="1:1" x14ac:dyDescent="0.2">
      <c r="A141" s="514" t="s">
        <v>200</v>
      </c>
    </row>
    <row r="142" spans="1:1" x14ac:dyDescent="0.2">
      <c r="A142" s="514" t="s">
        <v>419</v>
      </c>
    </row>
    <row r="143" spans="1:1" x14ac:dyDescent="0.2">
      <c r="A143" s="514" t="s">
        <v>201</v>
      </c>
    </row>
    <row r="144" spans="1:1" x14ac:dyDescent="0.2">
      <c r="A144" s="514" t="s">
        <v>202</v>
      </c>
    </row>
    <row r="145" spans="1:1" x14ac:dyDescent="0.2">
      <c r="A145" s="514" t="s">
        <v>203</v>
      </c>
    </row>
    <row r="146" spans="1:1" x14ac:dyDescent="0.2">
      <c r="A146" s="514" t="s">
        <v>420</v>
      </c>
    </row>
    <row r="147" spans="1:1" x14ac:dyDescent="0.2">
      <c r="A147" s="514" t="s">
        <v>204</v>
      </c>
    </row>
    <row r="148" spans="1:1" x14ac:dyDescent="0.2">
      <c r="A148" s="514" t="s">
        <v>421</v>
      </c>
    </row>
    <row r="149" spans="1:1" x14ac:dyDescent="0.2">
      <c r="A149" s="514" t="s">
        <v>422</v>
      </c>
    </row>
    <row r="150" spans="1:1" x14ac:dyDescent="0.2">
      <c r="A150" s="514" t="s">
        <v>423</v>
      </c>
    </row>
    <row r="151" spans="1:1" x14ac:dyDescent="0.2">
      <c r="A151" s="514" t="s">
        <v>424</v>
      </c>
    </row>
    <row r="152" spans="1:1" x14ac:dyDescent="0.2">
      <c r="A152" s="514" t="s">
        <v>425</v>
      </c>
    </row>
    <row r="153" spans="1:1" x14ac:dyDescent="0.2">
      <c r="A153" s="514" t="s">
        <v>426</v>
      </c>
    </row>
    <row r="154" spans="1:1" x14ac:dyDescent="0.2">
      <c r="A154" s="514" t="s">
        <v>205</v>
      </c>
    </row>
    <row r="155" spans="1:1" x14ac:dyDescent="0.2">
      <c r="A155" s="514" t="s">
        <v>206</v>
      </c>
    </row>
    <row r="156" spans="1:1" x14ac:dyDescent="0.2">
      <c r="A156" s="514" t="s">
        <v>427</v>
      </c>
    </row>
    <row r="157" spans="1:1" x14ac:dyDescent="0.2">
      <c r="A157" s="514" t="s">
        <v>428</v>
      </c>
    </row>
    <row r="158" spans="1:1" x14ac:dyDescent="0.2">
      <c r="A158" s="514" t="s">
        <v>429</v>
      </c>
    </row>
    <row r="159" spans="1:1" x14ac:dyDescent="0.2">
      <c r="A159" s="514" t="s">
        <v>430</v>
      </c>
    </row>
    <row r="160" spans="1:1" x14ac:dyDescent="0.2">
      <c r="A160" s="514" t="s">
        <v>431</v>
      </c>
    </row>
    <row r="161" spans="1:1" x14ac:dyDescent="0.2">
      <c r="A161" s="514" t="s">
        <v>432</v>
      </c>
    </row>
    <row r="162" spans="1:1" x14ac:dyDescent="0.2">
      <c r="A162" s="514" t="s">
        <v>433</v>
      </c>
    </row>
    <row r="163" spans="1:1" x14ac:dyDescent="0.2">
      <c r="A163" s="514" t="s">
        <v>434</v>
      </c>
    </row>
    <row r="164" spans="1:1" x14ac:dyDescent="0.2">
      <c r="A164" s="514" t="s">
        <v>435</v>
      </c>
    </row>
    <row r="165" spans="1:1" x14ac:dyDescent="0.2">
      <c r="A165" s="514" t="s">
        <v>436</v>
      </c>
    </row>
    <row r="166" spans="1:1" x14ac:dyDescent="0.2">
      <c r="A166" s="514" t="s">
        <v>437</v>
      </c>
    </row>
    <row r="167" spans="1:1" x14ac:dyDescent="0.2">
      <c r="A167" s="514" t="s">
        <v>438</v>
      </c>
    </row>
    <row r="168" spans="1:1" x14ac:dyDescent="0.2">
      <c r="A168" s="514" t="s">
        <v>439</v>
      </c>
    </row>
    <row r="169" spans="1:1" x14ac:dyDescent="0.2">
      <c r="A169" s="514" t="s">
        <v>440</v>
      </c>
    </row>
    <row r="170" spans="1:1" x14ac:dyDescent="0.2">
      <c r="A170" s="514" t="s">
        <v>441</v>
      </c>
    </row>
    <row r="171" spans="1:1" x14ac:dyDescent="0.2">
      <c r="A171" s="514" t="s">
        <v>442</v>
      </c>
    </row>
    <row r="172" spans="1:1" x14ac:dyDescent="0.2">
      <c r="A172" s="514" t="s">
        <v>443</v>
      </c>
    </row>
    <row r="173" spans="1:1" x14ac:dyDescent="0.2">
      <c r="A173" s="514" t="s">
        <v>444</v>
      </c>
    </row>
    <row r="174" spans="1:1" x14ac:dyDescent="0.2">
      <c r="A174" s="514" t="s">
        <v>445</v>
      </c>
    </row>
    <row r="175" spans="1:1" x14ac:dyDescent="0.2">
      <c r="A175" s="514" t="s">
        <v>446</v>
      </c>
    </row>
    <row r="176" spans="1:1" x14ac:dyDescent="0.2">
      <c r="A176" s="514" t="s">
        <v>447</v>
      </c>
    </row>
    <row r="177" spans="1:1" x14ac:dyDescent="0.2">
      <c r="A177" s="514" t="s">
        <v>448</v>
      </c>
    </row>
    <row r="178" spans="1:1" x14ac:dyDescent="0.2">
      <c r="A178" s="514" t="s">
        <v>449</v>
      </c>
    </row>
    <row r="179" spans="1:1" x14ac:dyDescent="0.2">
      <c r="A179" s="514" t="s">
        <v>450</v>
      </c>
    </row>
    <row r="180" spans="1:1" x14ac:dyDescent="0.2">
      <c r="A180" s="514" t="s">
        <v>451</v>
      </c>
    </row>
    <row r="181" spans="1:1" x14ac:dyDescent="0.2">
      <c r="A181" s="514" t="s">
        <v>452</v>
      </c>
    </row>
    <row r="182" spans="1:1" x14ac:dyDescent="0.2">
      <c r="A182" s="514" t="s">
        <v>453</v>
      </c>
    </row>
    <row r="183" spans="1:1" x14ac:dyDescent="0.2">
      <c r="A183" s="514" t="s">
        <v>454</v>
      </c>
    </row>
    <row r="184" spans="1:1" x14ac:dyDescent="0.2">
      <c r="A184" s="514" t="s">
        <v>455</v>
      </c>
    </row>
    <row r="185" spans="1:1" x14ac:dyDescent="0.2">
      <c r="A185" s="514" t="s">
        <v>456</v>
      </c>
    </row>
    <row r="186" spans="1:1" x14ac:dyDescent="0.2">
      <c r="A186" s="514" t="s">
        <v>457</v>
      </c>
    </row>
    <row r="187" spans="1:1" x14ac:dyDescent="0.2">
      <c r="A187" s="514" t="s">
        <v>458</v>
      </c>
    </row>
    <row r="188" spans="1:1" x14ac:dyDescent="0.2">
      <c r="A188" s="514" t="s">
        <v>459</v>
      </c>
    </row>
    <row r="189" spans="1:1" x14ac:dyDescent="0.2">
      <c r="A189" s="514" t="s">
        <v>460</v>
      </c>
    </row>
    <row r="190" spans="1:1" x14ac:dyDescent="0.2">
      <c r="A190" s="514" t="s">
        <v>461</v>
      </c>
    </row>
    <row r="191" spans="1:1" x14ac:dyDescent="0.2">
      <c r="A191" s="514" t="s">
        <v>462</v>
      </c>
    </row>
    <row r="192" spans="1:1" x14ac:dyDescent="0.2">
      <c r="A192" s="514" t="s">
        <v>463</v>
      </c>
    </row>
    <row r="193" spans="1:1" x14ac:dyDescent="0.2">
      <c r="A193" s="514" t="s">
        <v>464</v>
      </c>
    </row>
    <row r="194" spans="1:1" x14ac:dyDescent="0.2">
      <c r="A194" s="514" t="s">
        <v>465</v>
      </c>
    </row>
    <row r="195" spans="1:1" x14ac:dyDescent="0.2">
      <c r="A195" s="514" t="s">
        <v>466</v>
      </c>
    </row>
    <row r="196" spans="1:1" x14ac:dyDescent="0.2">
      <c r="A196" s="514" t="s">
        <v>467</v>
      </c>
    </row>
    <row r="197" spans="1:1" x14ac:dyDescent="0.2">
      <c r="A197" s="514" t="s">
        <v>468</v>
      </c>
    </row>
    <row r="198" spans="1:1" x14ac:dyDescent="0.2">
      <c r="A198" s="514" t="s">
        <v>469</v>
      </c>
    </row>
    <row r="199" spans="1:1" x14ac:dyDescent="0.2">
      <c r="A199" s="514" t="s">
        <v>470</v>
      </c>
    </row>
    <row r="200" spans="1:1" x14ac:dyDescent="0.2">
      <c r="A200" s="514" t="s">
        <v>471</v>
      </c>
    </row>
    <row r="201" spans="1:1" x14ac:dyDescent="0.2">
      <c r="A201" s="514" t="s">
        <v>472</v>
      </c>
    </row>
    <row r="202" spans="1:1" x14ac:dyDescent="0.2">
      <c r="A202" s="514" t="s">
        <v>473</v>
      </c>
    </row>
    <row r="203" spans="1:1" x14ac:dyDescent="0.2">
      <c r="A203" s="514" t="s">
        <v>474</v>
      </c>
    </row>
    <row r="204" spans="1:1" x14ac:dyDescent="0.2">
      <c r="A204" s="514" t="s">
        <v>475</v>
      </c>
    </row>
    <row r="205" spans="1:1" x14ac:dyDescent="0.2">
      <c r="A205" s="514" t="s">
        <v>476</v>
      </c>
    </row>
    <row r="206" spans="1:1" x14ac:dyDescent="0.2">
      <c r="A206" s="514" t="s">
        <v>477</v>
      </c>
    </row>
    <row r="207" spans="1:1" x14ac:dyDescent="0.2">
      <c r="A207" s="514" t="s">
        <v>478</v>
      </c>
    </row>
    <row r="208" spans="1:1" x14ac:dyDescent="0.2">
      <c r="A208" s="514" t="s">
        <v>479</v>
      </c>
    </row>
    <row r="209" spans="1:1" x14ac:dyDescent="0.2">
      <c r="A209" s="514" t="s">
        <v>480</v>
      </c>
    </row>
    <row r="210" spans="1:1" x14ac:dyDescent="0.2">
      <c r="A210" s="514" t="s">
        <v>481</v>
      </c>
    </row>
    <row r="211" spans="1:1" x14ac:dyDescent="0.2">
      <c r="A211" s="514" t="s">
        <v>482</v>
      </c>
    </row>
    <row r="212" spans="1:1" x14ac:dyDescent="0.2">
      <c r="A212" s="514" t="s">
        <v>483</v>
      </c>
    </row>
    <row r="213" spans="1:1" x14ac:dyDescent="0.2">
      <c r="A213" s="514" t="s">
        <v>484</v>
      </c>
    </row>
    <row r="214" spans="1:1" x14ac:dyDescent="0.2">
      <c r="A214" s="514" t="s">
        <v>485</v>
      </c>
    </row>
    <row r="215" spans="1:1" x14ac:dyDescent="0.2">
      <c r="A215" s="514" t="s">
        <v>486</v>
      </c>
    </row>
    <row r="216" spans="1:1" x14ac:dyDescent="0.2">
      <c r="A216" s="514" t="s">
        <v>487</v>
      </c>
    </row>
    <row r="217" spans="1:1" x14ac:dyDescent="0.2">
      <c r="A217" s="514" t="s">
        <v>488</v>
      </c>
    </row>
    <row r="218" spans="1:1" x14ac:dyDescent="0.2">
      <c r="A218" s="514" t="s">
        <v>489</v>
      </c>
    </row>
    <row r="219" spans="1:1" x14ac:dyDescent="0.2">
      <c r="A219" s="514" t="s">
        <v>490</v>
      </c>
    </row>
    <row r="220" spans="1:1" x14ac:dyDescent="0.2">
      <c r="A220" s="514" t="s">
        <v>491</v>
      </c>
    </row>
    <row r="221" spans="1:1" x14ac:dyDescent="0.2">
      <c r="A221" s="514" t="s">
        <v>492</v>
      </c>
    </row>
    <row r="222" spans="1:1" x14ac:dyDescent="0.2">
      <c r="A222" s="514" t="s">
        <v>493</v>
      </c>
    </row>
    <row r="223" spans="1:1" x14ac:dyDescent="0.2">
      <c r="A223" s="514" t="s">
        <v>494</v>
      </c>
    </row>
    <row r="224" spans="1:1" x14ac:dyDescent="0.2">
      <c r="A224" s="514" t="s">
        <v>495</v>
      </c>
    </row>
    <row r="225" spans="1:1" x14ac:dyDescent="0.2">
      <c r="A225" s="514" t="s">
        <v>496</v>
      </c>
    </row>
    <row r="226" spans="1:1" x14ac:dyDescent="0.2">
      <c r="A226" s="514" t="s">
        <v>497</v>
      </c>
    </row>
    <row r="227" spans="1:1" x14ac:dyDescent="0.2">
      <c r="A227" s="514" t="s">
        <v>498</v>
      </c>
    </row>
    <row r="228" spans="1:1" x14ac:dyDescent="0.2">
      <c r="A228" s="514" t="s">
        <v>499</v>
      </c>
    </row>
    <row r="229" spans="1:1" x14ac:dyDescent="0.2">
      <c r="A229" s="514" t="s">
        <v>500</v>
      </c>
    </row>
    <row r="230" spans="1:1" x14ac:dyDescent="0.2">
      <c r="A230" s="514" t="s">
        <v>501</v>
      </c>
    </row>
    <row r="231" spans="1:1" x14ac:dyDescent="0.2">
      <c r="A231" s="514" t="s">
        <v>502</v>
      </c>
    </row>
    <row r="232" spans="1:1" x14ac:dyDescent="0.2">
      <c r="A232" s="514" t="s">
        <v>503</v>
      </c>
    </row>
    <row r="233" spans="1:1" x14ac:dyDescent="0.2">
      <c r="A233" s="514" t="s">
        <v>504</v>
      </c>
    </row>
    <row r="234" spans="1:1" x14ac:dyDescent="0.2">
      <c r="A234" s="514" t="s">
        <v>505</v>
      </c>
    </row>
    <row r="235" spans="1:1" x14ac:dyDescent="0.2">
      <c r="A235" s="514" t="s">
        <v>506</v>
      </c>
    </row>
    <row r="236" spans="1:1" x14ac:dyDescent="0.2">
      <c r="A236" s="514" t="s">
        <v>507</v>
      </c>
    </row>
    <row r="237" spans="1:1" x14ac:dyDescent="0.2">
      <c r="A237" s="514" t="s">
        <v>508</v>
      </c>
    </row>
    <row r="238" spans="1:1" x14ac:dyDescent="0.2">
      <c r="A238" s="514" t="s">
        <v>509</v>
      </c>
    </row>
    <row r="239" spans="1:1" x14ac:dyDescent="0.2">
      <c r="A239" s="514" t="s">
        <v>510</v>
      </c>
    </row>
    <row r="240" spans="1:1" x14ac:dyDescent="0.2">
      <c r="A240" s="514" t="s">
        <v>511</v>
      </c>
    </row>
    <row r="241" spans="1:1" x14ac:dyDescent="0.2">
      <c r="A241" s="514" t="s">
        <v>512</v>
      </c>
    </row>
    <row r="242" spans="1:1" x14ac:dyDescent="0.2">
      <c r="A242" s="514" t="s">
        <v>513</v>
      </c>
    </row>
    <row r="243" spans="1:1" x14ac:dyDescent="0.2">
      <c r="A243" s="514" t="s">
        <v>514</v>
      </c>
    </row>
    <row r="244" spans="1:1" x14ac:dyDescent="0.2">
      <c r="A244" s="514" t="s">
        <v>515</v>
      </c>
    </row>
    <row r="245" spans="1:1" x14ac:dyDescent="0.2">
      <c r="A245" s="514" t="s">
        <v>516</v>
      </c>
    </row>
    <row r="246" spans="1:1" x14ac:dyDescent="0.2">
      <c r="A246" s="514" t="s">
        <v>517</v>
      </c>
    </row>
    <row r="247" spans="1:1" x14ac:dyDescent="0.2">
      <c r="A247" s="514" t="s">
        <v>518</v>
      </c>
    </row>
    <row r="248" spans="1:1" x14ac:dyDescent="0.2">
      <c r="A248" s="514" t="s">
        <v>519</v>
      </c>
    </row>
    <row r="249" spans="1:1" x14ac:dyDescent="0.2">
      <c r="A249" s="514" t="s">
        <v>520</v>
      </c>
    </row>
    <row r="250" spans="1:1" x14ac:dyDescent="0.2">
      <c r="A250" s="514" t="s">
        <v>521</v>
      </c>
    </row>
    <row r="251" spans="1:1" x14ac:dyDescent="0.2">
      <c r="A251" s="514" t="s">
        <v>522</v>
      </c>
    </row>
    <row r="252" spans="1:1" x14ac:dyDescent="0.2">
      <c r="A252" s="514" t="s">
        <v>523</v>
      </c>
    </row>
    <row r="253" spans="1:1" x14ac:dyDescent="0.2">
      <c r="A253" s="514" t="s">
        <v>524</v>
      </c>
    </row>
    <row r="254" spans="1:1" x14ac:dyDescent="0.2">
      <c r="A254" s="514" t="s">
        <v>525</v>
      </c>
    </row>
    <row r="255" spans="1:1" x14ac:dyDescent="0.2">
      <c r="A255" s="514" t="s">
        <v>526</v>
      </c>
    </row>
    <row r="256" spans="1:1" x14ac:dyDescent="0.2">
      <c r="A256" s="514" t="s">
        <v>527</v>
      </c>
    </row>
    <row r="257" spans="1:1" x14ac:dyDescent="0.2">
      <c r="A257" s="514" t="s">
        <v>528</v>
      </c>
    </row>
    <row r="258" spans="1:1" x14ac:dyDescent="0.2">
      <c r="A258" s="514" t="s">
        <v>529</v>
      </c>
    </row>
    <row r="259" spans="1:1" x14ac:dyDescent="0.2">
      <c r="A259" s="514" t="s">
        <v>530</v>
      </c>
    </row>
    <row r="260" spans="1:1" x14ac:dyDescent="0.2">
      <c r="A260" s="514" t="s">
        <v>531</v>
      </c>
    </row>
    <row r="261" spans="1:1" x14ac:dyDescent="0.2">
      <c r="A261" s="514" t="s">
        <v>532</v>
      </c>
    </row>
    <row r="262" spans="1:1" x14ac:dyDescent="0.2">
      <c r="A262" s="514" t="s">
        <v>533</v>
      </c>
    </row>
    <row r="263" spans="1:1" x14ac:dyDescent="0.2">
      <c r="A263" s="514" t="s">
        <v>534</v>
      </c>
    </row>
    <row r="264" spans="1:1" x14ac:dyDescent="0.2">
      <c r="A264" s="514" t="s">
        <v>535</v>
      </c>
    </row>
    <row r="265" spans="1:1" x14ac:dyDescent="0.2">
      <c r="A265" s="514" t="s">
        <v>536</v>
      </c>
    </row>
    <row r="266" spans="1:1" x14ac:dyDescent="0.2">
      <c r="A266" s="514" t="s">
        <v>537</v>
      </c>
    </row>
    <row r="267" spans="1:1" x14ac:dyDescent="0.2">
      <c r="A267" s="514" t="s">
        <v>538</v>
      </c>
    </row>
    <row r="268" spans="1:1" x14ac:dyDescent="0.2">
      <c r="A268" s="514" t="s">
        <v>539</v>
      </c>
    </row>
    <row r="269" spans="1:1" x14ac:dyDescent="0.2">
      <c r="A269" s="514" t="s">
        <v>540</v>
      </c>
    </row>
    <row r="270" spans="1:1" x14ac:dyDescent="0.2">
      <c r="A270" s="514" t="s">
        <v>541</v>
      </c>
    </row>
    <row r="271" spans="1:1" x14ac:dyDescent="0.2">
      <c r="A271" s="514" t="s">
        <v>542</v>
      </c>
    </row>
    <row r="272" spans="1:1" x14ac:dyDescent="0.2">
      <c r="A272" s="514" t="s">
        <v>543</v>
      </c>
    </row>
    <row r="273" spans="1:1" x14ac:dyDescent="0.2">
      <c r="A273" s="514" t="s">
        <v>544</v>
      </c>
    </row>
    <row r="274" spans="1:1" x14ac:dyDescent="0.2">
      <c r="A274" s="514" t="s">
        <v>545</v>
      </c>
    </row>
    <row r="275" spans="1:1" x14ac:dyDescent="0.2">
      <c r="A275" s="514" t="s">
        <v>546</v>
      </c>
    </row>
    <row r="276" spans="1:1" x14ac:dyDescent="0.2">
      <c r="A276" s="514" t="s">
        <v>547</v>
      </c>
    </row>
    <row r="277" spans="1:1" x14ac:dyDescent="0.2">
      <c r="A277" s="514" t="s">
        <v>548</v>
      </c>
    </row>
    <row r="278" spans="1:1" x14ac:dyDescent="0.2">
      <c r="A278" s="514" t="s">
        <v>549</v>
      </c>
    </row>
    <row r="279" spans="1:1" x14ac:dyDescent="0.2">
      <c r="A279" s="514" t="s">
        <v>550</v>
      </c>
    </row>
    <row r="280" spans="1:1" x14ac:dyDescent="0.2">
      <c r="A280" s="514" t="s">
        <v>551</v>
      </c>
    </row>
    <row r="281" spans="1:1" x14ac:dyDescent="0.2">
      <c r="A281" s="514" t="s">
        <v>552</v>
      </c>
    </row>
    <row r="282" spans="1:1" x14ac:dyDescent="0.2">
      <c r="A282" s="514" t="s">
        <v>553</v>
      </c>
    </row>
    <row r="283" spans="1:1" x14ac:dyDescent="0.2">
      <c r="A283" s="514" t="s">
        <v>554</v>
      </c>
    </row>
    <row r="284" spans="1:1" x14ac:dyDescent="0.2">
      <c r="A284" s="514" t="s">
        <v>555</v>
      </c>
    </row>
    <row r="285" spans="1:1" x14ac:dyDescent="0.2">
      <c r="A285" s="514" t="s">
        <v>556</v>
      </c>
    </row>
    <row r="286" spans="1:1" x14ac:dyDescent="0.2">
      <c r="A286" s="514" t="s">
        <v>557</v>
      </c>
    </row>
    <row r="287" spans="1:1" x14ac:dyDescent="0.2">
      <c r="A287" s="514" t="s">
        <v>558</v>
      </c>
    </row>
    <row r="288" spans="1:1" x14ac:dyDescent="0.2">
      <c r="A288" s="514" t="s">
        <v>559</v>
      </c>
    </row>
    <row r="289" spans="1:1" x14ac:dyDescent="0.2">
      <c r="A289" s="514" t="s">
        <v>560</v>
      </c>
    </row>
    <row r="290" spans="1:1" x14ac:dyDescent="0.2">
      <c r="A290" s="514" t="s">
        <v>561</v>
      </c>
    </row>
    <row r="291" spans="1:1" x14ac:dyDescent="0.2">
      <c r="A291" s="514" t="s">
        <v>562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zoomScale="75" zoomScaleNormal="75" workbookViewId="0">
      <selection activeCell="K16" sqref="K16"/>
    </sheetView>
  </sheetViews>
  <sheetFormatPr defaultRowHeight="12.75" x14ac:dyDescent="0.2"/>
  <cols>
    <col min="1" max="1" width="14.140625" customWidth="1"/>
    <col min="2" max="2" width="14.7109375" customWidth="1"/>
    <col min="5" max="5" width="0.85546875" customWidth="1"/>
    <col min="6" max="6" width="15" customWidth="1"/>
    <col min="9" max="9" width="0.85546875" customWidth="1"/>
    <col min="10" max="10" width="14.85546875" customWidth="1"/>
    <col min="13" max="13" width="0.7109375" customWidth="1"/>
    <col min="14" max="14" width="15.140625" customWidth="1"/>
    <col min="15" max="15" width="9.5703125" bestFit="1" customWidth="1"/>
  </cols>
  <sheetData>
    <row r="1" spans="1:16" ht="15" x14ac:dyDescent="0.25">
      <c r="A1" s="27" t="s">
        <v>80</v>
      </c>
      <c r="B1" s="404" t="str">
        <f>IF(C$1=0,"LastOrder",IF(C$1=1,"MinOrder","ОШИБКА"))</f>
        <v>LastOrder</v>
      </c>
      <c r="C1" s="232">
        <v>0</v>
      </c>
      <c r="D1" s="114"/>
      <c r="E1" s="242"/>
      <c r="F1" s="404" t="str">
        <f>IF(G$1=0,"LastOrder",IF(G$1=1,"MinOrder","ОШИБКА"))</f>
        <v>LastOrder</v>
      </c>
      <c r="G1" s="232">
        <v>0</v>
      </c>
      <c r="H1" s="114"/>
      <c r="I1" s="233"/>
      <c r="J1" s="404" t="str">
        <f>IF(K$1=0,"LastOrder",IF(K$1=1,"MinOrder","ОШИБКА"))</f>
        <v>LastOrder</v>
      </c>
      <c r="K1" s="232">
        <v>0</v>
      </c>
      <c r="L1" s="114"/>
      <c r="M1" s="243"/>
      <c r="N1" s="404" t="str">
        <f>IF(O$1=0,"LastOrder",IF(O$1=1,"MinOrder","ОШИБКА"))</f>
        <v>MinOrder</v>
      </c>
      <c r="O1" s="232">
        <v>1</v>
      </c>
      <c r="P1" s="114"/>
    </row>
    <row r="2" spans="1:16" ht="15" x14ac:dyDescent="0.25">
      <c r="A2" s="27" t="s">
        <v>0</v>
      </c>
      <c r="B2" s="214" t="str">
        <f>IF(C$2&lt;0,"д.б. &gt;0","")</f>
        <v/>
      </c>
      <c r="C2" s="1">
        <v>0.01</v>
      </c>
      <c r="D2" s="29"/>
      <c r="E2" s="30"/>
      <c r="F2" s="214" t="str">
        <f>IF(G$2&lt;0,"д.б. &gt;0","")</f>
        <v/>
      </c>
      <c r="G2" s="1">
        <v>0.02</v>
      </c>
      <c r="H2" s="29"/>
      <c r="I2" s="31"/>
      <c r="J2" s="214" t="str">
        <f>IF(K$2&lt;0,"д.б. &gt;0","")</f>
        <v/>
      </c>
      <c r="K2" s="1">
        <v>0.03</v>
      </c>
      <c r="L2" s="32"/>
      <c r="M2" s="33"/>
      <c r="N2" s="214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14" t="str">
        <f>IF(C$3&lt;0,"д.б. &gt;0","")</f>
        <v/>
      </c>
      <c r="C3" s="2">
        <v>1.4</v>
      </c>
      <c r="D3" s="29"/>
      <c r="E3" s="30"/>
      <c r="F3" s="214" t="str">
        <f>IF(G$3&lt;0,"д.б. &gt;0","")</f>
        <v/>
      </c>
      <c r="G3" s="2">
        <v>1.4</v>
      </c>
      <c r="H3" s="29"/>
      <c r="I3" s="31"/>
      <c r="J3" s="214" t="str">
        <f>IF(K$3&lt;0,"д.б. &gt;0","")</f>
        <v/>
      </c>
      <c r="K3" s="2">
        <v>1.4</v>
      </c>
      <c r="L3" s="32"/>
      <c r="M3" s="33"/>
      <c r="N3" s="214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14" t="str">
        <f>IF(C$4&lt;2,"д.б. &gt;1","")</f>
        <v/>
      </c>
      <c r="C4" s="23">
        <v>2</v>
      </c>
      <c r="D4" s="29"/>
      <c r="E4" s="30"/>
      <c r="F4" s="214" t="str">
        <f>IF(G$4&lt;2,"д.б. &gt;1","")</f>
        <v/>
      </c>
      <c r="G4" s="23">
        <v>3</v>
      </c>
      <c r="H4" s="29"/>
      <c r="I4" s="31"/>
      <c r="J4" s="214" t="str">
        <f>IF(K$4&lt;2,"д.б. &gt;1","")</f>
        <v/>
      </c>
      <c r="K4" s="23">
        <v>4</v>
      </c>
      <c r="L4" s="32"/>
      <c r="M4" s="33"/>
      <c r="N4" s="214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14"/>
      <c r="C5" s="293"/>
      <c r="D5" s="35"/>
      <c r="E5" s="36"/>
      <c r="F5" s="214"/>
      <c r="G5" s="35"/>
      <c r="H5" s="35"/>
      <c r="I5" s="37"/>
      <c r="J5" s="214"/>
      <c r="K5" s="35"/>
      <c r="L5" s="32"/>
      <c r="M5" s="33"/>
      <c r="N5" s="214"/>
      <c r="O5" s="32"/>
      <c r="P5" s="32"/>
    </row>
    <row r="6" spans="1:16" ht="16.5" x14ac:dyDescent="0.3">
      <c r="A6" s="219" t="s">
        <v>2</v>
      </c>
      <c r="B6" s="214" t="str">
        <f>IF(OR(C$6=1,C$6=2,C$6&lt;0),"д.б.=0 или &gt;2","")</f>
        <v/>
      </c>
      <c r="C6" s="286">
        <v>6</v>
      </c>
      <c r="D6" s="39"/>
      <c r="E6" s="40"/>
      <c r="F6" s="214" t="str">
        <f>IF(OR(G$6=1,G$6=2,G$6&lt;0),"д.б.=0 или &gt;2","")</f>
        <v/>
      </c>
      <c r="G6" s="286">
        <v>6</v>
      </c>
      <c r="H6" s="39"/>
      <c r="I6" s="41"/>
      <c r="J6" s="214" t="str">
        <f>IF(OR(K$6=1,K$6=2,K$6&lt;0),"д.б.=0 или &gt;2","")</f>
        <v/>
      </c>
      <c r="K6" s="4">
        <v>6</v>
      </c>
      <c r="L6" s="32"/>
      <c r="M6" s="33"/>
      <c r="N6" s="214" t="str">
        <f>IF(OR(O$6=1,O$6=2,O$6&lt;0),"д.б.=0 или &gt;2","")</f>
        <v/>
      </c>
      <c r="O6" s="4">
        <v>4</v>
      </c>
      <c r="P6" s="32"/>
    </row>
    <row r="7" spans="1:16" ht="16.5" x14ac:dyDescent="0.3">
      <c r="A7" s="219" t="s">
        <v>3</v>
      </c>
      <c r="B7" s="214" t="str">
        <f>IF(AND(C$6=0,C$7&lt;&gt;0),"д.б. =0","")</f>
        <v/>
      </c>
      <c r="C7" s="6">
        <v>0.01</v>
      </c>
      <c r="D7" s="42"/>
      <c r="E7" s="43"/>
      <c r="F7" s="214" t="str">
        <f>IF(AND(G$6=0,G$7&lt;&gt;0),"д.б. =0","")</f>
        <v/>
      </c>
      <c r="G7" s="6">
        <v>0.01</v>
      </c>
      <c r="H7" s="42"/>
      <c r="I7" s="44"/>
      <c r="J7" s="214" t="str">
        <f>IF(AND(K$6=0,K$7&lt;&gt;0),"д.б. =0","")</f>
        <v/>
      </c>
      <c r="K7" s="6">
        <v>0.01</v>
      </c>
      <c r="L7" s="45"/>
      <c r="M7" s="46"/>
      <c r="N7" s="214" t="str">
        <f>IF(AND(O$6=0,O$7&lt;&gt;0),"д.б. =0","")</f>
        <v/>
      </c>
      <c r="O7" s="6">
        <v>3</v>
      </c>
      <c r="P7" s="45"/>
    </row>
    <row r="8" spans="1:16" ht="16.5" x14ac:dyDescent="0.3">
      <c r="A8" s="220"/>
      <c r="B8" s="217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294"/>
      <c r="D8" s="35"/>
      <c r="E8" s="36"/>
      <c r="F8" s="217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217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217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6.5" x14ac:dyDescent="0.3">
      <c r="A9" s="218" t="s">
        <v>4</v>
      </c>
      <c r="B9" s="214" t="str">
        <f>IF(OR(C$9=1,C$9=2,C$9=3,C$9&lt;0),"д.б.=0 или &gt;3","")</f>
        <v/>
      </c>
      <c r="C9" s="287">
        <v>0</v>
      </c>
      <c r="D9" s="48" t="s">
        <v>11</v>
      </c>
      <c r="E9" s="49"/>
      <c r="F9" s="214" t="str">
        <f>IF(OR(G$9=1,G$9=2,G$9=3,G$9&lt;0),"д.б.=0 или &gt;3","")</f>
        <v/>
      </c>
      <c r="G9" s="24">
        <v>0</v>
      </c>
      <c r="H9" s="48"/>
      <c r="I9" s="50"/>
      <c r="J9" s="214" t="str">
        <f>IF(OR(K$9=1,K$9=2,K$9=3,K$9&lt;0),"д.б.=0 или &gt;3","")</f>
        <v/>
      </c>
      <c r="K9" s="25">
        <v>0</v>
      </c>
      <c r="L9" s="51"/>
      <c r="M9" s="52"/>
      <c r="N9" s="214" t="str">
        <f>IF(OR(O$9=1,O$9=2,O$9=3,O$9&lt;0),"д.б.=0 или &gt;3","")</f>
        <v/>
      </c>
      <c r="O9" s="25">
        <v>10</v>
      </c>
      <c r="P9" s="51"/>
    </row>
    <row r="10" spans="1:16" ht="16.5" x14ac:dyDescent="0.3">
      <c r="A10" s="218" t="s">
        <v>5</v>
      </c>
      <c r="B10" s="214" t="str">
        <f>IF(AND(C$9=0,C$10&lt;&gt;0),"д.б. =0","")</f>
        <v/>
      </c>
      <c r="C10" s="26">
        <v>0</v>
      </c>
      <c r="D10" s="53"/>
      <c r="E10" s="54"/>
      <c r="F10" s="214" t="str">
        <f>IF(AND(G$9=0,G$10&lt;&gt;0),"д.б. =0","")</f>
        <v/>
      </c>
      <c r="G10" s="26">
        <v>0</v>
      </c>
      <c r="H10" s="48"/>
      <c r="I10" s="50"/>
      <c r="J10" s="214" t="str">
        <f>IF(AND(K$9=0,K$10&lt;&gt;0),"д.б. =0","")</f>
        <v/>
      </c>
      <c r="K10" s="26">
        <v>0</v>
      </c>
      <c r="L10" s="51"/>
      <c r="M10" s="52"/>
      <c r="N10" s="214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18"/>
      <c r="B11" s="214"/>
      <c r="C11" s="301"/>
      <c r="D11" s="53"/>
      <c r="E11" s="54"/>
      <c r="F11" s="214"/>
      <c r="G11" s="301"/>
      <c r="H11" s="48"/>
      <c r="I11" s="50"/>
      <c r="J11" s="214"/>
      <c r="K11" s="301"/>
      <c r="L11" s="51"/>
      <c r="M11" s="52"/>
      <c r="N11" s="214"/>
      <c r="O11" s="301"/>
      <c r="P11" s="51"/>
    </row>
    <row r="12" spans="1:16" ht="16.5" x14ac:dyDescent="0.3">
      <c r="A12" s="288" t="s">
        <v>87</v>
      </c>
      <c r="B12" s="214" t="str">
        <f>IF(OR(C$12=1,C$12=2,C$12=3,C$12=4,C$12&lt;0),"д.б.=0 или &gt;4","")</f>
        <v/>
      </c>
      <c r="C12" s="81">
        <v>0</v>
      </c>
      <c r="D12" s="53"/>
      <c r="E12" s="54"/>
      <c r="F12" s="214" t="str">
        <f>IF(OR(G$12=1,G$12=2,G$12=3,G$12=4,G$12&lt;0),"д.б.=0 или &gt;4","")</f>
        <v/>
      </c>
      <c r="G12" s="81">
        <v>0</v>
      </c>
      <c r="H12" s="48"/>
      <c r="I12" s="50"/>
      <c r="J12" s="214" t="str">
        <f>IF(OR(K$12=1,K$12=2,K$12=3,K$12=4,K$12&lt;0),"д.б.=0 или &gt;4","")</f>
        <v/>
      </c>
      <c r="K12" s="81">
        <v>0</v>
      </c>
      <c r="L12" s="51"/>
      <c r="M12" s="52"/>
      <c r="N12" s="214" t="str">
        <f>IF(OR(O$12=1,O$12=2,O$12=3,O$12=4,O$12&lt;0),"д.б.=0 или &gt;4","")</f>
        <v/>
      </c>
      <c r="O12" s="81">
        <v>0</v>
      </c>
      <c r="P12" s="51"/>
    </row>
    <row r="13" spans="1:16" ht="16.5" x14ac:dyDescent="0.3">
      <c r="A13" s="288" t="s">
        <v>88</v>
      </c>
      <c r="B13" s="214" t="str">
        <f>IF(AND(C$12=0,C$13&lt;&gt;0),"д.б. =0","")</f>
        <v/>
      </c>
      <c r="C13" s="285">
        <v>0</v>
      </c>
      <c r="D13" s="53"/>
      <c r="E13" s="54"/>
      <c r="F13" s="214" t="str">
        <f>IF(AND(G$12=0,G$13&lt;&gt;0),"д.б. =0","")</f>
        <v/>
      </c>
      <c r="G13" s="285">
        <v>0</v>
      </c>
      <c r="H13" s="48"/>
      <c r="I13" s="50"/>
      <c r="J13" s="214" t="str">
        <f>IF(AND(K$12=0,K$13&lt;&gt;0),"д.б. =0","")</f>
        <v/>
      </c>
      <c r="K13" s="285">
        <v>0</v>
      </c>
      <c r="L13" s="51"/>
      <c r="M13" s="52"/>
      <c r="N13" s="214" t="str">
        <f>IF(AND(O$12=0,O$13&lt;&gt;0),"д.б. =0","")</f>
        <v/>
      </c>
      <c r="O13" s="285">
        <v>0</v>
      </c>
      <c r="P13" s="51"/>
    </row>
    <row r="14" spans="1:16" ht="15" x14ac:dyDescent="0.25">
      <c r="A14" s="47"/>
      <c r="B14" s="214"/>
      <c r="C14" s="301"/>
      <c r="D14" s="53"/>
      <c r="E14" s="54"/>
      <c r="F14" s="214"/>
      <c r="G14" s="301"/>
      <c r="H14" s="48"/>
      <c r="I14" s="50"/>
      <c r="J14" s="214"/>
      <c r="K14" s="301"/>
      <c r="L14" s="51"/>
      <c r="M14" s="52"/>
      <c r="N14" s="214"/>
      <c r="O14" s="301"/>
      <c r="P14" s="51"/>
    </row>
    <row r="15" spans="1:16" ht="15" x14ac:dyDescent="0.25">
      <c r="A15" s="27" t="s">
        <v>78</v>
      </c>
      <c r="B15" s="214" t="str">
        <f>IF(C$15&lt;0,"д.б. &gt;=0",IF(C$15=0,"",IF(C$4&gt;=C$15,"MultStart",IF(C$6&gt;C$15,"MultLevel2",IF(C$9&gt;C$15,"MultLevel3",IF(C$12&gt;C$15,"Mult3",""))))))</f>
        <v/>
      </c>
      <c r="C15" s="202">
        <v>8</v>
      </c>
      <c r="D15" s="203"/>
      <c r="E15" s="204"/>
      <c r="F15" s="214" t="str">
        <f>IF(G$15&lt;0,"д.б. &gt;=0",IF(G$15=0,"",IF(G$4&gt;=G$15,"MultStart",IF(G$6&gt;G$15,"MultLevel2",IF(G$9&gt;G$15,"MultLevel3",IF(G$12&gt;G$15,"Mult3",""))))))</f>
        <v/>
      </c>
      <c r="G15" s="202">
        <v>15</v>
      </c>
      <c r="H15" s="203"/>
      <c r="I15" s="205"/>
      <c r="J15" s="214" t="str">
        <f>IF(K$15&lt;0,"д.б. &gt;=0",IF(K$15=0,"",IF(K$4&gt;=K$15,"MultStart",IF(K$6&gt;K$15,"MultLevel2",IF(K$9&gt;K$15,"MultLevel3",IF(K$12&gt;K$15,"Mult3",""))))))</f>
        <v>MultLevel2</v>
      </c>
      <c r="K15" s="202">
        <v>5</v>
      </c>
      <c r="L15" s="206"/>
      <c r="M15" s="207"/>
      <c r="N15" s="214" t="str">
        <f>IF(O$15&lt;0,"д.б. &gt;=0",IF(O$15=0,"",IF(O$4&gt;=O$15,"MultStart",IF(O$6&gt;O$15,"MultLevel2",IF(O$9&gt;O$15,"MultLevel3",IF(O$12&gt;O$15,"Mult3",""))))))</f>
        <v/>
      </c>
      <c r="O15" s="202">
        <v>0</v>
      </c>
      <c r="P15" s="201"/>
    </row>
    <row r="16" spans="1:16" ht="15" x14ac:dyDescent="0.25">
      <c r="A16" s="38" t="s">
        <v>81</v>
      </c>
      <c r="B16" s="214" t="str">
        <f>IF(C$16&lt;0,"д.б. &gt;=0","")</f>
        <v/>
      </c>
      <c r="C16" s="4">
        <v>400</v>
      </c>
      <c r="D16" s="222"/>
      <c r="E16" s="223"/>
      <c r="F16" s="214" t="str">
        <f>IF(G$16&lt;0,"д.б. &gt;=0","")</f>
        <v/>
      </c>
      <c r="G16" s="4">
        <v>200</v>
      </c>
      <c r="H16" s="222"/>
      <c r="I16" s="224"/>
      <c r="J16" s="214" t="str">
        <f>IF(K$16&lt;0,"д.б. &gt;=0","")</f>
        <v/>
      </c>
      <c r="K16" s="4">
        <v>200</v>
      </c>
      <c r="L16" s="225"/>
      <c r="M16" s="226"/>
      <c r="N16" s="214" t="str">
        <f>IF(O$16&lt;0,"д.б. &gt;=0","")</f>
        <v/>
      </c>
      <c r="O16" s="4">
        <v>40</v>
      </c>
      <c r="P16" s="201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8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zoomScale="75" zoomScaleNormal="75" workbookViewId="0">
      <selection activeCell="B10" sqref="B10"/>
    </sheetView>
  </sheetViews>
  <sheetFormatPr defaultRowHeight="12.75" x14ac:dyDescent="0.2"/>
  <cols>
    <col min="1" max="1" width="24.5703125" customWidth="1"/>
    <col min="2" max="2" width="14.85546875" customWidth="1"/>
    <col min="3" max="3" width="6.28515625" customWidth="1"/>
    <col min="4" max="4" width="7.28515625" customWidth="1"/>
    <col min="5" max="5" width="1.42578125" customWidth="1"/>
    <col min="6" max="6" width="15" customWidth="1"/>
    <col min="7" max="8" width="8.7109375" customWidth="1"/>
    <col min="9" max="9" width="1.5703125" customWidth="1"/>
    <col min="10" max="10" width="14.85546875" customWidth="1"/>
    <col min="11" max="12" width="8.7109375" customWidth="1"/>
    <col min="13" max="13" width="1.42578125" customWidth="1"/>
    <col min="14" max="14" width="15.140625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13" t="str">
        <f>IF(C$2&lt;2,"д.б. &gt;1","")</f>
        <v/>
      </c>
      <c r="C2" s="81">
        <v>16</v>
      </c>
      <c r="D2" s="82"/>
      <c r="E2" s="83"/>
      <c r="F2" s="213" t="str">
        <f>IF(G$2&lt;2,"д.б. &gt;1","")</f>
        <v/>
      </c>
      <c r="G2" s="81">
        <v>14</v>
      </c>
      <c r="H2" s="82"/>
      <c r="I2" s="84"/>
      <c r="J2" s="213" t="str">
        <f>IF(K$2&lt;2,"д.б. &gt;1","")</f>
        <v/>
      </c>
      <c r="K2" s="81">
        <v>15</v>
      </c>
      <c r="L2" s="82"/>
      <c r="M2" s="85"/>
      <c r="N2" s="213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13"/>
      <c r="C3" s="291"/>
      <c r="D3" s="29"/>
      <c r="E3" s="30"/>
      <c r="F3" s="213"/>
      <c r="G3" s="291"/>
      <c r="H3" s="29"/>
      <c r="I3" s="31"/>
      <c r="J3" s="213"/>
      <c r="K3" s="291"/>
      <c r="L3" s="29"/>
      <c r="M3" s="33"/>
      <c r="N3" s="213"/>
      <c r="O3" s="291"/>
      <c r="P3" s="29"/>
    </row>
    <row r="4" spans="1:16" ht="5.25" customHeight="1" x14ac:dyDescent="0.25">
      <c r="A4" s="96"/>
      <c r="B4" s="213"/>
      <c r="C4" s="292"/>
      <c r="D4" s="29"/>
      <c r="E4" s="30"/>
      <c r="F4" s="213"/>
      <c r="G4" s="292"/>
      <c r="H4" s="29"/>
      <c r="I4" s="31"/>
      <c r="J4" s="213"/>
      <c r="K4" s="292"/>
      <c r="L4" s="29"/>
      <c r="M4" s="33"/>
      <c r="N4" s="213"/>
      <c r="O4" s="292"/>
      <c r="P4" s="29"/>
    </row>
    <row r="5" spans="1:16" ht="6" customHeight="1" x14ac:dyDescent="0.25">
      <c r="A5" s="97"/>
      <c r="B5" s="213"/>
      <c r="C5" s="293"/>
      <c r="D5" s="35"/>
      <c r="E5" s="36"/>
      <c r="F5" s="213"/>
      <c r="G5" s="293"/>
      <c r="H5" s="35"/>
      <c r="I5" s="37"/>
      <c r="J5" s="213"/>
      <c r="K5" s="293"/>
      <c r="L5" s="35"/>
      <c r="M5" s="33"/>
      <c r="N5" s="213"/>
      <c r="O5" s="293"/>
      <c r="P5" s="35"/>
    </row>
    <row r="6" spans="1:16" ht="15" x14ac:dyDescent="0.25">
      <c r="A6" s="98" t="s">
        <v>13</v>
      </c>
      <c r="B6" s="213" t="str">
        <f>IF(OR(C$6=1,C$6=2,C$6&lt;0),"д.б.=0 или &gt;2","")</f>
        <v/>
      </c>
      <c r="C6" s="4">
        <v>6</v>
      </c>
      <c r="D6" s="35"/>
      <c r="E6" s="40"/>
      <c r="F6" s="213" t="str">
        <f>IF(OR(G$6=1,G$6=2,G$6&lt;0),"д.б.=0 или &gt;2","")</f>
        <v/>
      </c>
      <c r="G6" s="4">
        <v>4</v>
      </c>
      <c r="H6" s="39"/>
      <c r="I6" s="41"/>
      <c r="J6" s="213" t="str">
        <f>IF(OR(K$6=1,K$6=2,K$6&lt;0),"д.б.=0 или &gt;2","")</f>
        <v/>
      </c>
      <c r="K6" s="4">
        <v>10</v>
      </c>
      <c r="L6" s="39"/>
      <c r="M6" s="33"/>
      <c r="N6" s="213" t="str">
        <f>IF(OR(O$6=1,O$6=2,O$6&lt;0),"д.б.=0 или &gt;2","")</f>
        <v/>
      </c>
      <c r="O6" s="4">
        <v>5</v>
      </c>
      <c r="P6" s="39"/>
    </row>
    <row r="7" spans="1:16" ht="15" x14ac:dyDescent="0.25">
      <c r="A7" s="98" t="s">
        <v>14</v>
      </c>
      <c r="B7" s="214" t="str">
        <f>IF(AND(C$6=0,C$7&lt;&gt;0),"д.б. =0","")</f>
        <v/>
      </c>
      <c r="C7" s="86">
        <v>1</v>
      </c>
      <c r="D7" s="92"/>
      <c r="E7" s="93"/>
      <c r="F7" s="214" t="str">
        <f>IF(AND(G$6=0,G$7&lt;&gt;0),"д.б. =0","")</f>
        <v/>
      </c>
      <c r="G7" s="86">
        <v>1</v>
      </c>
      <c r="H7" s="92"/>
      <c r="I7" s="94"/>
      <c r="J7" s="214" t="str">
        <f>IF(AND(K$6=0,K$7&lt;&gt;0),"д.б. =0","")</f>
        <v/>
      </c>
      <c r="K7" s="86">
        <v>8</v>
      </c>
      <c r="L7" s="92"/>
      <c r="M7" s="95"/>
      <c r="N7" s="214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395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294"/>
      <c r="D8" s="212"/>
      <c r="E8" s="36"/>
      <c r="F8" s="212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294"/>
      <c r="H8" s="212"/>
      <c r="I8" s="37"/>
      <c r="J8" s="212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294"/>
      <c r="L8" s="212"/>
      <c r="M8" s="33"/>
      <c r="N8" s="212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294"/>
      <c r="P8" s="212"/>
    </row>
    <row r="9" spans="1:16" ht="15" x14ac:dyDescent="0.25">
      <c r="A9" s="99" t="s">
        <v>15</v>
      </c>
      <c r="B9" s="213" t="str">
        <f>IF(OR(C$9=1,C$9=2,C$9=3,C$9&lt;0),"д.б.=0 или &gt;3","")</f>
        <v/>
      </c>
      <c r="C9" s="24">
        <v>8</v>
      </c>
      <c r="D9" s="48" t="s">
        <v>11</v>
      </c>
      <c r="E9" s="49"/>
      <c r="F9" s="213" t="str">
        <f>IF(OR(G$9=1,G$9=2,G$9=3,G$9&lt;0),"д.б.=0 или &gt;3","")</f>
        <v/>
      </c>
      <c r="G9" s="24">
        <v>10</v>
      </c>
      <c r="H9" s="48" t="s">
        <v>11</v>
      </c>
      <c r="I9" s="50"/>
      <c r="J9" s="213" t="str">
        <f>IF(OR(K$9=1,K$9=2,K$9=3,K$9&lt;0),"д.б.=0 или &gt;3","")</f>
        <v/>
      </c>
      <c r="K9" s="24">
        <v>0</v>
      </c>
      <c r="L9" s="48" t="s">
        <v>11</v>
      </c>
      <c r="M9" s="52"/>
      <c r="N9" s="213" t="str">
        <f>IF(OR(O$9=1,O$9=2,O$9=3,O$9&lt;0),"д.б.=0 или &gt;3","")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14" t="str">
        <f>IF(AND(C$9=0,C$10&lt;&gt;0),"д.б. =0","")</f>
        <v/>
      </c>
      <c r="C10" s="87">
        <v>6</v>
      </c>
      <c r="D10" s="88"/>
      <c r="E10" s="89"/>
      <c r="F10" s="214" t="str">
        <f>IF(AND(G$9=0,G$10&lt;&gt;0),"д.б. =0","")</f>
        <v/>
      </c>
      <c r="G10" s="87">
        <v>7</v>
      </c>
      <c r="H10" s="88"/>
      <c r="I10" s="90"/>
      <c r="J10" s="214" t="str">
        <f>IF(AND(K$9=0,K$10&lt;&gt;0),"д.б. =0","")</f>
        <v/>
      </c>
      <c r="K10" s="87">
        <v>0</v>
      </c>
      <c r="L10" s="88"/>
      <c r="M10" s="91"/>
      <c r="N10" s="214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14"/>
      <c r="C11" s="295"/>
      <c r="D11" s="88"/>
      <c r="E11" s="89"/>
      <c r="F11" s="214"/>
      <c r="G11" s="295"/>
      <c r="H11" s="88"/>
      <c r="I11" s="90"/>
      <c r="J11" s="214"/>
      <c r="K11" s="295"/>
      <c r="L11" s="88"/>
      <c r="M11" s="91"/>
      <c r="N11" s="214"/>
      <c r="O11" s="295"/>
      <c r="P11" s="88"/>
    </row>
    <row r="12" spans="1:16" ht="15" x14ac:dyDescent="0.25">
      <c r="A12" s="96" t="s">
        <v>85</v>
      </c>
      <c r="B12" s="214" t="str">
        <f>IF(OR(C$12=1,C$12=2,C$12=3,C$12=4,C$12&lt;0),"д.б.=0 или &gt;4","")</f>
        <v/>
      </c>
      <c r="C12" s="215">
        <v>14</v>
      </c>
      <c r="D12" s="283"/>
      <c r="E12" s="209"/>
      <c r="F12" s="214" t="str">
        <f>IF(OR(G$12=1,G$12=2,G$12=3,G$12=4,G$12&lt;0),"д.б.=0 или &gt;4","")</f>
        <v/>
      </c>
      <c r="G12" s="215">
        <v>12</v>
      </c>
      <c r="H12" s="283"/>
      <c r="I12" s="211"/>
      <c r="J12" s="214" t="str">
        <f>IF(OR(K$12=1,K$12=2,K$12=3,K$12=4,K$12&lt;0),"д.б.=0 или &gt;4","")</f>
        <v/>
      </c>
      <c r="K12" s="215">
        <v>0</v>
      </c>
      <c r="L12" s="283"/>
      <c r="M12" s="251"/>
      <c r="N12" s="214" t="str">
        <f>IF(OR(O$12=1,O$12=2,O$12=3,O$12=4,O$12&lt;0),"д.б.=0 или &gt;4","")</f>
        <v/>
      </c>
      <c r="O12" s="215">
        <v>0</v>
      </c>
      <c r="P12" s="283"/>
    </row>
    <row r="13" spans="1:16" ht="15" x14ac:dyDescent="0.25">
      <c r="A13" s="96" t="s">
        <v>86</v>
      </c>
      <c r="B13" s="214" t="str">
        <f>IF(AND(C$12=0,C$13&lt;&gt;0),"д.б. =0","")</f>
        <v/>
      </c>
      <c r="C13" s="215">
        <v>2</v>
      </c>
      <c r="D13" s="283"/>
      <c r="E13" s="209"/>
      <c r="F13" s="214" t="str">
        <f>IF(AND(G$12=0,G$13&lt;&gt;0),"д.б. =0","")</f>
        <v/>
      </c>
      <c r="G13" s="215">
        <v>8</v>
      </c>
      <c r="H13" s="283"/>
      <c r="I13" s="211"/>
      <c r="J13" s="214" t="str">
        <f>IF(AND(K$12=0,K$13&lt;&gt;0),"д.б. =0","")</f>
        <v/>
      </c>
      <c r="K13" s="215">
        <v>0</v>
      </c>
      <c r="L13" s="283"/>
      <c r="M13" s="251"/>
      <c r="N13" s="214" t="str">
        <f>IF(AND(O$12=0,O$13&lt;&gt;0),"д.б. =0","")</f>
        <v/>
      </c>
      <c r="O13" s="215">
        <v>0</v>
      </c>
      <c r="P13" s="283"/>
    </row>
    <row r="14" spans="1:16" ht="15" x14ac:dyDescent="0.25">
      <c r="A14" s="99"/>
      <c r="B14" s="213"/>
      <c r="C14" s="295"/>
      <c r="D14" s="88"/>
      <c r="E14" s="89"/>
      <c r="F14" s="213"/>
      <c r="G14" s="295"/>
      <c r="H14" s="88"/>
      <c r="I14" s="90"/>
      <c r="J14" s="213"/>
      <c r="K14" s="295"/>
      <c r="L14" s="88"/>
      <c r="M14" s="91"/>
      <c r="N14" s="213"/>
      <c r="O14" s="295"/>
      <c r="P14" s="88"/>
    </row>
    <row r="15" spans="1:16" ht="15" x14ac:dyDescent="0.25">
      <c r="A15" s="96" t="s">
        <v>77</v>
      </c>
      <c r="B15" s="213" t="str">
        <f>IF(C$15&lt;0,"д.б.&gt;=0",IF(C$15=0,"",IF(C$6&gt;C$15,"GridLevel",IF(C$9&gt;C$15,"GridStep_Level2",IF(C$12&gt;C$15,"Grid3","")))))</f>
        <v/>
      </c>
      <c r="C15" s="200">
        <v>15</v>
      </c>
      <c r="D15" s="289"/>
      <c r="E15" s="298"/>
      <c r="F15" s="213" t="str">
        <f>IF(G$15&lt;0,"д.б.&gt;=0",IF(G$15=0,"",IF(G$6&gt;G$15,"GridLevel",IF(G$9&gt;G$15,"GridStep_Level2",IF(G$12&gt;G$15,"Grid3","")))))</f>
        <v/>
      </c>
      <c r="G15" s="200">
        <v>14</v>
      </c>
      <c r="H15" s="289"/>
      <c r="I15" s="299"/>
      <c r="J15" s="213" t="str">
        <f>IF(K$15&lt;0,"д.б.&gt;=0",IF(K$15=0,"",IF(K$6&gt;K$15,"GridLevel",IF(K$9&gt;K$15,"GridStep_Level2",IF(K$12&gt;K$15,"Grid3","")))))</f>
        <v/>
      </c>
      <c r="K15" s="200">
        <v>16</v>
      </c>
      <c r="L15" s="289"/>
      <c r="M15" s="300"/>
      <c r="N15" s="213" t="str">
        <f>IF(O$15&lt;0,"д.б.&gt;=0",IF(O$15=0,"",IF(O$6&gt;O$15,"GridLevel",IF(O$9&gt;O$15,"GridStep_Level2",IF(O$12&gt;O$15,"Grid3","")))))</f>
        <v/>
      </c>
      <c r="O15" s="200">
        <v>10</v>
      </c>
      <c r="P15" s="88"/>
    </row>
    <row r="16" spans="1:16" ht="15" x14ac:dyDescent="0.25">
      <c r="A16" s="96"/>
      <c r="B16" s="213"/>
      <c r="C16" s="297"/>
      <c r="D16" s="289"/>
      <c r="E16" s="298"/>
      <c r="F16" s="213"/>
      <c r="G16" s="297"/>
      <c r="H16" s="289"/>
      <c r="I16" s="299"/>
      <c r="J16" s="213"/>
      <c r="K16" s="297"/>
      <c r="L16" s="289"/>
      <c r="M16" s="300"/>
      <c r="N16" s="213"/>
      <c r="O16" s="297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8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zoomScale="75" zoomScaleNormal="75" workbookViewId="0">
      <selection activeCell="B9" sqref="B9"/>
    </sheetView>
  </sheetViews>
  <sheetFormatPr defaultRowHeight="12.75" x14ac:dyDescent="0.2"/>
  <cols>
    <col min="1" max="1" width="24" customWidth="1"/>
    <col min="2" max="2" width="13.28515625" customWidth="1"/>
    <col min="4" max="4" width="2.140625" customWidth="1"/>
    <col min="5" max="5" width="13.28515625" customWidth="1"/>
    <col min="7" max="7" width="1.7109375" customWidth="1"/>
    <col min="8" max="8" width="13.28515625" customWidth="1"/>
    <col min="10" max="10" width="1.85546875" customWidth="1"/>
    <col min="11" max="11" width="13.28515625" customWidth="1"/>
  </cols>
  <sheetData>
    <row r="2" spans="1:12" ht="15" x14ac:dyDescent="0.25">
      <c r="A2" s="96" t="s">
        <v>21</v>
      </c>
      <c r="B2" s="213" t="str">
        <f>IF(C$2&lt;=0,"д.б. &gt;0","")</f>
        <v/>
      </c>
      <c r="C2" s="81">
        <v>16</v>
      </c>
      <c r="D2" s="83"/>
      <c r="E2" s="213" t="str">
        <f>IF(F$2&lt;=0,"д.б. &gt;0","")</f>
        <v/>
      </c>
      <c r="F2" s="81">
        <v>14</v>
      </c>
      <c r="G2" s="84"/>
      <c r="H2" s="213" t="str">
        <f>IF(I$2&lt;=0,"д.б. &gt;0","")</f>
        <v/>
      </c>
      <c r="I2" s="81">
        <v>20</v>
      </c>
      <c r="J2" s="85"/>
      <c r="K2" s="213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291"/>
      <c r="D3" s="30"/>
      <c r="E3" s="28"/>
      <c r="F3" s="291"/>
      <c r="G3" s="31"/>
      <c r="H3" s="28"/>
      <c r="I3" s="291"/>
      <c r="J3" s="33"/>
      <c r="K3" s="28"/>
      <c r="L3" s="291"/>
    </row>
    <row r="4" spans="1:12" ht="4.5" customHeight="1" x14ac:dyDescent="0.25">
      <c r="A4" s="96"/>
      <c r="B4" s="28"/>
      <c r="C4" s="292"/>
      <c r="D4" s="30"/>
      <c r="E4" s="28"/>
      <c r="F4" s="292"/>
      <c r="G4" s="31"/>
      <c r="H4" s="28"/>
      <c r="I4" s="292"/>
      <c r="J4" s="33"/>
      <c r="K4" s="28"/>
      <c r="L4" s="292"/>
    </row>
    <row r="5" spans="1:12" ht="5.25" customHeight="1" x14ac:dyDescent="0.25">
      <c r="A5" s="97"/>
      <c r="B5" s="28"/>
      <c r="C5" s="293"/>
      <c r="D5" s="36"/>
      <c r="E5" s="28"/>
      <c r="F5" s="293"/>
      <c r="G5" s="37"/>
      <c r="H5" s="28"/>
      <c r="I5" s="293"/>
      <c r="J5" s="33"/>
      <c r="K5" s="28"/>
      <c r="L5" s="293"/>
    </row>
    <row r="6" spans="1:12" ht="15" x14ac:dyDescent="0.25">
      <c r="A6" s="98" t="s">
        <v>22</v>
      </c>
      <c r="B6" s="213" t="str">
        <f>IF(OR(C$6=1,C$6&lt;0),"д.б.=0 или &gt;1","")</f>
        <v/>
      </c>
      <c r="C6" s="4">
        <v>6</v>
      </c>
      <c r="D6" s="40"/>
      <c r="E6" s="213" t="str">
        <f>IF(OR(F$6=1,F$6&lt;0),"д.б.=0 или &gt;1","")</f>
        <v/>
      </c>
      <c r="F6" s="4">
        <v>4</v>
      </c>
      <c r="G6" s="41"/>
      <c r="H6" s="213" t="str">
        <f>IF(OR(I$6=1,I$6&lt;0),"д.б.=0 или &gt;1","")</f>
        <v/>
      </c>
      <c r="I6" s="4">
        <v>9</v>
      </c>
      <c r="J6" s="33"/>
      <c r="K6" s="213" t="str">
        <f>IF(OR(L$6=1,L$6&lt;0),"д.б.=0 или &gt;1","")</f>
        <v/>
      </c>
      <c r="L6" s="4">
        <v>6</v>
      </c>
    </row>
    <row r="7" spans="1:12" ht="15" x14ac:dyDescent="0.25">
      <c r="A7" s="98" t="s">
        <v>23</v>
      </c>
      <c r="B7" s="214" t="str">
        <f>IF(AND(C$6=0,C$7&lt;&gt;0),"д.б. =0","")</f>
        <v/>
      </c>
      <c r="C7" s="86">
        <v>1</v>
      </c>
      <c r="D7" s="93"/>
      <c r="E7" s="214" t="str">
        <f>IF(AND(F$6=0,F$7&lt;&gt;0),"д.б. =0","")</f>
        <v/>
      </c>
      <c r="F7" s="86">
        <v>1</v>
      </c>
      <c r="G7" s="94"/>
      <c r="H7" s="214" t="str">
        <f>IF(AND(I$6=0,I$7&lt;&gt;0),"д.б. =0","")</f>
        <v/>
      </c>
      <c r="I7" s="86">
        <v>-1</v>
      </c>
      <c r="J7" s="95"/>
      <c r="K7" s="214" t="str">
        <f>IF(AND(L$6=0,L$7&lt;&gt;0),"д.б. =0","")</f>
        <v/>
      </c>
      <c r="L7" s="86">
        <v>1</v>
      </c>
    </row>
    <row r="8" spans="1:12" ht="15" x14ac:dyDescent="0.25">
      <c r="A8" s="97"/>
      <c r="B8" s="395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294"/>
      <c r="D8" s="36"/>
      <c r="E8" s="212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294"/>
      <c r="G8" s="37"/>
      <c r="H8" s="212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294"/>
      <c r="J8" s="33"/>
      <c r="K8" s="212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294"/>
    </row>
    <row r="9" spans="1:12" ht="15" x14ac:dyDescent="0.25">
      <c r="A9" s="252" t="s">
        <v>82</v>
      </c>
      <c r="B9" s="272" t="str">
        <f>IF(OR(C$9=1,C$9=2,C$9&lt;0),"д.б.=0 или &gt;2","")</f>
        <v/>
      </c>
      <c r="C9" s="273">
        <v>10</v>
      </c>
      <c r="D9" s="266"/>
      <c r="E9" s="272" t="str">
        <f>IF(OR(F$9=1,F$9=2,F$9&lt;0),"д.б.=0 или &gt;2","")</f>
        <v/>
      </c>
      <c r="F9" s="267">
        <v>8</v>
      </c>
      <c r="G9" s="268"/>
      <c r="H9" s="272" t="str">
        <f>IF(OR(I$9=1,I$9=2,I$9&lt;0),"д.б.=0 или &gt;2","")</f>
        <v/>
      </c>
      <c r="I9" s="267">
        <v>12</v>
      </c>
      <c r="J9" s="269"/>
      <c r="K9" s="272" t="str">
        <f>IF(OR(L$9=1,L$9=2,L$9&lt;0),"д.б.=0 или &gt;2","")</f>
        <v/>
      </c>
      <c r="L9" s="274">
        <v>9</v>
      </c>
    </row>
    <row r="10" spans="1:12" ht="15" x14ac:dyDescent="0.25">
      <c r="A10" s="252" t="s">
        <v>83</v>
      </c>
      <c r="B10" s="272" t="str">
        <f>IF(AND(C$9=0,C$10&lt;&gt;0),"д.б. =0","")</f>
        <v/>
      </c>
      <c r="C10" s="273">
        <v>2</v>
      </c>
      <c r="D10" s="266"/>
      <c r="E10" s="272" t="str">
        <f>IF(AND(F$9=0,F$10&lt;&gt;0),"д.б. =0","")</f>
        <v/>
      </c>
      <c r="F10" s="267">
        <v>2</v>
      </c>
      <c r="G10" s="268"/>
      <c r="H10" s="272" t="str">
        <f>IF(AND(I$9=0,I$10&lt;&gt;0),"д.б. =0","")</f>
        <v/>
      </c>
      <c r="I10" s="267">
        <v>1</v>
      </c>
      <c r="J10" s="269"/>
      <c r="K10" s="272" t="str">
        <f>IF(AND(L$9=0,L$10&lt;&gt;0),"д.б. =0","")</f>
        <v/>
      </c>
      <c r="L10" s="274">
        <v>1</v>
      </c>
    </row>
    <row r="11" spans="1:12" ht="14.25" customHeight="1" x14ac:dyDescent="0.25">
      <c r="A11" s="99"/>
      <c r="B11" s="214"/>
      <c r="C11" s="295"/>
      <c r="D11" s="89"/>
      <c r="E11" s="214"/>
      <c r="F11" s="295"/>
      <c r="G11" s="90"/>
      <c r="H11" s="214"/>
      <c r="I11" s="295"/>
      <c r="J11" s="91"/>
      <c r="K11" s="214"/>
      <c r="L11" s="295"/>
    </row>
    <row r="12" spans="1:12" ht="15" x14ac:dyDescent="0.25">
      <c r="A12" s="96" t="s">
        <v>24</v>
      </c>
      <c r="B12" s="272" t="str">
        <f>IF(OR(C$12=1,C$12=2,C$12&lt;0),"д.б.=0 или &gt;2","")</f>
        <v/>
      </c>
      <c r="C12" s="202">
        <v>12</v>
      </c>
      <c r="D12" s="248"/>
      <c r="E12" s="272" t="str">
        <f>IF(OR(F$12=1,F$12=2,F$12&lt;0),"д.б.=0 или &gt;2","")</f>
        <v/>
      </c>
      <c r="F12" s="202">
        <v>11</v>
      </c>
      <c r="G12" s="249"/>
      <c r="H12" s="272" t="str">
        <f>IF(OR(I$12=1,I$12=2,I$12&lt;0),"д.б.=0 или &gt;2","")</f>
        <v/>
      </c>
      <c r="I12" s="202">
        <v>14</v>
      </c>
      <c r="J12" s="250"/>
      <c r="K12" s="272" t="str">
        <f>IF(OR(L$12=1,L$12=2,L$12&lt;0),"д.б.=0 или &gt;2","")</f>
        <v/>
      </c>
      <c r="L12" s="202">
        <v>11</v>
      </c>
    </row>
    <row r="13" spans="1:12" ht="15" x14ac:dyDescent="0.25">
      <c r="A13" s="96" t="s">
        <v>25</v>
      </c>
      <c r="B13" s="272" t="str">
        <f>IF(AND(C$12=0,C$13&lt;&gt;0),"д.б. =0","")</f>
        <v/>
      </c>
      <c r="C13" s="215">
        <v>12</v>
      </c>
      <c r="D13" s="209"/>
      <c r="E13" s="272" t="str">
        <f>IF(AND(F$12=0,F$13&lt;&gt;0),"д.б. =0","")</f>
        <v/>
      </c>
      <c r="F13" s="215">
        <v>12</v>
      </c>
      <c r="G13" s="211"/>
      <c r="H13" s="272" t="str">
        <f>IF(AND(I$12=0,I$13&lt;&gt;0),"д.б. =0","")</f>
        <v/>
      </c>
      <c r="I13" s="215">
        <v>10</v>
      </c>
      <c r="J13" s="251"/>
      <c r="K13" s="272" t="str">
        <f>IF(AND(L$12=0,L$13&lt;&gt;0),"д.б. =0","")</f>
        <v/>
      </c>
      <c r="L13" s="215">
        <v>10</v>
      </c>
    </row>
    <row r="14" spans="1:12" ht="6" customHeight="1" x14ac:dyDescent="0.25">
      <c r="A14" s="96"/>
      <c r="B14" s="280"/>
      <c r="C14" s="296"/>
      <c r="D14" s="209"/>
      <c r="E14" s="280"/>
      <c r="F14" s="296"/>
      <c r="G14" s="211"/>
      <c r="H14" s="280"/>
      <c r="I14" s="296"/>
      <c r="J14" s="251"/>
      <c r="K14" s="280"/>
      <c r="L14" s="296"/>
    </row>
    <row r="15" spans="1:12" ht="6" customHeight="1" x14ac:dyDescent="0.25">
      <c r="A15" s="96"/>
      <c r="B15" s="280"/>
      <c r="C15" s="296"/>
      <c r="D15" s="209"/>
      <c r="E15" s="280"/>
      <c r="F15" s="296"/>
      <c r="G15" s="211"/>
      <c r="H15" s="280"/>
      <c r="I15" s="296"/>
      <c r="J15" s="251"/>
      <c r="K15" s="280"/>
      <c r="L15" s="296"/>
    </row>
    <row r="16" spans="1:12" ht="6" customHeight="1" x14ac:dyDescent="0.25">
      <c r="A16" s="96"/>
      <c r="B16" s="280"/>
      <c r="C16" s="296"/>
      <c r="D16" s="209"/>
      <c r="E16" s="280"/>
      <c r="F16" s="296"/>
      <c r="G16" s="211"/>
      <c r="H16" s="280"/>
      <c r="I16" s="296"/>
      <c r="J16" s="251"/>
      <c r="K16" s="280"/>
      <c r="L16" s="296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290" t="s">
        <v>17</v>
      </c>
      <c r="C18" s="60" t="s">
        <v>20</v>
      </c>
      <c r="D18" s="61"/>
      <c r="E18" s="290" t="s">
        <v>17</v>
      </c>
      <c r="F18" s="60" t="s">
        <v>20</v>
      </c>
      <c r="G18" s="63"/>
      <c r="H18" s="290" t="s">
        <v>17</v>
      </c>
      <c r="I18" s="60" t="s">
        <v>20</v>
      </c>
      <c r="J18" s="65"/>
      <c r="K18" s="290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8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topLeftCell="K1" zoomScale="85" zoomScaleNormal="85" workbookViewId="0">
      <selection activeCell="A3" sqref="A3"/>
    </sheetView>
  </sheetViews>
  <sheetFormatPr defaultColWidth="9.140625" defaultRowHeight="15" x14ac:dyDescent="0.25"/>
  <cols>
    <col min="1" max="1" width="16.28515625" style="354" customWidth="1"/>
    <col min="2" max="2" width="38" style="354" customWidth="1"/>
    <col min="3" max="3" width="32.5703125" style="354" customWidth="1"/>
    <col min="4" max="4" width="31.7109375" style="354" customWidth="1"/>
    <col min="5" max="5" width="38" style="354" customWidth="1"/>
    <col min="6" max="6" width="32.5703125" style="354" customWidth="1"/>
    <col min="7" max="7" width="31.7109375" style="354" customWidth="1"/>
    <col min="8" max="10" width="9.140625" style="354"/>
    <col min="11" max="11" width="16.28515625" style="354" customWidth="1"/>
    <col min="12" max="12" width="9.140625" style="354"/>
    <col min="13" max="13" width="1.42578125" style="354" customWidth="1"/>
    <col min="14" max="16" width="9.140625" style="354"/>
    <col min="17" max="17" width="1.5703125" style="354" customWidth="1"/>
    <col min="18" max="22" width="9.140625" style="354"/>
    <col min="23" max="23" width="23.5703125" style="354" bestFit="1" customWidth="1"/>
    <col min="24" max="16384" width="9.140625" style="354"/>
  </cols>
  <sheetData>
    <row r="1" spans="1:34" x14ac:dyDescent="0.25">
      <c r="A1"/>
      <c r="B1" s="553" t="s">
        <v>242</v>
      </c>
      <c r="C1"/>
      <c r="D1" s="551"/>
      <c r="E1" s="551"/>
      <c r="F1" s="551"/>
      <c r="G1" s="551"/>
    </row>
    <row r="2" spans="1:34" x14ac:dyDescent="0.25">
      <c r="A2"/>
      <c r="B2" s="550" t="s">
        <v>92</v>
      </c>
      <c r="C2"/>
      <c r="D2"/>
      <c r="E2" s="550" t="s">
        <v>93</v>
      </c>
      <c r="F2"/>
      <c r="G2"/>
    </row>
    <row r="3" spans="1:34" ht="16.5" x14ac:dyDescent="0.3">
      <c r="A3" s="555" t="s">
        <v>227</v>
      </c>
      <c r="B3" s="550" t="s">
        <v>240</v>
      </c>
      <c r="C3" s="550" t="s">
        <v>241</v>
      </c>
      <c r="D3" s="550" t="s">
        <v>90</v>
      </c>
      <c r="E3" s="550" t="s">
        <v>240</v>
      </c>
      <c r="F3" s="550" t="s">
        <v>241</v>
      </c>
      <c r="G3" s="550" t="s">
        <v>90</v>
      </c>
      <c r="J3" s="358"/>
      <c r="K3"/>
      <c r="L3"/>
      <c r="M3" s="83"/>
      <c r="N3"/>
      <c r="O3"/>
      <c r="P3"/>
      <c r="Q3" s="84"/>
      <c r="R3"/>
      <c r="S3"/>
      <c r="T3"/>
      <c r="W3" s="358"/>
    </row>
    <row r="4" spans="1:34" x14ac:dyDescent="0.25">
      <c r="A4" s="554">
        <v>1</v>
      </c>
      <c r="B4" s="552">
        <v>0</v>
      </c>
      <c r="C4" s="552">
        <v>20.500000000001819</v>
      </c>
      <c r="D4" s="552">
        <v>2.2749999999999999</v>
      </c>
      <c r="E4" s="552">
        <v>0</v>
      </c>
      <c r="F4" s="552">
        <v>15.700000000000728</v>
      </c>
      <c r="G4" s="552">
        <v>3.0652777777777778</v>
      </c>
      <c r="J4"/>
      <c r="K4"/>
      <c r="L4"/>
      <c r="M4" s="83"/>
      <c r="N4"/>
      <c r="O4"/>
      <c r="P4"/>
      <c r="Q4" s="84"/>
      <c r="R4" s="244" t="s">
        <v>111</v>
      </c>
      <c r="S4"/>
      <c r="T4" s="245" t="e">
        <f>VLOOKUP(R4,SET_import!$A:$B,2,0)</f>
        <v>#N/A</v>
      </c>
      <c r="W4" s="246" t="s">
        <v>135</v>
      </c>
      <c r="X4" s="354">
        <f>VLOOKUP(W4,SET_import!$A:$B,2,0)</f>
        <v>0</v>
      </c>
      <c r="Y4" s="354">
        <f>'Сводная МОДЕЛЬ 1x1'!$G$12</f>
        <v>0</v>
      </c>
      <c r="Z4" s="354">
        <f>IF(AA4="",X4,AA4)</f>
        <v>0</v>
      </c>
      <c r="AG4" s="354" t="s">
        <v>71</v>
      </c>
      <c r="AH4" s="354">
        <v>5</v>
      </c>
    </row>
    <row r="5" spans="1:34" x14ac:dyDescent="0.25">
      <c r="A5" s="554">
        <v>3</v>
      </c>
      <c r="B5" s="552">
        <v>90.600000000000364</v>
      </c>
      <c r="C5" s="552">
        <v>49.300000000001091</v>
      </c>
      <c r="D5" s="552">
        <v>5.3361111111111112</v>
      </c>
      <c r="E5" s="552">
        <v>84.699999999998909</v>
      </c>
      <c r="F5" s="552">
        <v>42.899999999999636</v>
      </c>
      <c r="G5" s="552">
        <v>3.8631944444444444</v>
      </c>
      <c r="J5" s="96" t="s">
        <v>123</v>
      </c>
      <c r="K5" s="213"/>
      <c r="L5" s="140">
        <f>VLOOKUP(J5,SET_import!$A:$B,2,0)</f>
        <v>15</v>
      </c>
      <c r="M5" s="83"/>
      <c r="N5" s="96" t="s">
        <v>103</v>
      </c>
      <c r="O5" s="213"/>
      <c r="P5" s="140">
        <f>VLOOKUP(N5,SET_import!$A:$B,2,0)</f>
        <v>35</v>
      </c>
      <c r="Q5" s="84"/>
      <c r="R5" s="96" t="s">
        <v>112</v>
      </c>
      <c r="S5" s="214"/>
      <c r="T5" s="145">
        <f>VLOOKUP(R5,SET_import!$A:$B,2,0)</f>
        <v>0.01</v>
      </c>
      <c r="W5" s="246" t="s">
        <v>136</v>
      </c>
      <c r="X5" s="354">
        <f>VLOOKUP(W5,SET_import!$A:$B,2,0)</f>
        <v>0</v>
      </c>
      <c r="Y5" s="354">
        <f>'Сводная МОДЕЛЬ 1x1'!$G$13</f>
        <v>0</v>
      </c>
      <c r="Z5" s="354">
        <f t="shared" ref="Z5:Z59" si="0">IF(AA5="",X5,AA5)</f>
        <v>0</v>
      </c>
      <c r="AG5" s="354" t="s">
        <v>158</v>
      </c>
      <c r="AH5" s="354">
        <v>5</v>
      </c>
    </row>
    <row r="6" spans="1:34" x14ac:dyDescent="0.25">
      <c r="A6" s="554">
        <v>6</v>
      </c>
      <c r="B6" s="552">
        <v>186.30000000000109</v>
      </c>
      <c r="C6" s="552">
        <v>63.200000000000728</v>
      </c>
      <c r="D6" s="552">
        <v>11.653472222222222</v>
      </c>
      <c r="E6" s="552">
        <v>195.10000000000218</v>
      </c>
      <c r="F6" s="552">
        <v>59.5</v>
      </c>
      <c r="G6" s="552">
        <v>9.0812500000000007</v>
      </c>
      <c r="J6" s="96"/>
      <c r="K6" s="213"/>
      <c r="L6" s="292"/>
      <c r="M6" s="30"/>
      <c r="N6" s="360"/>
      <c r="O6" s="213"/>
      <c r="P6" s="291"/>
      <c r="Q6" s="31"/>
      <c r="R6" s="96" t="s">
        <v>113</v>
      </c>
      <c r="S6" s="214"/>
      <c r="T6" s="144">
        <f>VLOOKUP(R6,SET_import!$A:$B,2,0)</f>
        <v>1.8</v>
      </c>
      <c r="W6" s="221" t="s">
        <v>131</v>
      </c>
      <c r="X6" s="354">
        <f>VLOOKUP(W6,SET_import!$A:$B,2,0)</f>
        <v>0</v>
      </c>
      <c r="Y6" s="366">
        <f>'Сводная МОДЕЛЬ 1x1'!$G$6</f>
        <v>0</v>
      </c>
      <c r="Z6" s="354">
        <f t="shared" si="0"/>
        <v>0</v>
      </c>
      <c r="AG6" s="354" t="s">
        <v>73</v>
      </c>
      <c r="AH6" s="354">
        <v>3</v>
      </c>
    </row>
    <row r="7" spans="1:34" x14ac:dyDescent="0.25">
      <c r="A7" s="554">
        <v>2</v>
      </c>
      <c r="B7" s="552">
        <v>50.999999999998181</v>
      </c>
      <c r="C7" s="552">
        <v>32.699999999998909</v>
      </c>
      <c r="D7" s="552">
        <v>2.7590277777777779</v>
      </c>
      <c r="E7" s="552">
        <v>85.999999999998181</v>
      </c>
      <c r="F7" s="552">
        <v>41.399999999997817</v>
      </c>
      <c r="G7" s="552">
        <v>3.0291666666666668</v>
      </c>
      <c r="J7" s="96"/>
      <c r="K7" s="213"/>
      <c r="L7" s="292"/>
      <c r="M7" s="30"/>
      <c r="N7" s="360"/>
      <c r="O7" s="213"/>
      <c r="P7" s="292"/>
      <c r="Q7" s="31"/>
      <c r="R7" s="96" t="s">
        <v>114</v>
      </c>
      <c r="S7" s="214"/>
      <c r="T7" s="140">
        <f>VLOOKUP(R7,SET_import!$A:$B,2,0)</f>
        <v>2</v>
      </c>
      <c r="W7" s="96" t="s">
        <v>130</v>
      </c>
      <c r="X7" s="354">
        <f>VLOOKUP(W7,SET_import!$A:$B,2,0)</f>
        <v>0</v>
      </c>
      <c r="Y7" s="366">
        <f>'Сводная МОДЕЛЬ 1x1'!$G$2</f>
        <v>35</v>
      </c>
      <c r="Z7" s="354">
        <f t="shared" si="0"/>
        <v>0</v>
      </c>
      <c r="AG7" s="354" t="s">
        <v>72</v>
      </c>
      <c r="AH7" s="354">
        <v>5</v>
      </c>
    </row>
    <row r="8" spans="1:34" x14ac:dyDescent="0.25">
      <c r="A8" s="554">
        <v>7</v>
      </c>
      <c r="B8" s="552">
        <v>242.5</v>
      </c>
      <c r="C8" s="552">
        <v>81.700000000000728</v>
      </c>
      <c r="D8" s="552">
        <v>16.563194444444445</v>
      </c>
      <c r="E8" s="552">
        <v>220.10000000000218</v>
      </c>
      <c r="F8" s="552">
        <v>61.600000000002183</v>
      </c>
      <c r="G8" s="552">
        <v>5.8979166666666671</v>
      </c>
      <c r="J8" s="97"/>
      <c r="K8" s="213"/>
      <c r="L8" s="338"/>
      <c r="M8" s="36"/>
      <c r="N8" s="360"/>
      <c r="O8" s="213"/>
      <c r="P8" s="293"/>
      <c r="Q8" s="37"/>
      <c r="R8" s="97"/>
      <c r="S8" s="214"/>
      <c r="T8" s="3"/>
      <c r="W8" s="221" t="s">
        <v>132</v>
      </c>
      <c r="X8" s="354">
        <f>VLOOKUP(W8,SET_import!$A:$B,2,0)</f>
        <v>0</v>
      </c>
      <c r="Y8" s="354">
        <f>'Сводная МОДЕЛЬ 1x1'!$G$7</f>
        <v>0</v>
      </c>
      <c r="Z8" s="354">
        <f t="shared" si="0"/>
        <v>0</v>
      </c>
      <c r="AG8" s="354" t="s">
        <v>55</v>
      </c>
      <c r="AH8" s="354">
        <v>5</v>
      </c>
    </row>
    <row r="9" spans="1:34" x14ac:dyDescent="0.25">
      <c r="A9" s="554">
        <v>4</v>
      </c>
      <c r="B9" s="552">
        <v>135.5</v>
      </c>
      <c r="C9" s="552">
        <v>56.5</v>
      </c>
      <c r="D9" s="552">
        <v>4.7736111111111112</v>
      </c>
      <c r="E9" s="552">
        <v>213.19999999999891</v>
      </c>
      <c r="F9" s="552">
        <v>72.700000000000728</v>
      </c>
      <c r="G9" s="552">
        <v>12.010416666666666</v>
      </c>
      <c r="J9" s="221" t="s">
        <v>124</v>
      </c>
      <c r="K9" s="213"/>
      <c r="L9" s="142">
        <f>VLOOKUP(J9,SET_import!$A:$B,2,0)</f>
        <v>4</v>
      </c>
      <c r="M9" s="40"/>
      <c r="N9" s="221" t="s">
        <v>104</v>
      </c>
      <c r="O9" s="213"/>
      <c r="P9" s="142">
        <f>VLOOKUP(N9,SET_import!$A:$B,2,0)</f>
        <v>0</v>
      </c>
      <c r="Q9" s="41"/>
      <c r="R9" s="221" t="s">
        <v>115</v>
      </c>
      <c r="S9" s="214"/>
      <c r="T9" s="143">
        <f>VLOOKUP(R9,SET_import!$A:$B,2,0)</f>
        <v>0</v>
      </c>
      <c r="W9" s="253" t="s">
        <v>133</v>
      </c>
      <c r="X9" s="354">
        <f>VLOOKUP(W9,SET_import!$A:$B,2,0)</f>
        <v>0</v>
      </c>
      <c r="Y9" s="366">
        <f>'Сводная МОДЕЛЬ 1x1'!$G$9</f>
        <v>0</v>
      </c>
      <c r="Z9" s="354">
        <f t="shared" si="0"/>
        <v>0</v>
      </c>
      <c r="AG9" s="354" t="s">
        <v>159</v>
      </c>
      <c r="AH9" s="354">
        <v>5</v>
      </c>
    </row>
    <row r="10" spans="1:34" x14ac:dyDescent="0.25">
      <c r="A10" s="554">
        <v>5</v>
      </c>
      <c r="B10" s="552">
        <v>161.09999999999854</v>
      </c>
      <c r="C10" s="552">
        <v>62.899999999997817</v>
      </c>
      <c r="D10" s="552">
        <v>8.2076388888888889</v>
      </c>
      <c r="E10" s="552">
        <v>159.29999999999927</v>
      </c>
      <c r="F10" s="552">
        <v>53.400000000001455</v>
      </c>
      <c r="G10" s="552">
        <v>7.2618055555555552</v>
      </c>
      <c r="J10" s="221" t="s">
        <v>125</v>
      </c>
      <c r="K10" s="213"/>
      <c r="L10" s="141">
        <f>VLOOKUP(J10,SET_import!$A:$B,2,0)</f>
        <v>1</v>
      </c>
      <c r="M10" s="93"/>
      <c r="N10" s="221" t="s">
        <v>105</v>
      </c>
      <c r="O10" s="280"/>
      <c r="P10" s="141">
        <f>VLOOKUP(N10,SET_import!$A:$B,2,0)</f>
        <v>0</v>
      </c>
      <c r="Q10" s="94"/>
      <c r="R10" s="221" t="s">
        <v>116</v>
      </c>
      <c r="S10" s="214"/>
      <c r="T10" s="139">
        <f>VLOOKUP(R10,SET_import!$A:$B,2,0)</f>
        <v>0</v>
      </c>
      <c r="W10" s="253" t="s">
        <v>134</v>
      </c>
      <c r="X10" s="354">
        <f>VLOOKUP(W10,SET_import!$A:$B,2,0)</f>
        <v>0</v>
      </c>
      <c r="Y10" s="354">
        <f>'Сводная МОДЕЛЬ 1x1'!$G$10</f>
        <v>0</v>
      </c>
      <c r="Z10" s="354">
        <f t="shared" si="0"/>
        <v>0</v>
      </c>
      <c r="AG10" s="354" t="s">
        <v>160</v>
      </c>
      <c r="AH10" s="354">
        <v>3</v>
      </c>
    </row>
    <row r="11" spans="1:34" x14ac:dyDescent="0.25">
      <c r="A11" s="554">
        <v>9</v>
      </c>
      <c r="B11" s="552">
        <v>294.89999999999964</v>
      </c>
      <c r="C11" s="552">
        <v>66.700000000000728</v>
      </c>
      <c r="D11" s="552">
        <v>5.990277777777778</v>
      </c>
      <c r="E11" s="552">
        <v>301.80000000000109</v>
      </c>
      <c r="F11" s="552">
        <v>70.799999999999272</v>
      </c>
      <c r="G11" s="552">
        <v>6.5166666666666666</v>
      </c>
      <c r="J11" s="221"/>
      <c r="K11" s="212"/>
      <c r="L11" s="339"/>
      <c r="M11" s="40"/>
      <c r="N11" s="360"/>
      <c r="O11" s="212"/>
      <c r="P11" s="340"/>
      <c r="Q11" s="41"/>
      <c r="R11" s="221"/>
      <c r="S11" s="217"/>
      <c r="T11" s="340"/>
      <c r="W11" s="96" t="s">
        <v>137</v>
      </c>
      <c r="X11" s="354">
        <f>VLOOKUP(W11,SET_import!$A:$B,2,0)</f>
        <v>0</v>
      </c>
      <c r="Y11" s="354">
        <f>'Сводная МОДЕЛЬ 1x1'!$G$15</f>
        <v>0</v>
      </c>
      <c r="Z11" s="354">
        <f t="shared" si="0"/>
        <v>0</v>
      </c>
      <c r="AG11" s="354" t="s">
        <v>161</v>
      </c>
      <c r="AH11" s="354">
        <v>3</v>
      </c>
    </row>
    <row r="12" spans="1:34" x14ac:dyDescent="0.25">
      <c r="A12" s="554">
        <v>8</v>
      </c>
      <c r="B12" s="552">
        <v>264.69999999999891</v>
      </c>
      <c r="C12" s="552">
        <v>69.399999999999636</v>
      </c>
      <c r="D12" s="552">
        <v>12.291666666666666</v>
      </c>
      <c r="E12" s="552">
        <v>259.90000000000327</v>
      </c>
      <c r="F12" s="552">
        <v>63.200000000002547</v>
      </c>
      <c r="G12" s="552">
        <v>9.7645833333333343</v>
      </c>
      <c r="J12" s="253" t="s">
        <v>126</v>
      </c>
      <c r="K12" s="213"/>
      <c r="L12" s="254">
        <f>VLOOKUP(J12,SET_import!$A:$B,2,0)</f>
        <v>0</v>
      </c>
      <c r="M12" s="256"/>
      <c r="N12" s="253" t="s">
        <v>106</v>
      </c>
      <c r="O12" s="280"/>
      <c r="P12" s="254">
        <f>VLOOKUP(N12,SET_import!$A:$B,2,0)</f>
        <v>0</v>
      </c>
      <c r="Q12" s="258"/>
      <c r="R12" s="253" t="s">
        <v>117</v>
      </c>
      <c r="S12" s="214"/>
      <c r="T12" s="259">
        <f>VLOOKUP(R12,SET_import!$A:$B,2,0)</f>
        <v>0</v>
      </c>
      <c r="W12" s="98" t="s">
        <v>149</v>
      </c>
      <c r="X12" s="354">
        <f>VLOOKUP(W12,SET_import!$A:$B,2,0)</f>
        <v>0</v>
      </c>
      <c r="Y12" s="354">
        <f>'Сводная МОДЕЛЬ 1x1'!$K$16</f>
        <v>0</v>
      </c>
      <c r="Z12" s="354">
        <f t="shared" si="0"/>
        <v>0</v>
      </c>
      <c r="AG12" s="354" t="s">
        <v>64</v>
      </c>
      <c r="AH12" s="354">
        <v>5</v>
      </c>
    </row>
    <row r="13" spans="1:34" ht="16.5" x14ac:dyDescent="0.3">
      <c r="A13" s="554">
        <v>10</v>
      </c>
      <c r="B13" s="552">
        <v>318.00000000000182</v>
      </c>
      <c r="C13" s="552">
        <v>71.400000000001455</v>
      </c>
      <c r="D13" s="552">
        <v>12.284722222222221</v>
      </c>
      <c r="E13" s="552">
        <v>347.29999999999927</v>
      </c>
      <c r="F13" s="552">
        <v>65.200000000000728</v>
      </c>
      <c r="G13" s="552">
        <v>5.0270833333333336</v>
      </c>
      <c r="J13" s="253" t="s">
        <v>127</v>
      </c>
      <c r="K13" s="213"/>
      <c r="L13" s="255">
        <f>VLOOKUP(J13,SET_import!$A:$B,2,0)</f>
        <v>0</v>
      </c>
      <c r="M13" s="261"/>
      <c r="N13" s="253" t="s">
        <v>107</v>
      </c>
      <c r="O13" s="280"/>
      <c r="P13" s="255">
        <f>VLOOKUP(N13,SET_import!$A:$B,2,0)</f>
        <v>0</v>
      </c>
      <c r="Q13" s="262"/>
      <c r="R13" s="253" t="s">
        <v>118</v>
      </c>
      <c r="S13" s="214"/>
      <c r="T13" s="263">
        <f>VLOOKUP(R13,SET_import!$A:$B,2,0)</f>
        <v>0</v>
      </c>
      <c r="W13" s="365" t="s">
        <v>101</v>
      </c>
      <c r="X13" s="354">
        <f>VLOOKUP(W13,SET_import!$A:$B,2,0)</f>
        <v>0</v>
      </c>
      <c r="Y13" s="354">
        <f>'Сводная МОДЕЛЬ 1x1'!$C$16</f>
        <v>10</v>
      </c>
      <c r="Z13" s="354">
        <f t="shared" si="0"/>
        <v>0</v>
      </c>
      <c r="AG13" s="354" t="s">
        <v>65</v>
      </c>
      <c r="AH13" s="354">
        <v>5</v>
      </c>
    </row>
    <row r="14" spans="1:34" x14ac:dyDescent="0.25">
      <c r="A14" s="554" t="s">
        <v>243</v>
      </c>
      <c r="B14" s="552">
        <v>318.00000000000182</v>
      </c>
      <c r="C14" s="552">
        <v>81.700000000000728</v>
      </c>
      <c r="D14" s="552">
        <v>16.563194444444445</v>
      </c>
      <c r="E14" s="552">
        <v>347.29999999999927</v>
      </c>
      <c r="F14" s="552">
        <v>72.700000000000728</v>
      </c>
      <c r="G14" s="552">
        <v>12.010416666666666</v>
      </c>
      <c r="J14" s="253"/>
      <c r="K14" s="213"/>
      <c r="L14" s="341"/>
      <c r="M14" s="261"/>
      <c r="N14" s="253"/>
      <c r="O14" s="280"/>
      <c r="P14" s="341"/>
      <c r="Q14" s="262"/>
      <c r="R14" s="253"/>
      <c r="S14" s="214"/>
      <c r="T14" s="342"/>
      <c r="W14" s="96" t="s">
        <v>139</v>
      </c>
      <c r="X14" s="354">
        <f>VLOOKUP(W14,SET_import!$A:$B,2,0)</f>
        <v>0</v>
      </c>
      <c r="Y14" s="367">
        <f>'Сводная МОДЕЛЬ 1x1'!$K$2</f>
        <v>0.01</v>
      </c>
      <c r="Z14" s="354">
        <f t="shared" si="0"/>
        <v>0</v>
      </c>
      <c r="AG14" s="354" t="s">
        <v>61</v>
      </c>
      <c r="AH14" s="354">
        <v>5</v>
      </c>
    </row>
    <row r="15" spans="1:34" x14ac:dyDescent="0.25">
      <c r="A15"/>
      <c r="B15"/>
      <c r="C15"/>
      <c r="D15"/>
      <c r="E15"/>
      <c r="F15"/>
      <c r="G15"/>
      <c r="J15" s="246" t="s">
        <v>128</v>
      </c>
      <c r="K15" s="213"/>
      <c r="L15" s="247">
        <f>VLOOKUP(J15,SET_import!$A:$B,2,0)</f>
        <v>0</v>
      </c>
      <c r="M15" s="261"/>
      <c r="N15" s="246" t="s">
        <v>108</v>
      </c>
      <c r="O15" s="214"/>
      <c r="P15" s="281">
        <f>VLOOKUP(N15,SET_import!$A:$B,2,0)</f>
        <v>0</v>
      </c>
      <c r="Q15" s="211"/>
      <c r="R15" s="246" t="s">
        <v>119</v>
      </c>
      <c r="S15" s="214"/>
      <c r="T15" s="284">
        <f>VLOOKUP(R15,SET_import!$A:$B,2,0)</f>
        <v>0</v>
      </c>
      <c r="W15" s="96" t="s">
        <v>140</v>
      </c>
      <c r="X15" s="354">
        <f>VLOOKUP(W15,SET_import!$A:$B,2,0)</f>
        <v>0</v>
      </c>
      <c r="Y15" s="354">
        <f>'Сводная МОДЕЛЬ 1x1'!$K$3</f>
        <v>1.8</v>
      </c>
      <c r="Z15" s="354">
        <f t="shared" si="0"/>
        <v>0</v>
      </c>
      <c r="AG15" s="354" t="s">
        <v>63</v>
      </c>
      <c r="AH15" s="354">
        <v>5</v>
      </c>
    </row>
    <row r="16" spans="1:34" x14ac:dyDescent="0.25">
      <c r="A16"/>
      <c r="B16"/>
      <c r="C16"/>
      <c r="D16"/>
      <c r="E16"/>
      <c r="F16"/>
      <c r="G16"/>
      <c r="J16" s="246" t="s">
        <v>129</v>
      </c>
      <c r="K16" s="213"/>
      <c r="L16" s="208">
        <f>VLOOKUP(J16,SET_import!$A:$B,2,0)</f>
        <v>0</v>
      </c>
      <c r="M16" s="261"/>
      <c r="N16" s="246" t="s">
        <v>109</v>
      </c>
      <c r="O16" s="214"/>
      <c r="P16" s="208">
        <f>VLOOKUP(N16,SET_import!$A:$B,2,0)</f>
        <v>0</v>
      </c>
      <c r="Q16" s="211"/>
      <c r="R16" s="246" t="s">
        <v>120</v>
      </c>
      <c r="S16" s="214"/>
      <c r="T16" s="282">
        <f>VLOOKUP(R16,SET_import!$A:$B,2,0)</f>
        <v>0</v>
      </c>
      <c r="W16" s="246" t="s">
        <v>146</v>
      </c>
      <c r="X16" s="354">
        <f>VLOOKUP(W16,SET_import!$A:$B,2,0)</f>
        <v>0</v>
      </c>
      <c r="Y16" s="366">
        <f>'Сводная МОДЕЛЬ 1x1'!$K$12</f>
        <v>0</v>
      </c>
      <c r="Z16" s="354">
        <f t="shared" si="0"/>
        <v>0</v>
      </c>
      <c r="AG16" s="354" t="s">
        <v>62</v>
      </c>
      <c r="AH16" s="354">
        <v>3</v>
      </c>
    </row>
    <row r="17" spans="1:34" x14ac:dyDescent="0.25">
      <c r="A17"/>
      <c r="B17"/>
      <c r="C17"/>
      <c r="D17"/>
      <c r="E17"/>
      <c r="F17"/>
      <c r="G17"/>
      <c r="J17" s="136"/>
      <c r="K17" s="213"/>
      <c r="L17" s="344"/>
      <c r="M17" s="137"/>
      <c r="N17" s="136"/>
      <c r="O17" s="213"/>
      <c r="P17" s="344"/>
      <c r="Q17" s="138"/>
      <c r="R17" s="136"/>
      <c r="S17" s="214"/>
      <c r="T17" s="345"/>
      <c r="W17" s="246" t="s">
        <v>147</v>
      </c>
      <c r="X17" s="354">
        <f>VLOOKUP(W17,SET_import!$A:$B,2,0)</f>
        <v>0</v>
      </c>
      <c r="Y17" s="354">
        <f>'Сводная МОДЕЛЬ 1x1'!$K$13</f>
        <v>0</v>
      </c>
      <c r="Z17" s="354">
        <f t="shared" si="0"/>
        <v>0</v>
      </c>
      <c r="AG17" s="354" t="s">
        <v>66</v>
      </c>
      <c r="AH17" s="354">
        <v>5</v>
      </c>
    </row>
    <row r="18" spans="1:34" x14ac:dyDescent="0.25">
      <c r="A18"/>
      <c r="B18"/>
      <c r="C18"/>
      <c r="D18"/>
      <c r="E18"/>
      <c r="F18"/>
      <c r="G18"/>
      <c r="J18"/>
      <c r="K18"/>
      <c r="L18"/>
      <c r="M18" s="209"/>
      <c r="N18" s="96" t="s">
        <v>110</v>
      </c>
      <c r="O18" s="213"/>
      <c r="P18" s="208">
        <f>VLOOKUP(N18,SET_import!$A:$B,2,0)</f>
        <v>0</v>
      </c>
      <c r="Q18" s="211"/>
      <c r="R18" s="96" t="s">
        <v>121</v>
      </c>
      <c r="S18" s="214"/>
      <c r="T18" s="228">
        <f>VLOOKUP(R18,SET_import!$A:$B,2,0)</f>
        <v>0</v>
      </c>
      <c r="W18" s="221" t="s">
        <v>143</v>
      </c>
      <c r="X18" s="354">
        <f>VLOOKUP(W18,SET_import!$A:$B,2,0)</f>
        <v>0</v>
      </c>
      <c r="Y18" s="354">
        <f>'Сводная МОДЕЛЬ 1x1'!$K$7</f>
        <v>0</v>
      </c>
      <c r="Z18" s="354">
        <f t="shared" si="0"/>
        <v>0</v>
      </c>
      <c r="AG18" s="354" t="s">
        <v>162</v>
      </c>
      <c r="AH18" s="354">
        <v>5</v>
      </c>
    </row>
    <row r="19" spans="1:34" x14ac:dyDescent="0.25">
      <c r="A19"/>
      <c r="B19"/>
      <c r="C19"/>
      <c r="D19"/>
      <c r="E19"/>
      <c r="F19"/>
      <c r="G19"/>
      <c r="J19" s="359" t="s">
        <v>100</v>
      </c>
      <c r="K19"/>
      <c r="L19" s="361">
        <f>VLOOKUP(J19,SET_import!$A:$B,2,0)</f>
        <v>10</v>
      </c>
      <c r="M19" s="209"/>
      <c r="N19" s="96"/>
      <c r="O19" s="210"/>
      <c r="P19" s="346"/>
      <c r="Q19" s="211"/>
      <c r="R19" s="98" t="s">
        <v>122</v>
      </c>
      <c r="S19" s="214"/>
      <c r="T19" s="227">
        <f>VLOOKUP(R19,SET_import!$A:$B,2,0)</f>
        <v>0</v>
      </c>
      <c r="W19" s="221" t="s">
        <v>142</v>
      </c>
      <c r="X19" s="354">
        <f>VLOOKUP(W19,SET_import!$A:$B,2,0)</f>
        <v>0</v>
      </c>
      <c r="Y19" s="366">
        <f>'Сводная МОДЕЛЬ 1x1'!$K$6</f>
        <v>0</v>
      </c>
      <c r="Z19" s="354">
        <f t="shared" si="0"/>
        <v>0</v>
      </c>
      <c r="AG19" s="354" t="s">
        <v>29</v>
      </c>
      <c r="AH19" s="354">
        <v>5</v>
      </c>
    </row>
    <row r="20" spans="1:34" x14ac:dyDescent="0.25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53" t="s">
        <v>144</v>
      </c>
      <c r="X20" s="354">
        <f>VLOOKUP(W20,SET_import!$A:$B,2,0)</f>
        <v>0</v>
      </c>
      <c r="Y20" s="366">
        <f>'Сводная МОДЕЛЬ 1x1'!$K$9</f>
        <v>0</v>
      </c>
      <c r="Z20" s="354">
        <f t="shared" si="0"/>
        <v>0</v>
      </c>
      <c r="AG20" s="354" t="s">
        <v>69</v>
      </c>
      <c r="AH20" s="354">
        <v>5</v>
      </c>
    </row>
    <row r="21" spans="1:34" ht="16.5" x14ac:dyDescent="0.3">
      <c r="A21"/>
      <c r="B21"/>
      <c r="C21"/>
      <c r="D21"/>
      <c r="E21"/>
      <c r="F21"/>
      <c r="G21"/>
      <c r="J21" s="362" t="s">
        <v>102</v>
      </c>
      <c r="K21" s="363"/>
      <c r="L21" s="361">
        <f>VLOOKUP(J21,SET_import!$A:$B,2,0)</f>
        <v>1</v>
      </c>
      <c r="M21" s="363"/>
      <c r="N21" s="363"/>
      <c r="O21" s="363"/>
      <c r="P21" s="364"/>
      <c r="Q21" s="363"/>
      <c r="R21" s="363"/>
      <c r="S21" s="363"/>
      <c r="T21" s="364"/>
      <c r="W21" s="96" t="s">
        <v>141</v>
      </c>
      <c r="X21" s="354">
        <f>VLOOKUP(W21,SET_import!$A:$B,2,0)</f>
        <v>0</v>
      </c>
      <c r="Y21" s="366">
        <f>'Сводная МОДЕЛЬ 1x1'!$K$4</f>
        <v>2</v>
      </c>
      <c r="Z21" s="354">
        <f t="shared" si="0"/>
        <v>0</v>
      </c>
      <c r="AG21" s="354" t="s">
        <v>70</v>
      </c>
      <c r="AH21" s="354">
        <v>5</v>
      </c>
    </row>
    <row r="22" spans="1:34" ht="16.5" x14ac:dyDescent="0.3">
      <c r="A22"/>
      <c r="B22"/>
      <c r="C22"/>
      <c r="D22"/>
      <c r="E22"/>
      <c r="F22"/>
      <c r="G22"/>
      <c r="J22" s="365"/>
      <c r="K22" s="368"/>
      <c r="L22" s="368"/>
      <c r="M22" s="368"/>
      <c r="N22" s="368"/>
      <c r="O22" s="368"/>
      <c r="P22" s="369"/>
      <c r="Q22" s="368"/>
      <c r="R22" s="368"/>
      <c r="S22" s="368"/>
      <c r="T22" s="369"/>
      <c r="W22" s="96" t="s">
        <v>148</v>
      </c>
      <c r="X22" s="354">
        <f>VLOOKUP(W22,SET_import!$A:$B,2,0)</f>
        <v>0</v>
      </c>
      <c r="Y22" s="354">
        <f>'Сводная МОДЕЛЬ 1x1'!$K$15</f>
        <v>0</v>
      </c>
      <c r="Z22" s="354">
        <f t="shared" si="0"/>
        <v>0</v>
      </c>
      <c r="AG22" s="354" t="s">
        <v>68</v>
      </c>
      <c r="AH22" s="354">
        <v>5</v>
      </c>
    </row>
    <row r="23" spans="1:34" x14ac:dyDescent="0.25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244" t="s">
        <v>138</v>
      </c>
      <c r="S23"/>
      <c r="T23" s="245" t="e">
        <f>VLOOKUP(R23,SET_import!$A:$B,2,0)</f>
        <v>#N/A</v>
      </c>
      <c r="W23" s="253" t="s">
        <v>145</v>
      </c>
      <c r="X23" s="354">
        <f>VLOOKUP(W23,SET_import!$A:$B,2,0)</f>
        <v>0</v>
      </c>
      <c r="Y23" s="354">
        <f>'Сводная МОДЕЛЬ 1x1'!$K$10</f>
        <v>0</v>
      </c>
      <c r="Z23" s="354">
        <f t="shared" si="0"/>
        <v>0</v>
      </c>
      <c r="AG23" s="354" t="s">
        <v>67</v>
      </c>
      <c r="AH23" s="354">
        <v>3</v>
      </c>
    </row>
    <row r="24" spans="1:34" x14ac:dyDescent="0.25">
      <c r="A24"/>
      <c r="B24"/>
      <c r="C24"/>
      <c r="D24"/>
      <c r="E24"/>
      <c r="F24"/>
      <c r="G24"/>
      <c r="J24" s="96" t="s">
        <v>150</v>
      </c>
      <c r="K24" s="213"/>
      <c r="L24" s="140">
        <f>VLOOKUP(J24,SET_import!$A:$B,2,0)</f>
        <v>0</v>
      </c>
      <c r="M24" s="83"/>
      <c r="N24" s="96" t="s">
        <v>130</v>
      </c>
      <c r="O24" s="213"/>
      <c r="P24" s="140">
        <f>VLOOKUP(N24,SET_import!$A:$B,2,0)</f>
        <v>0</v>
      </c>
      <c r="Q24" s="84"/>
      <c r="R24" s="96" t="s">
        <v>139</v>
      </c>
      <c r="S24" s="214"/>
      <c r="T24" s="145">
        <f>VLOOKUP(R24,SET_import!$A:$B,2,0)</f>
        <v>0</v>
      </c>
      <c r="W24" s="96" t="s">
        <v>150</v>
      </c>
      <c r="X24" s="354">
        <f>VLOOKUP(W24,SET_import!$A:$B,2,0)</f>
        <v>0</v>
      </c>
      <c r="Y24" s="366">
        <f>'Сводная МОДЕЛЬ 1x1'!$C$2</f>
        <v>15</v>
      </c>
      <c r="Z24" s="354">
        <f t="shared" si="0"/>
        <v>0</v>
      </c>
      <c r="AG24" s="354" t="s">
        <v>163</v>
      </c>
      <c r="AH24" s="354">
        <v>5</v>
      </c>
    </row>
    <row r="25" spans="1:34" x14ac:dyDescent="0.25">
      <c r="A25"/>
      <c r="B25"/>
      <c r="C25"/>
      <c r="D25"/>
      <c r="E25"/>
      <c r="F25"/>
      <c r="G25"/>
      <c r="J25" s="96"/>
      <c r="K25" s="213"/>
      <c r="L25" s="292"/>
      <c r="M25" s="30"/>
      <c r="N25" s="360"/>
      <c r="O25" s="213"/>
      <c r="P25" s="291"/>
      <c r="Q25" s="31"/>
      <c r="R25" s="96" t="s">
        <v>140</v>
      </c>
      <c r="S25" s="214"/>
      <c r="T25" s="144">
        <f>VLOOKUP(R25,SET_import!$A:$B,2,0)</f>
        <v>0</v>
      </c>
      <c r="W25" s="221" t="s">
        <v>151</v>
      </c>
      <c r="X25" s="354">
        <f>VLOOKUP(W25,SET_import!$A:$B,2,0)</f>
        <v>0</v>
      </c>
      <c r="Y25" s="366">
        <f>'Сводная МОДЕЛЬ 1x1'!$C$6</f>
        <v>4</v>
      </c>
      <c r="Z25" s="354">
        <f t="shared" si="0"/>
        <v>0</v>
      </c>
      <c r="AG25" s="354" t="s">
        <v>164</v>
      </c>
      <c r="AH25" s="354">
        <v>5</v>
      </c>
    </row>
    <row r="26" spans="1:34" x14ac:dyDescent="0.25">
      <c r="A26"/>
      <c r="B26"/>
      <c r="C26"/>
      <c r="D26"/>
      <c r="E26"/>
      <c r="F26"/>
      <c r="G26"/>
      <c r="J26" s="96"/>
      <c r="K26" s="213"/>
      <c r="L26" s="292"/>
      <c r="M26" s="30"/>
      <c r="N26" s="360"/>
      <c r="O26" s="213"/>
      <c r="P26" s="292"/>
      <c r="Q26" s="31"/>
      <c r="R26" s="96" t="s">
        <v>141</v>
      </c>
      <c r="S26" s="214"/>
      <c r="T26" s="140">
        <f>VLOOKUP(R26,SET_import!$A:$B,2,0)</f>
        <v>0</v>
      </c>
      <c r="W26" s="253" t="s">
        <v>153</v>
      </c>
      <c r="X26" s="354">
        <f>VLOOKUP(W26,SET_import!$A:$B,2,0)</f>
        <v>0</v>
      </c>
      <c r="Y26" s="366">
        <f>'Сводная МОДЕЛЬ 1x1'!$C$9</f>
        <v>0</v>
      </c>
      <c r="Z26" s="354">
        <f t="shared" si="0"/>
        <v>0</v>
      </c>
      <c r="AG26" s="354" t="s">
        <v>165</v>
      </c>
      <c r="AH26" s="354">
        <v>5</v>
      </c>
    </row>
    <row r="27" spans="1:34" x14ac:dyDescent="0.25">
      <c r="A27"/>
      <c r="B27"/>
      <c r="C27"/>
      <c r="D27"/>
      <c r="E27"/>
      <c r="F27"/>
      <c r="G27"/>
      <c r="J27" s="97"/>
      <c r="K27" s="213"/>
      <c r="L27" s="338"/>
      <c r="M27" s="36"/>
      <c r="N27" s="360"/>
      <c r="O27" s="213"/>
      <c r="P27" s="293"/>
      <c r="Q27" s="37"/>
      <c r="R27" s="97"/>
      <c r="S27" s="214"/>
      <c r="T27" s="3"/>
      <c r="W27" s="253" t="s">
        <v>154</v>
      </c>
      <c r="X27" s="354">
        <f>VLOOKUP(W27,SET_import!$A:$B,2,0)</f>
        <v>0</v>
      </c>
      <c r="Y27" s="354">
        <f>'Сводная МОДЕЛЬ 1x1'!$C$10</f>
        <v>0</v>
      </c>
      <c r="Z27" s="354">
        <f t="shared" si="0"/>
        <v>0</v>
      </c>
      <c r="AG27" s="354" t="s">
        <v>54</v>
      </c>
      <c r="AH27" s="354">
        <v>5</v>
      </c>
    </row>
    <row r="28" spans="1:34" x14ac:dyDescent="0.25">
      <c r="A28"/>
      <c r="B28"/>
      <c r="C28"/>
      <c r="D28"/>
      <c r="E28"/>
      <c r="F28"/>
      <c r="G28"/>
      <c r="J28" s="221" t="s">
        <v>151</v>
      </c>
      <c r="K28" s="213"/>
      <c r="L28" s="142">
        <f>VLOOKUP(J28,SET_import!$A:$B,2,0)</f>
        <v>0</v>
      </c>
      <c r="M28" s="40"/>
      <c r="N28" s="221" t="s">
        <v>131</v>
      </c>
      <c r="O28" s="213"/>
      <c r="P28" s="142">
        <f>VLOOKUP(N28,SET_import!$A:$B,2,0)</f>
        <v>0</v>
      </c>
      <c r="Q28" s="41"/>
      <c r="R28" s="221" t="s">
        <v>142</v>
      </c>
      <c r="S28" s="214"/>
      <c r="T28" s="143">
        <f>VLOOKUP(R28,SET_import!$A:$B,2,0)</f>
        <v>0</v>
      </c>
      <c r="W28" s="221" t="s">
        <v>152</v>
      </c>
      <c r="X28" s="354">
        <f>VLOOKUP(W28,SET_import!$A:$B,2,0)</f>
        <v>0</v>
      </c>
      <c r="Y28" s="354">
        <f>'Сводная МОДЕЛЬ 1x1'!$C$7</f>
        <v>1</v>
      </c>
      <c r="Z28" s="354">
        <f t="shared" si="0"/>
        <v>0</v>
      </c>
      <c r="AG28" s="354" t="s">
        <v>166</v>
      </c>
      <c r="AH28" s="354">
        <v>5</v>
      </c>
    </row>
    <row r="29" spans="1:34" x14ac:dyDescent="0.25">
      <c r="A29"/>
      <c r="B29"/>
      <c r="C29"/>
      <c r="D29"/>
      <c r="E29"/>
      <c r="F29"/>
      <c r="G29"/>
      <c r="J29" s="221" t="s">
        <v>152</v>
      </c>
      <c r="K29" s="213"/>
      <c r="L29" s="141">
        <f>VLOOKUP(J29,SET_import!$A:$B,2,0)</f>
        <v>0</v>
      </c>
      <c r="M29" s="93"/>
      <c r="N29" s="221" t="s">
        <v>132</v>
      </c>
      <c r="O29" s="280"/>
      <c r="P29" s="141">
        <f>VLOOKUP(N29,SET_import!$A:$B,2,0)</f>
        <v>0</v>
      </c>
      <c r="Q29" s="94"/>
      <c r="R29" s="221" t="s">
        <v>143</v>
      </c>
      <c r="S29" s="214"/>
      <c r="T29" s="139">
        <f>VLOOKUP(R29,SET_import!$A:$B,2,0)</f>
        <v>0</v>
      </c>
      <c r="W29" s="246" t="s">
        <v>155</v>
      </c>
      <c r="X29" s="354">
        <f>VLOOKUP(W29,SET_import!$A:$B,2,0)</f>
        <v>0</v>
      </c>
      <c r="Y29" s="366">
        <f>'Сводная МОДЕЛЬ 1x1'!$C$12</f>
        <v>0</v>
      </c>
      <c r="Z29" s="354">
        <f t="shared" si="0"/>
        <v>0</v>
      </c>
      <c r="AG29" s="354" t="s">
        <v>167</v>
      </c>
      <c r="AH29" s="354">
        <v>5</v>
      </c>
    </row>
    <row r="30" spans="1:34" x14ac:dyDescent="0.25">
      <c r="A30"/>
      <c r="B30"/>
      <c r="C30"/>
      <c r="D30"/>
      <c r="E30"/>
      <c r="J30" s="221"/>
      <c r="K30" s="212"/>
      <c r="L30" s="339"/>
      <c r="M30" s="40"/>
      <c r="N30" s="360"/>
      <c r="O30" s="212"/>
      <c r="P30" s="340"/>
      <c r="Q30" s="41"/>
      <c r="R30" s="221"/>
      <c r="S30" s="217"/>
      <c r="T30" s="340"/>
      <c r="W30" s="246" t="s">
        <v>156</v>
      </c>
      <c r="X30" s="354">
        <f>VLOOKUP(W30,SET_import!$A:$B,2,0)</f>
        <v>0</v>
      </c>
      <c r="Y30" s="354">
        <f>'Сводная МОДЕЛЬ 1x1'!$C$13</f>
        <v>0</v>
      </c>
      <c r="Z30" s="354">
        <f t="shared" si="0"/>
        <v>0</v>
      </c>
      <c r="AG30" s="354" t="s">
        <v>168</v>
      </c>
      <c r="AH30" s="354">
        <v>3</v>
      </c>
    </row>
    <row r="31" spans="1:34" x14ac:dyDescent="0.25">
      <c r="A31"/>
      <c r="B31"/>
      <c r="C31"/>
      <c r="D31"/>
      <c r="E31"/>
      <c r="J31" s="253" t="s">
        <v>153</v>
      </c>
      <c r="K31" s="213"/>
      <c r="L31" s="254">
        <f>VLOOKUP(J31,SET_import!$A:$B,2,0)</f>
        <v>0</v>
      </c>
      <c r="M31" s="256"/>
      <c r="N31" s="253" t="s">
        <v>133</v>
      </c>
      <c r="O31" s="280"/>
      <c r="P31" s="254">
        <f>VLOOKUP(N31,SET_import!$A:$B,2,0)</f>
        <v>0</v>
      </c>
      <c r="Q31" s="258"/>
      <c r="R31" s="253" t="s">
        <v>144</v>
      </c>
      <c r="S31" s="214"/>
      <c r="T31" s="259">
        <f>VLOOKUP(R31,SET_import!$A:$B,2,0)</f>
        <v>0</v>
      </c>
      <c r="W31" s="244" t="s">
        <v>138</v>
      </c>
      <c r="X31" s="354" t="e">
        <f>VLOOKUP(W31,SET_import!$A:$B,2,0)</f>
        <v>#N/A</v>
      </c>
      <c r="Y31" s="354">
        <f>'Сводная МОДЕЛЬ 1x1'!$K$1</f>
        <v>0</v>
      </c>
      <c r="Z31" s="354" t="e">
        <f>IF(AA31="",X31,AA31)</f>
        <v>#N/A</v>
      </c>
      <c r="AG31" s="354" t="s">
        <v>56</v>
      </c>
      <c r="AH31" s="354">
        <v>5</v>
      </c>
    </row>
    <row r="32" spans="1:34" ht="16.5" x14ac:dyDescent="0.3">
      <c r="A32"/>
      <c r="B32"/>
      <c r="C32"/>
      <c r="D32"/>
      <c r="E32"/>
      <c r="J32" s="253" t="s">
        <v>154</v>
      </c>
      <c r="K32" s="213"/>
      <c r="L32" s="255">
        <f>VLOOKUP(J32,SET_import!$A:$B,2,0)</f>
        <v>0</v>
      </c>
      <c r="M32" s="261"/>
      <c r="N32" s="253" t="s">
        <v>134</v>
      </c>
      <c r="O32" s="280"/>
      <c r="P32" s="255">
        <f>VLOOKUP(N32,SET_import!$A:$B,2,0)</f>
        <v>0</v>
      </c>
      <c r="Q32" s="262"/>
      <c r="R32" s="253" t="s">
        <v>145</v>
      </c>
      <c r="S32" s="214"/>
      <c r="T32" s="263">
        <f>VLOOKUP(R32,SET_import!$A:$B,2,0)</f>
        <v>0</v>
      </c>
      <c r="W32" s="365" t="s">
        <v>102</v>
      </c>
      <c r="X32" s="354">
        <f>VLOOKUP(W32,SET_import!$A:$B,2,0)</f>
        <v>1</v>
      </c>
      <c r="Y32" s="354">
        <f>X32</f>
        <v>1</v>
      </c>
      <c r="Z32" s="354">
        <f t="shared" si="0"/>
        <v>1</v>
      </c>
      <c r="AG32" s="354" t="s">
        <v>60</v>
      </c>
      <c r="AH32" s="354">
        <v>5</v>
      </c>
    </row>
    <row r="33" spans="1:34" x14ac:dyDescent="0.25">
      <c r="A33"/>
      <c r="B33"/>
      <c r="C33"/>
      <c r="D33"/>
      <c r="E33"/>
      <c r="J33" s="253"/>
      <c r="K33" s="213"/>
      <c r="L33" s="341"/>
      <c r="M33" s="261"/>
      <c r="N33" s="253"/>
      <c r="O33" s="280"/>
      <c r="P33" s="341"/>
      <c r="Q33" s="262"/>
      <c r="R33" s="253"/>
      <c r="S33" s="214"/>
      <c r="T33" s="342"/>
      <c r="W33" s="246" t="s">
        <v>108</v>
      </c>
      <c r="X33" s="354">
        <f>VLOOKUP(W33,SET_import!$A:$B,2,0)</f>
        <v>0</v>
      </c>
      <c r="Y33" s="354">
        <f>'Сводная МОДЕЛЬ 1x1'!$G$12</f>
        <v>0</v>
      </c>
      <c r="Z33" s="354">
        <f t="shared" si="0"/>
        <v>0</v>
      </c>
      <c r="AG33" s="354" t="s">
        <v>58</v>
      </c>
      <c r="AH33" s="354">
        <v>5</v>
      </c>
    </row>
    <row r="34" spans="1:34" x14ac:dyDescent="0.25">
      <c r="A34"/>
      <c r="B34"/>
      <c r="C34"/>
      <c r="D34"/>
      <c r="E34"/>
      <c r="J34" s="246" t="s">
        <v>155</v>
      </c>
      <c r="K34" s="213"/>
      <c r="L34" s="247">
        <f>VLOOKUP(J34,SET_import!$A:$B,2,0)</f>
        <v>0</v>
      </c>
      <c r="M34" s="261"/>
      <c r="N34" s="246" t="s">
        <v>135</v>
      </c>
      <c r="O34" s="214"/>
      <c r="P34" s="281">
        <f>VLOOKUP(N34,SET_import!$A:$B,2,0)</f>
        <v>0</v>
      </c>
      <c r="Q34" s="211"/>
      <c r="R34" s="246" t="s">
        <v>146</v>
      </c>
      <c r="S34" s="214"/>
      <c r="T34" s="284">
        <f>VLOOKUP(R34,SET_import!$A:$B,2,0)</f>
        <v>0</v>
      </c>
      <c r="W34" s="246" t="s">
        <v>109</v>
      </c>
      <c r="X34" s="354">
        <f>VLOOKUP(W34,SET_import!$A:$B,2,0)</f>
        <v>0</v>
      </c>
      <c r="Y34" s="354">
        <f>'Сводная МОДЕЛЬ 1x1'!$G$13</f>
        <v>0</v>
      </c>
      <c r="Z34" s="354">
        <f t="shared" si="0"/>
        <v>0</v>
      </c>
      <c r="AG34" s="354" t="s">
        <v>59</v>
      </c>
      <c r="AH34" s="354">
        <v>3</v>
      </c>
    </row>
    <row r="35" spans="1:34" x14ac:dyDescent="0.25">
      <c r="A35"/>
      <c r="B35"/>
      <c r="C35"/>
      <c r="D35"/>
      <c r="E35"/>
      <c r="J35" s="246" t="s">
        <v>156</v>
      </c>
      <c r="K35" s="213"/>
      <c r="L35" s="208">
        <f>VLOOKUP(J35,SET_import!$A:$B,2,0)</f>
        <v>0</v>
      </c>
      <c r="M35" s="261"/>
      <c r="N35" s="246" t="s">
        <v>136</v>
      </c>
      <c r="O35" s="214"/>
      <c r="P35" s="208">
        <f>VLOOKUP(N35,SET_import!$A:$B,2,0)</f>
        <v>0</v>
      </c>
      <c r="Q35" s="211"/>
      <c r="R35" s="246" t="s">
        <v>147</v>
      </c>
      <c r="S35" s="214"/>
      <c r="T35" s="282">
        <f>VLOOKUP(R35,SET_import!$A:$B,2,0)</f>
        <v>0</v>
      </c>
      <c r="W35" s="221" t="s">
        <v>104</v>
      </c>
      <c r="X35" s="354">
        <f>VLOOKUP(W35,SET_import!$A:$B,2,0)</f>
        <v>0</v>
      </c>
      <c r="Y35" s="366">
        <f>'Сводная МОДЕЛЬ 1x1'!$G$6</f>
        <v>0</v>
      </c>
      <c r="Z35" s="354">
        <f t="shared" si="0"/>
        <v>0</v>
      </c>
      <c r="AA35" s="366"/>
      <c r="AG35" s="354" t="s">
        <v>169</v>
      </c>
      <c r="AH35" s="354">
        <v>5</v>
      </c>
    </row>
    <row r="36" spans="1:34" x14ac:dyDescent="0.25">
      <c r="A36"/>
      <c r="B36"/>
      <c r="C36"/>
      <c r="D36"/>
      <c r="E36"/>
      <c r="J36" s="136"/>
      <c r="K36" s="213"/>
      <c r="L36" s="344"/>
      <c r="M36" s="137"/>
      <c r="N36" s="136"/>
      <c r="O36" s="213"/>
      <c r="P36" s="344"/>
      <c r="Q36" s="138"/>
      <c r="R36" s="136"/>
      <c r="S36" s="214"/>
      <c r="T36" s="345"/>
      <c r="W36" s="96" t="s">
        <v>103</v>
      </c>
      <c r="X36" s="354">
        <f>VLOOKUP(W36,SET_import!$A:$B,2,0)</f>
        <v>35</v>
      </c>
      <c r="Y36" s="366">
        <f>'Сводная МОДЕЛЬ 1x1'!$G$2</f>
        <v>35</v>
      </c>
      <c r="Z36" s="354">
        <f t="shared" si="0"/>
        <v>35</v>
      </c>
      <c r="AA36" s="366"/>
      <c r="AG36" s="354" t="s">
        <v>170</v>
      </c>
      <c r="AH36" s="354">
        <v>5</v>
      </c>
    </row>
    <row r="37" spans="1:34" x14ac:dyDescent="0.25">
      <c r="A37"/>
      <c r="B37"/>
      <c r="C37"/>
      <c r="D37"/>
      <c r="E37"/>
      <c r="J37"/>
      <c r="K37"/>
      <c r="L37"/>
      <c r="M37" s="209"/>
      <c r="N37" s="96" t="s">
        <v>137</v>
      </c>
      <c r="O37" s="213"/>
      <c r="P37" s="208">
        <f>VLOOKUP(N37,SET_import!$A:$B,2,0)</f>
        <v>0</v>
      </c>
      <c r="Q37" s="211"/>
      <c r="R37" s="96" t="s">
        <v>148</v>
      </c>
      <c r="S37" s="214"/>
      <c r="T37" s="228">
        <f>VLOOKUP(R37,SET_import!$A:$B,2,0)</f>
        <v>0</v>
      </c>
      <c r="W37" s="221" t="s">
        <v>105</v>
      </c>
      <c r="X37" s="354">
        <f>VLOOKUP(W37,SET_import!$A:$B,2,0)</f>
        <v>0</v>
      </c>
      <c r="Y37" s="354">
        <f>'Сводная МОДЕЛЬ 1x1'!$G$7</f>
        <v>0</v>
      </c>
      <c r="Z37" s="354">
        <f t="shared" si="0"/>
        <v>0</v>
      </c>
      <c r="AG37" s="354" t="s">
        <v>171</v>
      </c>
      <c r="AH37" s="354">
        <v>3</v>
      </c>
    </row>
    <row r="38" spans="1:34" x14ac:dyDescent="0.25">
      <c r="A38"/>
      <c r="B38"/>
      <c r="C38"/>
      <c r="D38"/>
      <c r="E38"/>
      <c r="J38" s="359" t="s">
        <v>101</v>
      </c>
      <c r="K38"/>
      <c r="L38" s="361">
        <f>VLOOKUP(J38,SET_import!$A:$B,2,0)</f>
        <v>0</v>
      </c>
      <c r="M38" s="209"/>
      <c r="N38" s="96"/>
      <c r="O38" s="210"/>
      <c r="P38" s="346"/>
      <c r="Q38" s="211"/>
      <c r="R38" s="98" t="s">
        <v>149</v>
      </c>
      <c r="S38" s="214"/>
      <c r="T38" s="227">
        <f>VLOOKUP(R38,SET_import!$A:$B,2,0)</f>
        <v>0</v>
      </c>
      <c r="W38" s="253" t="s">
        <v>106</v>
      </c>
      <c r="X38" s="354">
        <f>VLOOKUP(W38,SET_import!$A:$B,2,0)</f>
        <v>0</v>
      </c>
      <c r="Y38" s="366">
        <f>'Сводная МОДЕЛЬ 1x1'!$G$9</f>
        <v>0</v>
      </c>
      <c r="Z38" s="354">
        <f t="shared" si="0"/>
        <v>0</v>
      </c>
      <c r="AA38" s="366"/>
      <c r="AG38" s="354" t="s">
        <v>172</v>
      </c>
      <c r="AH38" s="354">
        <v>3</v>
      </c>
    </row>
    <row r="39" spans="1:34" x14ac:dyDescent="0.25">
      <c r="A39"/>
      <c r="B39"/>
      <c r="C39"/>
      <c r="D39"/>
      <c r="E39"/>
      <c r="W39" s="253" t="s">
        <v>107</v>
      </c>
      <c r="X39" s="354">
        <f>VLOOKUP(W39,SET_import!$A:$B,2,0)</f>
        <v>0</v>
      </c>
      <c r="Y39" s="354">
        <f>'Сводная МОДЕЛЬ 1x1'!$G$10</f>
        <v>0</v>
      </c>
      <c r="Z39" s="354">
        <f t="shared" si="0"/>
        <v>0</v>
      </c>
    </row>
    <row r="40" spans="1:34" x14ac:dyDescent="0.25">
      <c r="A40"/>
      <c r="B40"/>
      <c r="C40"/>
      <c r="D40"/>
      <c r="E40"/>
      <c r="W40" s="96" t="s">
        <v>110</v>
      </c>
      <c r="X40" s="354">
        <f>VLOOKUP(W40,SET_import!$A:$B,2,0)</f>
        <v>0</v>
      </c>
      <c r="Y40" s="354">
        <f>'Сводная МОДЕЛЬ 1x1'!$G$15</f>
        <v>0</v>
      </c>
      <c r="Z40" s="354">
        <f t="shared" si="0"/>
        <v>0</v>
      </c>
    </row>
    <row r="41" spans="1:34" x14ac:dyDescent="0.25">
      <c r="A41"/>
      <c r="B41"/>
      <c r="C41"/>
      <c r="D41"/>
      <c r="E41"/>
      <c r="W41" s="98" t="s">
        <v>122</v>
      </c>
      <c r="X41" s="354">
        <f>VLOOKUP(W41,SET_import!$A:$B,2,0)</f>
        <v>0</v>
      </c>
      <c r="Y41" s="354">
        <f>'Сводная МОДЕЛЬ 1x1'!$K$16</f>
        <v>0</v>
      </c>
      <c r="Z41" s="354">
        <f t="shared" si="0"/>
        <v>0</v>
      </c>
    </row>
    <row r="42" spans="1:34" x14ac:dyDescent="0.25">
      <c r="A42"/>
      <c r="B42"/>
      <c r="C42"/>
      <c r="D42"/>
      <c r="E42"/>
      <c r="W42" s="359" t="s">
        <v>100</v>
      </c>
      <c r="X42" s="354">
        <f>VLOOKUP(W42,SET_import!$A:$B,2,0)</f>
        <v>10</v>
      </c>
      <c r="Y42" s="354">
        <f>'Сводная МОДЕЛЬ 1x1'!$C$16</f>
        <v>10</v>
      </c>
      <c r="Z42" s="354">
        <f t="shared" si="0"/>
        <v>10</v>
      </c>
    </row>
    <row r="43" spans="1:34" x14ac:dyDescent="0.25">
      <c r="A43"/>
      <c r="B43"/>
      <c r="C43"/>
      <c r="D43"/>
      <c r="E43"/>
      <c r="W43" s="96" t="s">
        <v>112</v>
      </c>
      <c r="X43" s="354">
        <f>VLOOKUP(W43,SET_import!$A:$B,2,0)</f>
        <v>0.01</v>
      </c>
      <c r="Y43" s="367">
        <f>'Сводная МОДЕЛЬ 1x1'!$K$2</f>
        <v>0.01</v>
      </c>
      <c r="Z43" s="354">
        <f t="shared" si="0"/>
        <v>0.01</v>
      </c>
      <c r="AA43" s="367"/>
    </row>
    <row r="44" spans="1:34" x14ac:dyDescent="0.25">
      <c r="A44"/>
      <c r="B44"/>
      <c r="C44"/>
      <c r="D44"/>
      <c r="E44"/>
      <c r="W44" s="96" t="s">
        <v>113</v>
      </c>
      <c r="X44" s="354">
        <f>VLOOKUP(W44,SET_import!$A:$B,2,0)</f>
        <v>1.8</v>
      </c>
      <c r="Y44" s="354">
        <f>'Сводная МОДЕЛЬ 1x1'!$K$3</f>
        <v>1.8</v>
      </c>
      <c r="Z44" s="354">
        <f t="shared" si="0"/>
        <v>1.8</v>
      </c>
    </row>
    <row r="45" spans="1:34" x14ac:dyDescent="0.25">
      <c r="A45"/>
      <c r="B45"/>
      <c r="C45"/>
      <c r="D45"/>
      <c r="E45"/>
      <c r="W45" s="246" t="s">
        <v>119</v>
      </c>
      <c r="X45" s="354">
        <f>VLOOKUP(W45,SET_import!$A:$B,2,0)</f>
        <v>0</v>
      </c>
      <c r="Y45" s="366">
        <f>'Сводная МОДЕЛЬ 1x1'!$K$12</f>
        <v>0</v>
      </c>
      <c r="Z45" s="354">
        <f t="shared" si="0"/>
        <v>0</v>
      </c>
      <c r="AA45" s="366"/>
    </row>
    <row r="46" spans="1:34" x14ac:dyDescent="0.25">
      <c r="A46"/>
      <c r="B46"/>
      <c r="C46"/>
      <c r="D46"/>
      <c r="E46"/>
      <c r="W46" s="246" t="s">
        <v>120</v>
      </c>
      <c r="X46" s="354">
        <f>VLOOKUP(W46,SET_import!$A:$B,2,0)</f>
        <v>0</v>
      </c>
      <c r="Y46" s="354">
        <f>'Сводная МОДЕЛЬ 1x1'!$K$13</f>
        <v>0</v>
      </c>
      <c r="Z46" s="354">
        <f t="shared" si="0"/>
        <v>0</v>
      </c>
    </row>
    <row r="47" spans="1:34" x14ac:dyDescent="0.25">
      <c r="A47"/>
      <c r="B47"/>
      <c r="C47"/>
      <c r="D47"/>
      <c r="E47"/>
      <c r="W47" s="221" t="s">
        <v>116</v>
      </c>
      <c r="X47" s="354">
        <f>VLOOKUP(W47,SET_import!$A:$B,2,0)</f>
        <v>0</v>
      </c>
      <c r="Y47" s="354">
        <f>'Сводная МОДЕЛЬ 1x1'!$K$7</f>
        <v>0</v>
      </c>
      <c r="Z47" s="354">
        <f t="shared" si="0"/>
        <v>0</v>
      </c>
    </row>
    <row r="48" spans="1:34" x14ac:dyDescent="0.25">
      <c r="A48"/>
      <c r="B48"/>
      <c r="C48"/>
      <c r="D48"/>
      <c r="E48"/>
      <c r="W48" s="221" t="s">
        <v>115</v>
      </c>
      <c r="X48" s="354">
        <f>VLOOKUP(W48,SET_import!$A:$B,2,0)</f>
        <v>0</v>
      </c>
      <c r="Y48" s="366">
        <f>'Сводная МОДЕЛЬ 1x1'!$K$6</f>
        <v>0</v>
      </c>
      <c r="Z48" s="354">
        <f t="shared" si="0"/>
        <v>0</v>
      </c>
      <c r="AA48" s="366"/>
    </row>
    <row r="49" spans="1:27" x14ac:dyDescent="0.25">
      <c r="A49"/>
      <c r="B49"/>
      <c r="C49"/>
      <c r="D49"/>
      <c r="E49"/>
      <c r="W49" s="253" t="s">
        <v>117</v>
      </c>
      <c r="X49" s="354">
        <f>VLOOKUP(W49,SET_import!$A:$B,2,0)</f>
        <v>0</v>
      </c>
      <c r="Y49" s="366">
        <f>'Сводная МОДЕЛЬ 1x1'!$K$9</f>
        <v>0</v>
      </c>
      <c r="Z49" s="354">
        <f t="shared" si="0"/>
        <v>0</v>
      </c>
      <c r="AA49" s="366"/>
    </row>
    <row r="50" spans="1:27" x14ac:dyDescent="0.25">
      <c r="A50"/>
      <c r="B50"/>
      <c r="C50"/>
      <c r="D50"/>
      <c r="E50"/>
      <c r="W50" s="96" t="s">
        <v>114</v>
      </c>
      <c r="X50" s="354">
        <f>VLOOKUP(W50,SET_import!$A:$B,2,0)</f>
        <v>2</v>
      </c>
      <c r="Y50" s="366">
        <f>'Сводная МОДЕЛЬ 1x1'!$K$4</f>
        <v>2</v>
      </c>
      <c r="Z50" s="354">
        <f t="shared" si="0"/>
        <v>2</v>
      </c>
      <c r="AA50" s="366"/>
    </row>
    <row r="51" spans="1:27" x14ac:dyDescent="0.25">
      <c r="A51"/>
      <c r="B51"/>
      <c r="C51"/>
      <c r="D51"/>
      <c r="E51"/>
      <c r="W51" s="96" t="s">
        <v>121</v>
      </c>
      <c r="X51" s="354">
        <f>VLOOKUP(W51,SET_import!$A:$B,2,0)</f>
        <v>0</v>
      </c>
      <c r="Y51" s="354">
        <f>'Сводная МОДЕЛЬ 1x1'!$K$15</f>
        <v>0</v>
      </c>
      <c r="Z51" s="354">
        <f t="shared" si="0"/>
        <v>0</v>
      </c>
    </row>
    <row r="52" spans="1:27" x14ac:dyDescent="0.25">
      <c r="A52"/>
      <c r="B52"/>
      <c r="C52"/>
      <c r="D52"/>
      <c r="E52"/>
      <c r="W52" s="253" t="s">
        <v>118</v>
      </c>
      <c r="X52" s="354">
        <f>VLOOKUP(W52,SET_import!$A:$B,2,0)</f>
        <v>0</v>
      </c>
      <c r="Y52" s="354">
        <f>'Сводная МОДЕЛЬ 1x1'!$K$10</f>
        <v>0</v>
      </c>
      <c r="Z52" s="354">
        <f t="shared" si="0"/>
        <v>0</v>
      </c>
    </row>
    <row r="53" spans="1:27" x14ac:dyDescent="0.25">
      <c r="A53"/>
      <c r="B53"/>
      <c r="C53"/>
      <c r="D53"/>
      <c r="E53"/>
      <c r="W53" s="96" t="s">
        <v>123</v>
      </c>
      <c r="X53" s="354">
        <f>VLOOKUP(W53,SET_import!$A:$B,2,0)</f>
        <v>15</v>
      </c>
      <c r="Y53" s="366">
        <f>'Сводная МОДЕЛЬ 1x1'!$C$2</f>
        <v>15</v>
      </c>
      <c r="Z53" s="354">
        <f t="shared" si="0"/>
        <v>15</v>
      </c>
      <c r="AA53" s="366"/>
    </row>
    <row r="54" spans="1:27" x14ac:dyDescent="0.25">
      <c r="A54"/>
      <c r="B54"/>
      <c r="C54"/>
      <c r="D54"/>
      <c r="E54"/>
      <c r="W54" s="221" t="s">
        <v>124</v>
      </c>
      <c r="X54" s="354">
        <f>VLOOKUP(W54,SET_import!$A:$B,2,0)</f>
        <v>4</v>
      </c>
      <c r="Y54" s="366">
        <f>'Сводная МОДЕЛЬ 1x1'!$C$6</f>
        <v>4</v>
      </c>
      <c r="Z54" s="354">
        <f t="shared" si="0"/>
        <v>4</v>
      </c>
      <c r="AA54" s="366"/>
    </row>
    <row r="55" spans="1:27" x14ac:dyDescent="0.25">
      <c r="A55"/>
      <c r="B55"/>
      <c r="C55"/>
      <c r="D55"/>
      <c r="E55"/>
      <c r="W55" s="253" t="s">
        <v>126</v>
      </c>
      <c r="X55" s="354">
        <f>VLOOKUP(W55,SET_import!$A:$B,2,0)</f>
        <v>0</v>
      </c>
      <c r="Y55" s="366">
        <f>'Сводная МОДЕЛЬ 1x1'!$C$9</f>
        <v>0</v>
      </c>
      <c r="Z55" s="354">
        <f t="shared" si="0"/>
        <v>0</v>
      </c>
      <c r="AA55" s="366"/>
    </row>
    <row r="56" spans="1:27" x14ac:dyDescent="0.25">
      <c r="A56"/>
      <c r="B56"/>
      <c r="C56"/>
      <c r="D56"/>
      <c r="E56"/>
      <c r="W56" s="253" t="s">
        <v>127</v>
      </c>
      <c r="X56" s="354">
        <f>VLOOKUP(W56,SET_import!$A:$B,2,0)</f>
        <v>0</v>
      </c>
      <c r="Y56" s="354">
        <f>'Сводная МОДЕЛЬ 1x1'!$C$10</f>
        <v>0</v>
      </c>
      <c r="Z56" s="354">
        <f t="shared" si="0"/>
        <v>0</v>
      </c>
    </row>
    <row r="57" spans="1:27" x14ac:dyDescent="0.25">
      <c r="A57"/>
      <c r="B57"/>
      <c r="C57"/>
      <c r="D57"/>
      <c r="E57"/>
      <c r="W57" s="221" t="s">
        <v>125</v>
      </c>
      <c r="X57" s="354">
        <f>VLOOKUP(W57,SET_import!$A:$B,2,0)</f>
        <v>1</v>
      </c>
      <c r="Y57" s="354">
        <f>'Сводная МОДЕЛЬ 1x1'!$C$7</f>
        <v>1</v>
      </c>
      <c r="Z57" s="354">
        <f t="shared" si="0"/>
        <v>1</v>
      </c>
    </row>
    <row r="58" spans="1:27" x14ac:dyDescent="0.25">
      <c r="A58"/>
      <c r="B58"/>
      <c r="C58"/>
      <c r="D58"/>
      <c r="E58"/>
      <c r="W58" s="246" t="s">
        <v>128</v>
      </c>
      <c r="X58" s="354">
        <f>VLOOKUP(W58,SET_import!$A:$B,2,0)</f>
        <v>0</v>
      </c>
      <c r="Y58" s="366">
        <f>'Сводная МОДЕЛЬ 1x1'!$C$12</f>
        <v>0</v>
      </c>
      <c r="Z58" s="354">
        <f t="shared" si="0"/>
        <v>0</v>
      </c>
      <c r="AA58" s="366"/>
    </row>
    <row r="59" spans="1:27" x14ac:dyDescent="0.25">
      <c r="A59"/>
      <c r="B59"/>
      <c r="C59"/>
      <c r="D59"/>
      <c r="E59"/>
      <c r="W59" s="246" t="s">
        <v>129</v>
      </c>
      <c r="X59" s="354">
        <f>VLOOKUP(W59,SET_import!$A:$B,2,0)</f>
        <v>0</v>
      </c>
      <c r="Y59" s="354">
        <f>'Сводная МОДЕЛЬ 1x1'!$C$13</f>
        <v>0</v>
      </c>
      <c r="Z59" s="354">
        <f t="shared" si="0"/>
        <v>0</v>
      </c>
    </row>
    <row r="60" spans="1:27" x14ac:dyDescent="0.25">
      <c r="A60"/>
      <c r="B60"/>
      <c r="C60"/>
      <c r="D60"/>
      <c r="E60"/>
      <c r="W60" s="244" t="s">
        <v>111</v>
      </c>
      <c r="X60" s="354" t="e">
        <f>VLOOKUP(W60,SET_import!$A:$B,2,0)</f>
        <v>#N/A</v>
      </c>
      <c r="Y60" s="354">
        <f>'Сводная МОДЕЛЬ 1x1'!$K$1</f>
        <v>0</v>
      </c>
      <c r="Z60" s="354" t="e">
        <f>IF(AA60="",X60,AA60)</f>
        <v>#N/A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R716"/>
  <sheetViews>
    <sheetView zoomScale="85" zoomScaleNormal="85" workbookViewId="0">
      <selection activeCell="J24" sqref="J24"/>
    </sheetView>
  </sheetViews>
  <sheetFormatPr defaultRowHeight="12.75" x14ac:dyDescent="0.2"/>
  <cols>
    <col min="6" max="6" width="13.28515625" style="374" bestFit="1" customWidth="1"/>
    <col min="8" max="8" width="13.28515625" style="374" bestFit="1" customWidth="1"/>
    <col min="10" max="10" width="13.28515625" style="374" bestFit="1" customWidth="1"/>
    <col min="15" max="15" width="8.85546875" style="355"/>
    <col min="16" max="17" width="10.28515625" bestFit="1" customWidth="1"/>
  </cols>
  <sheetData>
    <row r="1" spans="1:18" s="375" customFormat="1" ht="38.25" x14ac:dyDescent="0.2">
      <c r="A1" s="372" t="s">
        <v>226</v>
      </c>
      <c r="B1" s="372" t="s">
        <v>225</v>
      </c>
      <c r="C1" s="372" t="s">
        <v>227</v>
      </c>
      <c r="D1" s="372" t="s">
        <v>228</v>
      </c>
      <c r="E1" s="372" t="s">
        <v>229</v>
      </c>
      <c r="F1" s="377" t="s">
        <v>230</v>
      </c>
      <c r="G1" s="372" t="s">
        <v>231</v>
      </c>
      <c r="H1" s="377" t="s">
        <v>238</v>
      </c>
      <c r="I1" s="372" t="s">
        <v>239</v>
      </c>
      <c r="J1" s="377" t="s">
        <v>232</v>
      </c>
      <c r="K1" s="372" t="s">
        <v>233</v>
      </c>
      <c r="L1" s="372" t="s">
        <v>234</v>
      </c>
      <c r="M1" s="372" t="s">
        <v>237</v>
      </c>
      <c r="N1" s="372" t="s">
        <v>84</v>
      </c>
      <c r="O1" s="378" t="s">
        <v>91</v>
      </c>
    </row>
    <row r="2" spans="1:18" s="550" customFormat="1" x14ac:dyDescent="0.2">
      <c r="F2" s="517"/>
      <c r="H2" s="517"/>
      <c r="J2" s="517"/>
      <c r="O2" s="551"/>
      <c r="P2" s="519"/>
      <c r="Q2" s="519"/>
      <c r="R2" s="519"/>
    </row>
    <row r="3" spans="1:18" s="550" customFormat="1" x14ac:dyDescent="0.2">
      <c r="F3" s="517"/>
      <c r="H3" s="517"/>
      <c r="J3" s="517"/>
      <c r="O3" s="551"/>
      <c r="P3" s="519"/>
      <c r="Q3" s="519"/>
      <c r="R3" s="519"/>
    </row>
    <row r="4" spans="1:18" s="550" customFormat="1" x14ac:dyDescent="0.2">
      <c r="F4" s="517"/>
      <c r="H4" s="517"/>
      <c r="J4" s="517"/>
      <c r="O4" s="551"/>
      <c r="P4" s="519"/>
      <c r="Q4" s="519"/>
      <c r="R4" s="519"/>
    </row>
    <row r="5" spans="1:18" s="550" customFormat="1" x14ac:dyDescent="0.2">
      <c r="F5" s="517"/>
      <c r="H5" s="517"/>
      <c r="J5" s="517"/>
      <c r="O5" s="551"/>
      <c r="P5" s="519"/>
      <c r="Q5" s="519"/>
      <c r="R5" s="519"/>
    </row>
    <row r="6" spans="1:18" s="550" customFormat="1" x14ac:dyDescent="0.2">
      <c r="F6" s="517"/>
      <c r="H6" s="517"/>
      <c r="J6" s="517"/>
      <c r="O6" s="551"/>
      <c r="P6" s="519"/>
      <c r="Q6" s="519"/>
      <c r="R6" s="519"/>
    </row>
    <row r="7" spans="1:18" s="550" customFormat="1" x14ac:dyDescent="0.2">
      <c r="F7" s="517"/>
      <c r="H7" s="517"/>
      <c r="J7" s="517"/>
      <c r="O7" s="551"/>
      <c r="P7" s="519"/>
      <c r="Q7" s="519"/>
      <c r="R7" s="519"/>
    </row>
    <row r="8" spans="1:18" s="550" customFormat="1" x14ac:dyDescent="0.2">
      <c r="F8" s="517"/>
      <c r="H8" s="517"/>
      <c r="J8" s="517"/>
      <c r="O8" s="551"/>
      <c r="P8" s="519"/>
      <c r="Q8" s="519"/>
      <c r="R8" s="519"/>
    </row>
    <row r="9" spans="1:18" s="550" customFormat="1" x14ac:dyDescent="0.2">
      <c r="F9" s="517"/>
      <c r="H9" s="517"/>
      <c r="J9" s="517"/>
      <c r="O9" s="551"/>
      <c r="P9" s="519"/>
      <c r="Q9" s="519"/>
      <c r="R9" s="519"/>
    </row>
    <row r="10" spans="1:18" s="550" customFormat="1" x14ac:dyDescent="0.2">
      <c r="F10" s="517"/>
      <c r="H10" s="517"/>
      <c r="J10" s="517"/>
      <c r="O10" s="551"/>
      <c r="P10" s="519"/>
      <c r="Q10" s="519"/>
      <c r="R10" s="519"/>
    </row>
    <row r="11" spans="1:18" s="550" customFormat="1" x14ac:dyDescent="0.2">
      <c r="F11" s="517"/>
      <c r="H11" s="517"/>
      <c r="J11" s="517"/>
      <c r="O11" s="551"/>
      <c r="P11" s="519"/>
      <c r="Q11" s="519"/>
      <c r="R11" s="519"/>
    </row>
    <row r="12" spans="1:18" s="550" customFormat="1" x14ac:dyDescent="0.2">
      <c r="F12" s="517"/>
      <c r="H12" s="517"/>
      <c r="J12" s="517"/>
      <c r="O12" s="551"/>
      <c r="P12" s="519"/>
      <c r="Q12" s="519"/>
      <c r="R12" s="519"/>
    </row>
    <row r="13" spans="1:18" s="550" customFormat="1" x14ac:dyDescent="0.2">
      <c r="F13" s="517"/>
      <c r="H13" s="517"/>
      <c r="J13" s="517"/>
      <c r="O13" s="551"/>
      <c r="P13" s="519"/>
      <c r="Q13" s="519"/>
      <c r="R13" s="519"/>
    </row>
    <row r="14" spans="1:18" s="550" customFormat="1" x14ac:dyDescent="0.2">
      <c r="F14" s="517"/>
      <c r="H14" s="517"/>
      <c r="J14" s="517"/>
      <c r="O14" s="551"/>
      <c r="P14" s="519"/>
      <c r="Q14" s="519"/>
      <c r="R14" s="519"/>
    </row>
    <row r="15" spans="1:18" s="550" customFormat="1" x14ac:dyDescent="0.2">
      <c r="F15" s="517"/>
      <c r="H15" s="517"/>
      <c r="J15" s="517"/>
      <c r="O15" s="551"/>
      <c r="P15" s="519"/>
      <c r="Q15" s="519"/>
      <c r="R15" s="519"/>
    </row>
    <row r="16" spans="1:18" s="550" customFormat="1" x14ac:dyDescent="0.2">
      <c r="F16" s="517"/>
      <c r="H16" s="517"/>
      <c r="J16" s="517"/>
      <c r="O16" s="551"/>
      <c r="P16" s="519"/>
      <c r="Q16" s="519"/>
      <c r="R16" s="519"/>
    </row>
    <row r="17" spans="6:18" s="550" customFormat="1" x14ac:dyDescent="0.2">
      <c r="F17" s="517"/>
      <c r="H17" s="517"/>
      <c r="J17" s="517"/>
      <c r="O17" s="551"/>
      <c r="P17" s="519"/>
      <c r="Q17" s="519"/>
      <c r="R17" s="519"/>
    </row>
    <row r="18" spans="6:18" s="550" customFormat="1" x14ac:dyDescent="0.2">
      <c r="F18" s="517"/>
      <c r="H18" s="517"/>
      <c r="J18" s="517"/>
      <c r="O18" s="551"/>
      <c r="P18" s="519"/>
      <c r="Q18" s="519"/>
      <c r="R18" s="519"/>
    </row>
    <row r="19" spans="6:18" s="550" customFormat="1" x14ac:dyDescent="0.2">
      <c r="F19" s="517"/>
      <c r="H19" s="517"/>
      <c r="J19" s="517"/>
      <c r="O19" s="551"/>
      <c r="P19" s="519"/>
      <c r="Q19" s="519"/>
      <c r="R19" s="519"/>
    </row>
    <row r="20" spans="6:18" s="550" customFormat="1" x14ac:dyDescent="0.2">
      <c r="F20" s="517"/>
      <c r="H20" s="517"/>
      <c r="J20" s="517"/>
      <c r="O20" s="551"/>
      <c r="P20" s="519"/>
      <c r="Q20" s="519"/>
      <c r="R20" s="519"/>
    </row>
    <row r="21" spans="6:18" s="550" customFormat="1" x14ac:dyDescent="0.2">
      <c r="F21" s="517"/>
      <c r="H21" s="517"/>
      <c r="J21" s="517"/>
      <c r="O21" s="551"/>
      <c r="P21" s="519"/>
      <c r="Q21" s="519"/>
      <c r="R21" s="519"/>
    </row>
    <row r="22" spans="6:18" s="550" customFormat="1" x14ac:dyDescent="0.2">
      <c r="F22" s="517"/>
      <c r="H22" s="517"/>
      <c r="J22" s="517"/>
      <c r="O22" s="551"/>
      <c r="P22" s="519"/>
      <c r="Q22" s="519"/>
      <c r="R22" s="519"/>
    </row>
    <row r="23" spans="6:18" s="550" customFormat="1" x14ac:dyDescent="0.2">
      <c r="F23" s="517"/>
      <c r="H23" s="517"/>
      <c r="J23" s="517"/>
      <c r="O23" s="551"/>
      <c r="P23" s="519"/>
      <c r="Q23" s="519"/>
      <c r="R23" s="519"/>
    </row>
    <row r="24" spans="6:18" s="550" customFormat="1" x14ac:dyDescent="0.2">
      <c r="F24" s="517"/>
      <c r="H24" s="517"/>
      <c r="J24" s="517"/>
      <c r="O24" s="551"/>
      <c r="P24" s="519"/>
      <c r="Q24" s="519"/>
      <c r="R24" s="519"/>
    </row>
    <row r="25" spans="6:18" s="550" customFormat="1" x14ac:dyDescent="0.2">
      <c r="F25" s="517"/>
      <c r="H25" s="517"/>
      <c r="J25" s="517"/>
      <c r="O25" s="551"/>
      <c r="P25" s="519"/>
      <c r="Q25" s="519"/>
      <c r="R25" s="519"/>
    </row>
    <row r="26" spans="6:18" s="550" customFormat="1" x14ac:dyDescent="0.2">
      <c r="F26" s="517"/>
      <c r="H26" s="517"/>
      <c r="J26" s="517"/>
      <c r="O26" s="551"/>
      <c r="P26" s="519"/>
      <c r="Q26" s="519"/>
      <c r="R26" s="519"/>
    </row>
    <row r="27" spans="6:18" s="550" customFormat="1" x14ac:dyDescent="0.2">
      <c r="F27" s="517"/>
      <c r="H27" s="517"/>
      <c r="J27" s="517"/>
      <c r="O27" s="551"/>
      <c r="P27" s="519"/>
      <c r="Q27" s="519"/>
      <c r="R27" s="519"/>
    </row>
    <row r="28" spans="6:18" s="550" customFormat="1" x14ac:dyDescent="0.2">
      <c r="F28" s="517"/>
      <c r="H28" s="517"/>
      <c r="J28" s="517"/>
      <c r="O28" s="551"/>
      <c r="P28" s="519"/>
      <c r="Q28" s="519"/>
      <c r="R28" s="519"/>
    </row>
    <row r="29" spans="6:18" s="550" customFormat="1" x14ac:dyDescent="0.2">
      <c r="F29" s="517"/>
      <c r="H29" s="517"/>
      <c r="J29" s="517"/>
      <c r="O29" s="551"/>
      <c r="P29" s="519"/>
      <c r="Q29" s="519"/>
      <c r="R29" s="519"/>
    </row>
    <row r="30" spans="6:18" s="550" customFormat="1" x14ac:dyDescent="0.2">
      <c r="F30" s="517"/>
      <c r="H30" s="517"/>
      <c r="J30" s="517"/>
      <c r="O30" s="551"/>
      <c r="P30" s="519"/>
      <c r="Q30" s="519"/>
      <c r="R30" s="519"/>
    </row>
    <row r="31" spans="6:18" s="550" customFormat="1" x14ac:dyDescent="0.2">
      <c r="F31" s="517"/>
      <c r="H31" s="517"/>
      <c r="J31" s="517"/>
      <c r="O31" s="551"/>
      <c r="P31" s="519"/>
      <c r="Q31" s="519"/>
      <c r="R31" s="519"/>
    </row>
    <row r="32" spans="6:18" s="550" customFormat="1" x14ac:dyDescent="0.2">
      <c r="F32" s="517"/>
      <c r="H32" s="517"/>
      <c r="J32" s="517"/>
      <c r="O32" s="551"/>
      <c r="P32" s="519"/>
      <c r="Q32" s="519"/>
      <c r="R32" s="519"/>
    </row>
    <row r="33" spans="6:18" s="550" customFormat="1" x14ac:dyDescent="0.2">
      <c r="F33" s="517"/>
      <c r="H33" s="517"/>
      <c r="J33" s="517"/>
      <c r="O33" s="551"/>
      <c r="P33" s="519"/>
      <c r="Q33" s="519"/>
      <c r="R33" s="519"/>
    </row>
    <row r="34" spans="6:18" s="550" customFormat="1" x14ac:dyDescent="0.2">
      <c r="F34" s="517"/>
      <c r="H34" s="517"/>
      <c r="J34" s="517"/>
      <c r="O34" s="551"/>
      <c r="P34" s="519"/>
      <c r="Q34" s="519"/>
      <c r="R34" s="519"/>
    </row>
    <row r="35" spans="6:18" s="550" customFormat="1" x14ac:dyDescent="0.2">
      <c r="F35" s="517"/>
      <c r="H35" s="517"/>
      <c r="J35" s="517"/>
      <c r="O35" s="551"/>
      <c r="P35" s="519"/>
      <c r="Q35" s="519"/>
      <c r="R35" s="519"/>
    </row>
    <row r="36" spans="6:18" s="550" customFormat="1" x14ac:dyDescent="0.2">
      <c r="F36" s="517"/>
      <c r="H36" s="517"/>
      <c r="J36" s="517"/>
      <c r="O36" s="551"/>
      <c r="P36" s="519"/>
      <c r="Q36" s="519"/>
      <c r="R36" s="519"/>
    </row>
    <row r="37" spans="6:18" s="550" customFormat="1" x14ac:dyDescent="0.2">
      <c r="F37" s="517"/>
      <c r="H37" s="517"/>
      <c r="J37" s="517"/>
      <c r="O37" s="551"/>
      <c r="P37" s="519"/>
      <c r="Q37" s="519"/>
      <c r="R37" s="519"/>
    </row>
    <row r="38" spans="6:18" s="550" customFormat="1" x14ac:dyDescent="0.2">
      <c r="F38" s="517"/>
      <c r="H38" s="517"/>
      <c r="J38" s="517"/>
      <c r="O38" s="551"/>
      <c r="P38" s="519"/>
      <c r="Q38" s="519"/>
      <c r="R38" s="519"/>
    </row>
    <row r="39" spans="6:18" s="550" customFormat="1" x14ac:dyDescent="0.2">
      <c r="F39" s="517"/>
      <c r="H39" s="517"/>
      <c r="J39" s="517"/>
      <c r="O39" s="551"/>
      <c r="P39" s="519"/>
      <c r="Q39" s="519"/>
      <c r="R39" s="519"/>
    </row>
    <row r="40" spans="6:18" s="550" customFormat="1" x14ac:dyDescent="0.2">
      <c r="F40" s="517"/>
      <c r="H40" s="517"/>
      <c r="J40" s="517"/>
      <c r="O40" s="551"/>
      <c r="P40" s="519"/>
      <c r="Q40" s="519"/>
      <c r="R40" s="519"/>
    </row>
    <row r="41" spans="6:18" s="550" customFormat="1" x14ac:dyDescent="0.2">
      <c r="F41" s="517"/>
      <c r="H41" s="517"/>
      <c r="J41" s="517"/>
      <c r="O41" s="551"/>
      <c r="P41" s="519"/>
      <c r="Q41" s="519"/>
      <c r="R41" s="519"/>
    </row>
    <row r="42" spans="6:18" s="550" customFormat="1" x14ac:dyDescent="0.2">
      <c r="F42" s="517"/>
      <c r="H42" s="517"/>
      <c r="J42" s="517"/>
      <c r="O42" s="551"/>
      <c r="P42" s="519"/>
      <c r="Q42" s="519"/>
      <c r="R42" s="519"/>
    </row>
    <row r="43" spans="6:18" s="550" customFormat="1" x14ac:dyDescent="0.2">
      <c r="F43" s="517"/>
      <c r="H43" s="517"/>
      <c r="J43" s="517"/>
      <c r="O43" s="551"/>
      <c r="P43" s="519"/>
      <c r="Q43" s="519"/>
      <c r="R43" s="519"/>
    </row>
    <row r="44" spans="6:18" s="550" customFormat="1" x14ac:dyDescent="0.2">
      <c r="F44" s="517"/>
      <c r="H44" s="517"/>
      <c r="J44" s="517"/>
      <c r="O44" s="551"/>
      <c r="P44" s="519"/>
      <c r="Q44" s="519"/>
      <c r="R44" s="519"/>
    </row>
    <row r="45" spans="6:18" s="550" customFormat="1" x14ac:dyDescent="0.2">
      <c r="F45" s="517"/>
      <c r="H45" s="517"/>
      <c r="J45" s="517"/>
      <c r="O45" s="551"/>
      <c r="P45" s="519"/>
      <c r="Q45" s="519"/>
      <c r="R45" s="519"/>
    </row>
    <row r="46" spans="6:18" s="550" customFormat="1" x14ac:dyDescent="0.2">
      <c r="F46" s="517"/>
      <c r="H46" s="517"/>
      <c r="J46" s="517"/>
      <c r="O46" s="551"/>
      <c r="P46" s="519"/>
      <c r="Q46" s="519"/>
      <c r="R46" s="519"/>
    </row>
    <row r="47" spans="6:18" s="550" customFormat="1" x14ac:dyDescent="0.2">
      <c r="F47" s="517"/>
      <c r="H47" s="517"/>
      <c r="J47" s="517"/>
      <c r="O47" s="551"/>
      <c r="P47" s="519"/>
      <c r="Q47" s="519"/>
      <c r="R47" s="519"/>
    </row>
    <row r="48" spans="6:18" s="550" customFormat="1" x14ac:dyDescent="0.2">
      <c r="F48" s="517"/>
      <c r="H48" s="517"/>
      <c r="J48" s="517"/>
      <c r="O48" s="551"/>
      <c r="P48" s="519"/>
      <c r="Q48" s="519"/>
      <c r="R48" s="519"/>
    </row>
    <row r="49" spans="6:18" s="550" customFormat="1" x14ac:dyDescent="0.2">
      <c r="F49" s="517"/>
      <c r="H49" s="517"/>
      <c r="J49" s="517"/>
      <c r="O49" s="551"/>
      <c r="P49" s="519"/>
      <c r="Q49" s="519"/>
      <c r="R49" s="519"/>
    </row>
    <row r="50" spans="6:18" s="550" customFormat="1" x14ac:dyDescent="0.2">
      <c r="F50" s="517"/>
      <c r="H50" s="517"/>
      <c r="J50" s="517"/>
      <c r="O50" s="551"/>
      <c r="P50" s="519"/>
      <c r="Q50" s="519"/>
      <c r="R50" s="519"/>
    </row>
    <row r="51" spans="6:18" s="550" customFormat="1" x14ac:dyDescent="0.2">
      <c r="F51" s="517"/>
      <c r="H51" s="517"/>
      <c r="J51" s="517"/>
      <c r="O51" s="551"/>
      <c r="P51" s="519"/>
      <c r="Q51" s="519"/>
      <c r="R51" s="519"/>
    </row>
    <row r="52" spans="6:18" s="550" customFormat="1" x14ac:dyDescent="0.2">
      <c r="F52" s="517"/>
      <c r="H52" s="517"/>
      <c r="J52" s="517"/>
      <c r="O52" s="551"/>
      <c r="P52" s="519"/>
      <c r="Q52" s="519"/>
      <c r="R52" s="519"/>
    </row>
    <row r="53" spans="6:18" s="550" customFormat="1" x14ac:dyDescent="0.2">
      <c r="F53" s="517"/>
      <c r="H53" s="517"/>
      <c r="J53" s="517"/>
      <c r="O53" s="551"/>
      <c r="P53" s="519"/>
      <c r="Q53" s="519"/>
      <c r="R53" s="519"/>
    </row>
    <row r="54" spans="6:18" s="550" customFormat="1" x14ac:dyDescent="0.2">
      <c r="F54" s="517"/>
      <c r="H54" s="517"/>
      <c r="J54" s="517"/>
      <c r="O54" s="551"/>
      <c r="P54" s="519"/>
      <c r="Q54" s="519"/>
      <c r="R54" s="519"/>
    </row>
    <row r="55" spans="6:18" s="550" customFormat="1" x14ac:dyDescent="0.2">
      <c r="F55" s="517"/>
      <c r="H55" s="517"/>
      <c r="J55" s="517"/>
      <c r="O55" s="551"/>
      <c r="P55" s="519"/>
      <c r="Q55" s="519"/>
      <c r="R55" s="519"/>
    </row>
    <row r="56" spans="6:18" s="550" customFormat="1" x14ac:dyDescent="0.2">
      <c r="F56" s="517"/>
      <c r="H56" s="517"/>
      <c r="J56" s="517"/>
      <c r="O56" s="551"/>
      <c r="P56" s="519"/>
      <c r="Q56" s="519"/>
      <c r="R56" s="519"/>
    </row>
    <row r="57" spans="6:18" s="550" customFormat="1" x14ac:dyDescent="0.2">
      <c r="F57" s="517"/>
      <c r="H57" s="517"/>
      <c r="J57" s="517"/>
      <c r="O57" s="551"/>
      <c r="P57" s="519"/>
      <c r="Q57" s="519"/>
      <c r="R57" s="519"/>
    </row>
    <row r="58" spans="6:18" s="550" customFormat="1" x14ac:dyDescent="0.2">
      <c r="F58" s="517"/>
      <c r="H58" s="517"/>
      <c r="J58" s="517"/>
      <c r="O58" s="551"/>
      <c r="P58" s="519"/>
      <c r="Q58" s="519"/>
      <c r="R58" s="519"/>
    </row>
    <row r="59" spans="6:18" s="550" customFormat="1" x14ac:dyDescent="0.2">
      <c r="F59" s="517"/>
      <c r="H59" s="517"/>
      <c r="J59" s="517"/>
      <c r="O59" s="551"/>
      <c r="P59" s="519"/>
      <c r="Q59" s="519"/>
      <c r="R59" s="519"/>
    </row>
    <row r="60" spans="6:18" s="550" customFormat="1" x14ac:dyDescent="0.2">
      <c r="F60" s="517"/>
      <c r="H60" s="517"/>
      <c r="J60" s="517"/>
      <c r="O60" s="551"/>
      <c r="P60" s="519"/>
      <c r="Q60" s="519"/>
      <c r="R60" s="519"/>
    </row>
    <row r="61" spans="6:18" s="550" customFormat="1" x14ac:dyDescent="0.2">
      <c r="F61" s="517"/>
      <c r="H61" s="517"/>
      <c r="J61" s="517"/>
      <c r="O61" s="551"/>
      <c r="P61" s="519"/>
      <c r="Q61" s="519"/>
      <c r="R61" s="519"/>
    </row>
    <row r="62" spans="6:18" s="550" customFormat="1" x14ac:dyDescent="0.2">
      <c r="F62" s="517"/>
      <c r="H62" s="517"/>
      <c r="J62" s="517"/>
      <c r="O62" s="551"/>
      <c r="P62" s="519"/>
      <c r="Q62" s="519"/>
      <c r="R62" s="519"/>
    </row>
    <row r="63" spans="6:18" s="550" customFormat="1" x14ac:dyDescent="0.2">
      <c r="F63" s="517"/>
      <c r="H63" s="517"/>
      <c r="J63" s="517"/>
      <c r="O63" s="551"/>
      <c r="P63" s="519"/>
      <c r="Q63" s="519"/>
      <c r="R63" s="519"/>
    </row>
    <row r="64" spans="6:18" s="550" customFormat="1" x14ac:dyDescent="0.2">
      <c r="F64" s="517"/>
      <c r="H64" s="517"/>
      <c r="J64" s="517"/>
      <c r="O64" s="551"/>
      <c r="P64" s="519"/>
      <c r="Q64" s="519"/>
      <c r="R64" s="519"/>
    </row>
    <row r="65" spans="6:18" s="550" customFormat="1" x14ac:dyDescent="0.2">
      <c r="F65" s="517"/>
      <c r="H65" s="517"/>
      <c r="J65" s="517"/>
      <c r="O65" s="551"/>
      <c r="P65" s="519"/>
      <c r="Q65" s="519"/>
      <c r="R65" s="519"/>
    </row>
    <row r="66" spans="6:18" s="550" customFormat="1" x14ac:dyDescent="0.2">
      <c r="F66" s="517"/>
      <c r="H66" s="517"/>
      <c r="J66" s="517"/>
      <c r="O66" s="551"/>
      <c r="P66" s="519"/>
      <c r="Q66" s="519"/>
      <c r="R66" s="519"/>
    </row>
    <row r="67" spans="6:18" s="550" customFormat="1" x14ac:dyDescent="0.2">
      <c r="F67" s="517"/>
      <c r="H67" s="517"/>
      <c r="J67" s="517"/>
      <c r="O67" s="551"/>
      <c r="P67" s="519"/>
      <c r="Q67" s="519"/>
      <c r="R67" s="519"/>
    </row>
    <row r="68" spans="6:18" s="550" customFormat="1" x14ac:dyDescent="0.2">
      <c r="F68" s="517"/>
      <c r="H68" s="517"/>
      <c r="J68" s="517"/>
      <c r="O68" s="551"/>
      <c r="P68" s="519"/>
      <c r="Q68" s="519"/>
      <c r="R68" s="519"/>
    </row>
    <row r="69" spans="6:18" s="550" customFormat="1" x14ac:dyDescent="0.2">
      <c r="F69" s="517"/>
      <c r="H69" s="517"/>
      <c r="J69" s="517"/>
      <c r="O69" s="551"/>
      <c r="P69" s="519"/>
      <c r="Q69" s="519"/>
      <c r="R69" s="519"/>
    </row>
    <row r="70" spans="6:18" s="550" customFormat="1" x14ac:dyDescent="0.2">
      <c r="F70" s="517"/>
      <c r="H70" s="517"/>
      <c r="J70" s="517"/>
      <c r="O70" s="551"/>
      <c r="P70" s="519"/>
      <c r="Q70" s="519"/>
      <c r="R70" s="519"/>
    </row>
    <row r="71" spans="6:18" s="550" customFormat="1" x14ac:dyDescent="0.2">
      <c r="F71" s="517"/>
      <c r="H71" s="517"/>
      <c r="J71" s="517"/>
      <c r="O71" s="551"/>
      <c r="P71" s="519"/>
      <c r="Q71" s="519"/>
      <c r="R71" s="519"/>
    </row>
    <row r="72" spans="6:18" s="550" customFormat="1" x14ac:dyDescent="0.2">
      <c r="F72" s="517"/>
      <c r="H72" s="517"/>
      <c r="J72" s="517"/>
      <c r="O72" s="551"/>
      <c r="P72" s="519"/>
      <c r="Q72" s="519"/>
      <c r="R72" s="519"/>
    </row>
    <row r="73" spans="6:18" s="550" customFormat="1" x14ac:dyDescent="0.2">
      <c r="F73" s="517"/>
      <c r="H73" s="517"/>
      <c r="J73" s="517"/>
      <c r="O73" s="551"/>
      <c r="P73" s="519"/>
      <c r="Q73" s="519"/>
      <c r="R73" s="519"/>
    </row>
    <row r="74" spans="6:18" s="550" customFormat="1" x14ac:dyDescent="0.2">
      <c r="F74" s="517"/>
      <c r="H74" s="517"/>
      <c r="J74" s="517"/>
      <c r="O74" s="551"/>
      <c r="P74" s="519"/>
      <c r="Q74" s="519"/>
      <c r="R74" s="519"/>
    </row>
    <row r="75" spans="6:18" s="550" customFormat="1" x14ac:dyDescent="0.2">
      <c r="F75" s="517"/>
      <c r="H75" s="517"/>
      <c r="J75" s="517"/>
      <c r="O75" s="551"/>
      <c r="P75" s="519"/>
      <c r="Q75" s="519"/>
      <c r="R75" s="519"/>
    </row>
    <row r="76" spans="6:18" s="550" customFormat="1" x14ac:dyDescent="0.2">
      <c r="F76" s="517"/>
      <c r="H76" s="517"/>
      <c r="J76" s="517"/>
      <c r="O76" s="551"/>
      <c r="P76" s="519"/>
      <c r="Q76" s="519"/>
      <c r="R76" s="519"/>
    </row>
    <row r="77" spans="6:18" s="550" customFormat="1" x14ac:dyDescent="0.2">
      <c r="F77" s="517"/>
      <c r="H77" s="517"/>
      <c r="J77" s="517"/>
      <c r="O77" s="551"/>
      <c r="P77" s="519"/>
      <c r="Q77" s="519"/>
      <c r="R77" s="519"/>
    </row>
    <row r="78" spans="6:18" s="550" customFormat="1" x14ac:dyDescent="0.2">
      <c r="F78" s="517"/>
      <c r="H78" s="517"/>
      <c r="J78" s="517"/>
      <c r="O78" s="551"/>
      <c r="P78" s="519"/>
      <c r="Q78" s="519"/>
      <c r="R78" s="519"/>
    </row>
    <row r="79" spans="6:18" s="550" customFormat="1" x14ac:dyDescent="0.2">
      <c r="F79" s="517"/>
      <c r="H79" s="517"/>
      <c r="J79" s="517"/>
      <c r="O79" s="551"/>
      <c r="P79" s="519"/>
      <c r="Q79" s="519"/>
      <c r="R79" s="519"/>
    </row>
    <row r="80" spans="6:18" s="550" customFormat="1" x14ac:dyDescent="0.2">
      <c r="F80" s="517"/>
      <c r="H80" s="517"/>
      <c r="J80" s="517"/>
      <c r="O80" s="551"/>
      <c r="P80" s="519"/>
      <c r="Q80" s="519"/>
      <c r="R80" s="519"/>
    </row>
    <row r="81" spans="6:18" s="550" customFormat="1" x14ac:dyDescent="0.2">
      <c r="F81" s="517"/>
      <c r="H81" s="517"/>
      <c r="J81" s="517"/>
      <c r="O81" s="551"/>
      <c r="P81" s="519"/>
      <c r="Q81" s="519"/>
      <c r="R81" s="519"/>
    </row>
    <row r="82" spans="6:18" s="550" customFormat="1" x14ac:dyDescent="0.2">
      <c r="F82" s="517"/>
      <c r="H82" s="517"/>
      <c r="J82" s="517"/>
      <c r="O82" s="551"/>
      <c r="P82" s="519"/>
      <c r="Q82" s="519"/>
      <c r="R82" s="519"/>
    </row>
    <row r="83" spans="6:18" s="550" customFormat="1" x14ac:dyDescent="0.2">
      <c r="F83" s="517"/>
      <c r="H83" s="517"/>
      <c r="J83" s="517"/>
      <c r="O83" s="551"/>
      <c r="P83" s="519"/>
      <c r="Q83" s="519"/>
      <c r="R83" s="519"/>
    </row>
    <row r="84" spans="6:18" s="550" customFormat="1" x14ac:dyDescent="0.2">
      <c r="F84" s="517"/>
      <c r="H84" s="517"/>
      <c r="J84" s="517"/>
      <c r="O84" s="551"/>
      <c r="P84" s="519"/>
      <c r="Q84" s="519"/>
      <c r="R84" s="519"/>
    </row>
    <row r="85" spans="6:18" s="550" customFormat="1" x14ac:dyDescent="0.2">
      <c r="F85" s="517"/>
      <c r="H85" s="517"/>
      <c r="J85" s="517"/>
      <c r="O85" s="551"/>
      <c r="P85" s="519"/>
      <c r="Q85" s="519"/>
      <c r="R85" s="519"/>
    </row>
    <row r="86" spans="6:18" s="550" customFormat="1" x14ac:dyDescent="0.2">
      <c r="F86" s="517"/>
      <c r="H86" s="517"/>
      <c r="J86" s="517"/>
      <c r="O86" s="551"/>
      <c r="P86" s="519"/>
      <c r="Q86" s="519"/>
      <c r="R86" s="519"/>
    </row>
    <row r="87" spans="6:18" s="550" customFormat="1" x14ac:dyDescent="0.2">
      <c r="F87" s="517"/>
      <c r="H87" s="517"/>
      <c r="J87" s="517"/>
      <c r="O87" s="551"/>
      <c r="P87" s="519"/>
      <c r="Q87" s="519"/>
      <c r="R87" s="519"/>
    </row>
    <row r="88" spans="6:18" s="550" customFormat="1" x14ac:dyDescent="0.2">
      <c r="F88" s="517"/>
      <c r="H88" s="517"/>
      <c r="J88" s="517"/>
      <c r="O88" s="551"/>
      <c r="P88" s="519"/>
      <c r="Q88" s="519"/>
      <c r="R88" s="519"/>
    </row>
    <row r="89" spans="6:18" s="550" customFormat="1" x14ac:dyDescent="0.2">
      <c r="F89" s="517"/>
      <c r="H89" s="517"/>
      <c r="J89" s="517"/>
      <c r="O89" s="551"/>
      <c r="P89" s="519"/>
      <c r="Q89" s="519"/>
      <c r="R89" s="519"/>
    </row>
    <row r="90" spans="6:18" s="550" customFormat="1" x14ac:dyDescent="0.2">
      <c r="F90" s="517"/>
      <c r="H90" s="517"/>
      <c r="J90" s="517"/>
      <c r="O90" s="551"/>
      <c r="P90" s="519"/>
      <c r="Q90" s="519"/>
      <c r="R90" s="519"/>
    </row>
    <row r="91" spans="6:18" s="550" customFormat="1" x14ac:dyDescent="0.2">
      <c r="F91" s="517"/>
      <c r="H91" s="517"/>
      <c r="J91" s="517"/>
      <c r="O91" s="551"/>
      <c r="P91" s="519"/>
      <c r="Q91" s="519"/>
      <c r="R91" s="519"/>
    </row>
    <row r="92" spans="6:18" s="550" customFormat="1" x14ac:dyDescent="0.2">
      <c r="F92" s="517"/>
      <c r="H92" s="517"/>
      <c r="J92" s="517"/>
      <c r="O92" s="551"/>
      <c r="P92" s="519"/>
      <c r="Q92" s="519"/>
      <c r="R92" s="519"/>
    </row>
    <row r="93" spans="6:18" s="550" customFormat="1" x14ac:dyDescent="0.2">
      <c r="F93" s="517"/>
      <c r="H93" s="517"/>
      <c r="J93" s="517"/>
      <c r="O93" s="551"/>
      <c r="P93" s="519"/>
      <c r="Q93" s="519"/>
      <c r="R93" s="519"/>
    </row>
    <row r="94" spans="6:18" s="550" customFormat="1" x14ac:dyDescent="0.2">
      <c r="F94" s="517"/>
      <c r="H94" s="517"/>
      <c r="J94" s="517"/>
      <c r="O94" s="551"/>
      <c r="P94" s="519"/>
      <c r="Q94" s="519"/>
      <c r="R94" s="519"/>
    </row>
    <row r="95" spans="6:18" s="550" customFormat="1" x14ac:dyDescent="0.2">
      <c r="F95" s="517"/>
      <c r="H95" s="517"/>
      <c r="J95" s="517"/>
      <c r="O95" s="551"/>
      <c r="P95" s="519"/>
      <c r="Q95" s="519"/>
      <c r="R95" s="519"/>
    </row>
    <row r="96" spans="6:18" s="550" customFormat="1" x14ac:dyDescent="0.2">
      <c r="F96" s="517"/>
      <c r="H96" s="517"/>
      <c r="J96" s="517"/>
      <c r="O96" s="551"/>
      <c r="P96" s="519"/>
      <c r="Q96" s="519"/>
      <c r="R96" s="519"/>
    </row>
    <row r="97" spans="6:18" s="550" customFormat="1" x14ac:dyDescent="0.2">
      <c r="F97" s="517"/>
      <c r="H97" s="517"/>
      <c r="J97" s="517"/>
      <c r="O97" s="551"/>
      <c r="P97" s="519"/>
      <c r="Q97" s="519"/>
      <c r="R97" s="519"/>
    </row>
    <row r="98" spans="6:18" s="550" customFormat="1" x14ac:dyDescent="0.2">
      <c r="F98" s="517"/>
      <c r="H98" s="517"/>
      <c r="J98" s="517"/>
      <c r="O98" s="551"/>
      <c r="P98" s="519"/>
      <c r="Q98" s="519"/>
      <c r="R98" s="519"/>
    </row>
    <row r="99" spans="6:18" s="550" customFormat="1" x14ac:dyDescent="0.2">
      <c r="F99" s="517"/>
      <c r="H99" s="517"/>
      <c r="J99" s="517"/>
      <c r="O99" s="551"/>
      <c r="P99" s="519"/>
      <c r="Q99" s="519"/>
      <c r="R99" s="519"/>
    </row>
    <row r="100" spans="6:18" s="550" customFormat="1" x14ac:dyDescent="0.2">
      <c r="F100" s="517"/>
      <c r="H100" s="517"/>
      <c r="J100" s="517"/>
      <c r="O100" s="551"/>
      <c r="P100" s="519"/>
      <c r="Q100" s="519"/>
      <c r="R100" s="519"/>
    </row>
    <row r="101" spans="6:18" s="550" customFormat="1" x14ac:dyDescent="0.2">
      <c r="F101" s="517"/>
      <c r="H101" s="517"/>
      <c r="J101" s="517"/>
      <c r="O101" s="551"/>
      <c r="P101" s="519"/>
      <c r="Q101" s="519"/>
      <c r="R101" s="519"/>
    </row>
    <row r="102" spans="6:18" s="550" customFormat="1" x14ac:dyDescent="0.2">
      <c r="F102" s="517"/>
      <c r="H102" s="517"/>
      <c r="J102" s="517"/>
      <c r="O102" s="551"/>
      <c r="P102" s="519"/>
      <c r="Q102" s="519"/>
      <c r="R102" s="519"/>
    </row>
    <row r="103" spans="6:18" s="550" customFormat="1" x14ac:dyDescent="0.2">
      <c r="F103" s="517"/>
      <c r="H103" s="517"/>
      <c r="J103" s="517"/>
      <c r="O103" s="551"/>
      <c r="P103" s="519"/>
      <c r="Q103" s="519"/>
      <c r="R103" s="519"/>
    </row>
    <row r="104" spans="6:18" s="550" customFormat="1" x14ac:dyDescent="0.2">
      <c r="F104" s="517"/>
      <c r="H104" s="517"/>
      <c r="J104" s="517"/>
      <c r="O104" s="551"/>
      <c r="P104" s="519"/>
      <c r="Q104" s="519"/>
      <c r="R104" s="519"/>
    </row>
    <row r="105" spans="6:18" s="550" customFormat="1" x14ac:dyDescent="0.2">
      <c r="F105" s="517"/>
      <c r="H105" s="517"/>
      <c r="J105" s="517"/>
      <c r="O105" s="551"/>
      <c r="P105" s="519"/>
      <c r="Q105" s="519"/>
      <c r="R105" s="519"/>
    </row>
    <row r="106" spans="6:18" s="550" customFormat="1" x14ac:dyDescent="0.2">
      <c r="F106" s="517"/>
      <c r="H106" s="517"/>
      <c r="J106" s="517"/>
      <c r="O106" s="551"/>
      <c r="P106" s="519"/>
      <c r="Q106" s="519"/>
      <c r="R106" s="519"/>
    </row>
    <row r="107" spans="6:18" s="550" customFormat="1" x14ac:dyDescent="0.2">
      <c r="F107" s="517"/>
      <c r="H107" s="517"/>
      <c r="J107" s="517"/>
      <c r="O107" s="551"/>
      <c r="P107" s="519"/>
      <c r="Q107" s="519"/>
      <c r="R107" s="519"/>
    </row>
    <row r="108" spans="6:18" s="550" customFormat="1" x14ac:dyDescent="0.2">
      <c r="F108" s="517"/>
      <c r="H108" s="517"/>
      <c r="J108" s="517"/>
      <c r="O108" s="551"/>
      <c r="P108" s="519"/>
      <c r="Q108" s="519"/>
      <c r="R108" s="519"/>
    </row>
    <row r="109" spans="6:18" s="550" customFormat="1" x14ac:dyDescent="0.2">
      <c r="F109" s="517"/>
      <c r="H109" s="517"/>
      <c r="J109" s="517"/>
      <c r="O109" s="551"/>
      <c r="P109" s="519"/>
      <c r="Q109" s="519"/>
      <c r="R109" s="519"/>
    </row>
    <row r="110" spans="6:18" s="550" customFormat="1" x14ac:dyDescent="0.2">
      <c r="F110" s="517"/>
      <c r="H110" s="517"/>
      <c r="J110" s="517"/>
      <c r="O110" s="551"/>
      <c r="P110" s="519"/>
      <c r="Q110" s="519"/>
      <c r="R110" s="519"/>
    </row>
    <row r="111" spans="6:18" s="550" customFormat="1" x14ac:dyDescent="0.2">
      <c r="F111" s="517"/>
      <c r="H111" s="517"/>
      <c r="J111" s="517"/>
      <c r="O111" s="551"/>
      <c r="P111" s="519"/>
      <c r="Q111" s="519"/>
      <c r="R111" s="519"/>
    </row>
    <row r="112" spans="6:18" s="550" customFormat="1" x14ac:dyDescent="0.2">
      <c r="F112" s="517"/>
      <c r="H112" s="517"/>
      <c r="J112" s="517"/>
      <c r="O112" s="551"/>
      <c r="P112" s="519"/>
      <c r="Q112" s="519"/>
      <c r="R112" s="519"/>
    </row>
    <row r="113" spans="6:18" s="550" customFormat="1" x14ac:dyDescent="0.2">
      <c r="F113" s="517"/>
      <c r="H113" s="517"/>
      <c r="J113" s="517"/>
      <c r="O113" s="551"/>
      <c r="P113" s="519"/>
      <c r="Q113" s="519"/>
      <c r="R113" s="519"/>
    </row>
    <row r="114" spans="6:18" s="550" customFormat="1" x14ac:dyDescent="0.2">
      <c r="F114" s="517"/>
      <c r="H114" s="517"/>
      <c r="J114" s="517"/>
      <c r="O114" s="551"/>
      <c r="P114" s="519"/>
      <c r="Q114" s="519"/>
      <c r="R114" s="519"/>
    </row>
    <row r="115" spans="6:18" s="550" customFormat="1" x14ac:dyDescent="0.2">
      <c r="F115" s="517"/>
      <c r="H115" s="517"/>
      <c r="J115" s="517"/>
      <c r="O115" s="551"/>
      <c r="P115" s="519"/>
      <c r="Q115" s="519"/>
      <c r="R115" s="519"/>
    </row>
    <row r="116" spans="6:18" s="550" customFormat="1" x14ac:dyDescent="0.2">
      <c r="F116" s="517"/>
      <c r="H116" s="517"/>
      <c r="J116" s="517"/>
      <c r="O116" s="551"/>
      <c r="P116" s="519"/>
      <c r="Q116" s="519"/>
      <c r="R116" s="519"/>
    </row>
    <row r="117" spans="6:18" s="550" customFormat="1" x14ac:dyDescent="0.2">
      <c r="F117" s="517"/>
      <c r="H117" s="517"/>
      <c r="J117" s="517"/>
      <c r="O117" s="551"/>
      <c r="P117" s="519"/>
      <c r="Q117" s="519"/>
      <c r="R117" s="519"/>
    </row>
    <row r="118" spans="6:18" s="550" customFormat="1" x14ac:dyDescent="0.2">
      <c r="F118" s="517"/>
      <c r="H118" s="517"/>
      <c r="J118" s="517"/>
      <c r="O118" s="551"/>
      <c r="P118" s="519"/>
      <c r="Q118" s="519"/>
      <c r="R118" s="519"/>
    </row>
    <row r="119" spans="6:18" s="550" customFormat="1" x14ac:dyDescent="0.2">
      <c r="F119" s="517"/>
      <c r="H119" s="517"/>
      <c r="J119" s="517"/>
      <c r="O119" s="551"/>
      <c r="P119" s="519"/>
      <c r="Q119" s="519"/>
      <c r="R119" s="519"/>
    </row>
    <row r="120" spans="6:18" s="550" customFormat="1" x14ac:dyDescent="0.2">
      <c r="F120" s="517"/>
      <c r="H120" s="517"/>
      <c r="J120" s="517"/>
      <c r="O120" s="551"/>
      <c r="P120" s="519"/>
      <c r="Q120" s="519"/>
      <c r="R120" s="519"/>
    </row>
    <row r="121" spans="6:18" s="550" customFormat="1" x14ac:dyDescent="0.2">
      <c r="F121" s="517"/>
      <c r="H121" s="517"/>
      <c r="J121" s="517"/>
      <c r="O121" s="551"/>
      <c r="P121" s="519"/>
      <c r="Q121" s="519"/>
      <c r="R121" s="519"/>
    </row>
    <row r="122" spans="6:18" s="550" customFormat="1" x14ac:dyDescent="0.2">
      <c r="F122" s="517"/>
      <c r="H122" s="517"/>
      <c r="J122" s="517"/>
      <c r="O122" s="551"/>
      <c r="P122" s="519"/>
      <c r="Q122" s="519"/>
      <c r="R122" s="519"/>
    </row>
    <row r="123" spans="6:18" s="550" customFormat="1" x14ac:dyDescent="0.2">
      <c r="F123" s="517"/>
      <c r="H123" s="517"/>
      <c r="J123" s="517"/>
      <c r="O123" s="551"/>
      <c r="P123" s="519"/>
      <c r="Q123" s="519"/>
      <c r="R123" s="519"/>
    </row>
    <row r="124" spans="6:18" s="550" customFormat="1" x14ac:dyDescent="0.2">
      <c r="F124" s="517"/>
      <c r="H124" s="517"/>
      <c r="J124" s="517"/>
      <c r="O124" s="551"/>
      <c r="P124" s="519"/>
      <c r="Q124" s="519"/>
      <c r="R124" s="519"/>
    </row>
    <row r="125" spans="6:18" s="550" customFormat="1" x14ac:dyDescent="0.2">
      <c r="F125" s="517"/>
      <c r="H125" s="517"/>
      <c r="J125" s="517"/>
      <c r="O125" s="551"/>
      <c r="P125" s="519"/>
      <c r="Q125" s="519"/>
      <c r="R125" s="519"/>
    </row>
    <row r="126" spans="6:18" s="550" customFormat="1" x14ac:dyDescent="0.2">
      <c r="F126" s="517"/>
      <c r="H126" s="517"/>
      <c r="J126" s="517"/>
      <c r="O126" s="551"/>
      <c r="P126" s="519"/>
      <c r="Q126" s="519"/>
      <c r="R126" s="519"/>
    </row>
    <row r="127" spans="6:18" s="550" customFormat="1" x14ac:dyDescent="0.2">
      <c r="F127" s="517"/>
      <c r="H127" s="517"/>
      <c r="J127" s="517"/>
      <c r="O127" s="551"/>
      <c r="P127" s="519"/>
      <c r="Q127" s="519"/>
      <c r="R127" s="519"/>
    </row>
    <row r="128" spans="6:18" s="550" customFormat="1" x14ac:dyDescent="0.2">
      <c r="F128" s="517"/>
      <c r="H128" s="517"/>
      <c r="J128" s="517"/>
      <c r="O128" s="551"/>
      <c r="P128" s="519"/>
      <c r="Q128" s="519"/>
      <c r="R128" s="519"/>
    </row>
    <row r="129" spans="6:18" s="550" customFormat="1" x14ac:dyDescent="0.2">
      <c r="F129" s="517"/>
      <c r="H129" s="517"/>
      <c r="J129" s="517"/>
      <c r="O129" s="551"/>
      <c r="P129" s="519"/>
      <c r="Q129" s="519"/>
      <c r="R129" s="519"/>
    </row>
    <row r="130" spans="6:18" s="550" customFormat="1" x14ac:dyDescent="0.2">
      <c r="F130" s="517"/>
      <c r="H130" s="517"/>
      <c r="J130" s="517"/>
      <c r="O130" s="551"/>
      <c r="P130" s="519"/>
      <c r="Q130" s="519"/>
      <c r="R130" s="519"/>
    </row>
    <row r="131" spans="6:18" s="550" customFormat="1" x14ac:dyDescent="0.2">
      <c r="F131" s="517"/>
      <c r="H131" s="517"/>
      <c r="J131" s="517"/>
      <c r="O131" s="551"/>
      <c r="P131" s="519"/>
      <c r="Q131" s="519"/>
      <c r="R131" s="519"/>
    </row>
    <row r="132" spans="6:18" s="550" customFormat="1" x14ac:dyDescent="0.2">
      <c r="F132" s="517"/>
      <c r="H132" s="517"/>
      <c r="J132" s="517"/>
      <c r="O132" s="551"/>
      <c r="P132" s="519"/>
      <c r="Q132" s="519"/>
      <c r="R132" s="519"/>
    </row>
    <row r="133" spans="6:18" s="550" customFormat="1" x14ac:dyDescent="0.2">
      <c r="F133" s="517"/>
      <c r="H133" s="517"/>
      <c r="J133" s="517"/>
      <c r="O133" s="551"/>
      <c r="P133" s="519"/>
      <c r="Q133" s="519"/>
      <c r="R133" s="519"/>
    </row>
    <row r="134" spans="6:18" s="550" customFormat="1" x14ac:dyDescent="0.2">
      <c r="F134" s="517"/>
      <c r="H134" s="517"/>
      <c r="J134" s="517"/>
      <c r="O134" s="551"/>
      <c r="P134" s="519"/>
      <c r="Q134" s="519"/>
      <c r="R134" s="519"/>
    </row>
    <row r="135" spans="6:18" s="550" customFormat="1" x14ac:dyDescent="0.2">
      <c r="F135" s="517"/>
      <c r="H135" s="517"/>
      <c r="J135" s="517"/>
      <c r="O135" s="551"/>
      <c r="P135" s="519"/>
      <c r="Q135" s="519"/>
      <c r="R135" s="519"/>
    </row>
    <row r="136" spans="6:18" s="550" customFormat="1" x14ac:dyDescent="0.2">
      <c r="F136" s="517"/>
      <c r="H136" s="517"/>
      <c r="J136" s="517"/>
      <c r="O136" s="551"/>
      <c r="P136" s="519"/>
      <c r="Q136" s="519"/>
      <c r="R136" s="519"/>
    </row>
    <row r="137" spans="6:18" s="550" customFormat="1" x14ac:dyDescent="0.2">
      <c r="F137" s="517"/>
      <c r="H137" s="517"/>
      <c r="J137" s="517"/>
      <c r="O137" s="551"/>
      <c r="P137" s="519"/>
      <c r="Q137" s="519"/>
      <c r="R137" s="519"/>
    </row>
    <row r="138" spans="6:18" s="550" customFormat="1" x14ac:dyDescent="0.2">
      <c r="F138" s="517"/>
      <c r="H138" s="517"/>
      <c r="J138" s="517"/>
      <c r="O138" s="551"/>
      <c r="P138" s="519"/>
      <c r="Q138" s="519"/>
      <c r="R138" s="519"/>
    </row>
    <row r="139" spans="6:18" s="550" customFormat="1" x14ac:dyDescent="0.2">
      <c r="F139" s="517"/>
      <c r="H139" s="517"/>
      <c r="J139" s="517"/>
      <c r="O139" s="551"/>
      <c r="P139" s="519"/>
      <c r="Q139" s="519"/>
      <c r="R139" s="519"/>
    </row>
    <row r="140" spans="6:18" s="550" customFormat="1" x14ac:dyDescent="0.2">
      <c r="F140" s="517"/>
      <c r="H140" s="517"/>
      <c r="J140" s="517"/>
      <c r="O140" s="551"/>
      <c r="P140" s="519"/>
      <c r="Q140" s="519"/>
      <c r="R140" s="519"/>
    </row>
    <row r="141" spans="6:18" s="550" customFormat="1" x14ac:dyDescent="0.2">
      <c r="F141" s="517"/>
      <c r="H141" s="517"/>
      <c r="J141" s="517"/>
      <c r="O141" s="551"/>
      <c r="P141" s="519"/>
      <c r="Q141" s="519"/>
      <c r="R141" s="519"/>
    </row>
    <row r="142" spans="6:18" s="550" customFormat="1" x14ac:dyDescent="0.2">
      <c r="F142" s="517"/>
      <c r="H142" s="517"/>
      <c r="J142" s="517"/>
      <c r="O142" s="551"/>
      <c r="P142" s="519"/>
      <c r="Q142" s="519"/>
      <c r="R142" s="519"/>
    </row>
    <row r="143" spans="6:18" s="550" customFormat="1" x14ac:dyDescent="0.2">
      <c r="F143" s="517"/>
      <c r="H143" s="517"/>
      <c r="J143" s="517"/>
      <c r="O143" s="551"/>
      <c r="P143" s="519"/>
      <c r="Q143" s="519"/>
      <c r="R143" s="519"/>
    </row>
    <row r="144" spans="6:18" s="550" customFormat="1" x14ac:dyDescent="0.2">
      <c r="F144" s="517"/>
      <c r="H144" s="517"/>
      <c r="J144" s="517"/>
      <c r="O144" s="551"/>
      <c r="P144" s="519"/>
      <c r="Q144" s="519"/>
      <c r="R144" s="519"/>
    </row>
    <row r="145" spans="6:18" s="550" customFormat="1" x14ac:dyDescent="0.2">
      <c r="F145" s="517"/>
      <c r="H145" s="517"/>
      <c r="J145" s="517"/>
      <c r="O145" s="551"/>
      <c r="P145" s="519"/>
      <c r="Q145" s="519"/>
      <c r="R145" s="519"/>
    </row>
    <row r="146" spans="6:18" s="550" customFormat="1" x14ac:dyDescent="0.2">
      <c r="F146" s="517"/>
      <c r="H146" s="517"/>
      <c r="J146" s="517"/>
      <c r="O146" s="551"/>
      <c r="P146" s="519"/>
      <c r="Q146" s="519"/>
      <c r="R146" s="519"/>
    </row>
    <row r="147" spans="6:18" s="550" customFormat="1" x14ac:dyDescent="0.2">
      <c r="F147" s="517"/>
      <c r="H147" s="517"/>
      <c r="J147" s="517"/>
      <c r="O147" s="551"/>
      <c r="P147" s="519"/>
      <c r="Q147" s="519"/>
      <c r="R147" s="519"/>
    </row>
    <row r="148" spans="6:18" s="550" customFormat="1" x14ac:dyDescent="0.2">
      <c r="F148" s="517"/>
      <c r="H148" s="517"/>
      <c r="J148" s="517"/>
      <c r="O148" s="551"/>
      <c r="P148" s="519"/>
      <c r="Q148" s="519"/>
      <c r="R148" s="519"/>
    </row>
    <row r="149" spans="6:18" s="550" customFormat="1" x14ac:dyDescent="0.2">
      <c r="F149" s="517"/>
      <c r="H149" s="517"/>
      <c r="J149" s="517"/>
      <c r="O149" s="551"/>
      <c r="P149" s="519"/>
      <c r="Q149" s="519"/>
      <c r="R149" s="519"/>
    </row>
    <row r="150" spans="6:18" s="550" customFormat="1" x14ac:dyDescent="0.2">
      <c r="F150" s="517"/>
      <c r="H150" s="517"/>
      <c r="J150" s="517"/>
      <c r="O150" s="551"/>
      <c r="P150" s="519"/>
      <c r="Q150" s="519"/>
      <c r="R150" s="519"/>
    </row>
    <row r="151" spans="6:18" s="550" customFormat="1" x14ac:dyDescent="0.2">
      <c r="F151" s="517"/>
      <c r="H151" s="517"/>
      <c r="J151" s="517"/>
      <c r="O151" s="551"/>
      <c r="P151" s="519"/>
      <c r="Q151" s="519"/>
      <c r="R151" s="519"/>
    </row>
    <row r="152" spans="6:18" s="550" customFormat="1" x14ac:dyDescent="0.2">
      <c r="F152" s="517"/>
      <c r="H152" s="517"/>
      <c r="J152" s="517"/>
      <c r="O152" s="551"/>
      <c r="P152" s="519"/>
      <c r="Q152" s="519"/>
      <c r="R152" s="519"/>
    </row>
    <row r="153" spans="6:18" s="550" customFormat="1" x14ac:dyDescent="0.2">
      <c r="F153" s="517"/>
      <c r="H153" s="517"/>
      <c r="J153" s="517"/>
      <c r="O153" s="551"/>
      <c r="P153" s="519"/>
      <c r="Q153" s="519"/>
      <c r="R153" s="519"/>
    </row>
    <row r="154" spans="6:18" s="550" customFormat="1" x14ac:dyDescent="0.2">
      <c r="F154" s="517"/>
      <c r="H154" s="517"/>
      <c r="J154" s="517"/>
      <c r="O154" s="551"/>
      <c r="P154" s="519"/>
      <c r="Q154" s="519"/>
      <c r="R154" s="519"/>
    </row>
    <row r="155" spans="6:18" s="550" customFormat="1" x14ac:dyDescent="0.2">
      <c r="F155" s="517"/>
      <c r="H155" s="517"/>
      <c r="J155" s="517"/>
      <c r="O155" s="551"/>
      <c r="P155" s="519"/>
      <c r="Q155" s="519"/>
      <c r="R155" s="519"/>
    </row>
    <row r="156" spans="6:18" s="550" customFormat="1" x14ac:dyDescent="0.2">
      <c r="F156" s="517"/>
      <c r="H156" s="517"/>
      <c r="J156" s="517"/>
      <c r="O156" s="551"/>
      <c r="P156" s="519"/>
      <c r="Q156" s="519"/>
      <c r="R156" s="519"/>
    </row>
    <row r="157" spans="6:18" s="550" customFormat="1" x14ac:dyDescent="0.2">
      <c r="F157" s="517"/>
      <c r="H157" s="517"/>
      <c r="J157" s="517"/>
      <c r="O157" s="551"/>
      <c r="P157" s="519"/>
      <c r="Q157" s="519"/>
      <c r="R157" s="519"/>
    </row>
    <row r="158" spans="6:18" s="550" customFormat="1" x14ac:dyDescent="0.2">
      <c r="F158" s="517"/>
      <c r="H158" s="517"/>
      <c r="J158" s="517"/>
      <c r="O158" s="551"/>
      <c r="P158" s="519"/>
      <c r="Q158" s="519"/>
      <c r="R158" s="519"/>
    </row>
    <row r="159" spans="6:18" s="550" customFormat="1" x14ac:dyDescent="0.2">
      <c r="F159" s="517"/>
      <c r="H159" s="517"/>
      <c r="J159" s="517"/>
      <c r="O159" s="551"/>
      <c r="P159" s="519"/>
      <c r="Q159" s="519"/>
      <c r="R159" s="519"/>
    </row>
    <row r="160" spans="6:18" s="550" customFormat="1" x14ac:dyDescent="0.2">
      <c r="F160" s="517"/>
      <c r="H160" s="517"/>
      <c r="J160" s="517"/>
      <c r="O160" s="551"/>
      <c r="P160" s="519"/>
      <c r="Q160" s="519"/>
      <c r="R160" s="519"/>
    </row>
    <row r="161" spans="6:18" s="550" customFormat="1" x14ac:dyDescent="0.2">
      <c r="F161" s="517"/>
      <c r="H161" s="517"/>
      <c r="J161" s="517"/>
      <c r="O161" s="551"/>
      <c r="P161" s="519"/>
      <c r="Q161" s="519"/>
      <c r="R161" s="519"/>
    </row>
    <row r="162" spans="6:18" s="550" customFormat="1" x14ac:dyDescent="0.2">
      <c r="F162" s="517"/>
      <c r="H162" s="517"/>
      <c r="J162" s="517"/>
      <c r="O162" s="551"/>
      <c r="P162" s="519"/>
      <c r="Q162" s="519"/>
      <c r="R162" s="519"/>
    </row>
    <row r="163" spans="6:18" s="550" customFormat="1" x14ac:dyDescent="0.2">
      <c r="F163" s="517"/>
      <c r="H163" s="517"/>
      <c r="J163" s="517"/>
      <c r="O163" s="551"/>
      <c r="P163" s="519"/>
      <c r="Q163" s="519"/>
      <c r="R163" s="519"/>
    </row>
    <row r="164" spans="6:18" s="550" customFormat="1" x14ac:dyDescent="0.2">
      <c r="F164" s="517"/>
      <c r="H164" s="517"/>
      <c r="J164" s="517"/>
      <c r="O164" s="551"/>
      <c r="P164" s="519"/>
      <c r="Q164" s="519"/>
      <c r="R164" s="519"/>
    </row>
    <row r="165" spans="6:18" s="550" customFormat="1" x14ac:dyDescent="0.2">
      <c r="F165" s="517"/>
      <c r="H165" s="517"/>
      <c r="J165" s="517"/>
      <c r="O165" s="551"/>
      <c r="P165" s="519"/>
      <c r="Q165" s="519"/>
      <c r="R165" s="519"/>
    </row>
    <row r="166" spans="6:18" s="550" customFormat="1" x14ac:dyDescent="0.2">
      <c r="F166" s="517"/>
      <c r="H166" s="517"/>
      <c r="J166" s="517"/>
      <c r="O166" s="551"/>
      <c r="P166" s="519"/>
      <c r="Q166" s="519"/>
      <c r="R166" s="519"/>
    </row>
    <row r="167" spans="6:18" s="550" customFormat="1" x14ac:dyDescent="0.2">
      <c r="F167" s="517"/>
      <c r="H167" s="517"/>
      <c r="J167" s="517"/>
      <c r="O167" s="551"/>
      <c r="P167" s="519"/>
      <c r="Q167" s="519"/>
      <c r="R167" s="519"/>
    </row>
    <row r="168" spans="6:18" s="550" customFormat="1" x14ac:dyDescent="0.2">
      <c r="F168" s="517"/>
      <c r="H168" s="517"/>
      <c r="J168" s="517"/>
      <c r="O168" s="551"/>
      <c r="P168" s="519"/>
      <c r="Q168" s="519"/>
      <c r="R168" s="519"/>
    </row>
    <row r="169" spans="6:18" s="550" customFormat="1" x14ac:dyDescent="0.2">
      <c r="F169" s="517"/>
      <c r="H169" s="517"/>
      <c r="J169" s="517"/>
      <c r="O169" s="551"/>
      <c r="P169" s="519"/>
      <c r="Q169" s="519"/>
      <c r="R169" s="519"/>
    </row>
    <row r="170" spans="6:18" s="550" customFormat="1" x14ac:dyDescent="0.2">
      <c r="F170" s="517"/>
      <c r="H170" s="517"/>
      <c r="J170" s="517"/>
      <c r="O170" s="551"/>
      <c r="P170" s="519"/>
      <c r="Q170" s="519"/>
      <c r="R170" s="519"/>
    </row>
    <row r="171" spans="6:18" s="550" customFormat="1" x14ac:dyDescent="0.2">
      <c r="F171" s="517"/>
      <c r="H171" s="517"/>
      <c r="J171" s="517"/>
      <c r="O171" s="551"/>
      <c r="P171" s="519"/>
      <c r="Q171" s="519"/>
      <c r="R171" s="519"/>
    </row>
    <row r="172" spans="6:18" s="550" customFormat="1" x14ac:dyDescent="0.2">
      <c r="F172" s="517"/>
      <c r="H172" s="517"/>
      <c r="J172" s="517"/>
      <c r="O172" s="551"/>
      <c r="P172" s="519"/>
      <c r="Q172" s="519"/>
      <c r="R172" s="519"/>
    </row>
    <row r="173" spans="6:18" s="550" customFormat="1" x14ac:dyDescent="0.2">
      <c r="F173" s="517"/>
      <c r="H173" s="517"/>
      <c r="J173" s="517"/>
      <c r="O173" s="551"/>
      <c r="P173" s="519"/>
      <c r="Q173" s="519"/>
      <c r="R173" s="519"/>
    </row>
    <row r="174" spans="6:18" s="550" customFormat="1" x14ac:dyDescent="0.2">
      <c r="F174" s="517"/>
      <c r="H174" s="517"/>
      <c r="J174" s="517"/>
      <c r="O174" s="551"/>
      <c r="P174" s="519"/>
      <c r="Q174" s="519"/>
      <c r="R174" s="519"/>
    </row>
    <row r="175" spans="6:18" s="550" customFormat="1" x14ac:dyDescent="0.2">
      <c r="F175" s="517"/>
      <c r="H175" s="517"/>
      <c r="J175" s="517"/>
      <c r="O175" s="551"/>
      <c r="P175" s="519"/>
      <c r="Q175" s="519"/>
      <c r="R175" s="519"/>
    </row>
    <row r="176" spans="6:18" s="550" customFormat="1" x14ac:dyDescent="0.2">
      <c r="F176" s="517"/>
      <c r="H176" s="517"/>
      <c r="J176" s="517"/>
      <c r="O176" s="551"/>
      <c r="P176" s="519"/>
      <c r="Q176" s="519"/>
      <c r="R176" s="519"/>
    </row>
    <row r="177" spans="6:18" s="550" customFormat="1" x14ac:dyDescent="0.2">
      <c r="F177" s="517"/>
      <c r="H177" s="517"/>
      <c r="J177" s="517"/>
      <c r="O177" s="551"/>
      <c r="P177" s="519"/>
      <c r="Q177" s="519"/>
      <c r="R177" s="519"/>
    </row>
    <row r="178" spans="6:18" s="550" customFormat="1" x14ac:dyDescent="0.2">
      <c r="F178" s="517"/>
      <c r="H178" s="517"/>
      <c r="J178" s="517"/>
      <c r="O178" s="551"/>
      <c r="P178" s="519"/>
      <c r="Q178" s="519"/>
      <c r="R178" s="519"/>
    </row>
    <row r="179" spans="6:18" s="550" customFormat="1" x14ac:dyDescent="0.2">
      <c r="F179" s="517"/>
      <c r="H179" s="517"/>
      <c r="J179" s="517"/>
      <c r="O179" s="551"/>
      <c r="P179" s="519"/>
      <c r="Q179" s="519"/>
      <c r="R179" s="519"/>
    </row>
    <row r="180" spans="6:18" s="550" customFormat="1" x14ac:dyDescent="0.2">
      <c r="F180" s="517"/>
      <c r="H180" s="517"/>
      <c r="J180" s="517"/>
      <c r="O180" s="551"/>
      <c r="P180" s="519"/>
      <c r="Q180" s="519"/>
      <c r="R180" s="519"/>
    </row>
    <row r="181" spans="6:18" s="550" customFormat="1" x14ac:dyDescent="0.2">
      <c r="F181" s="517"/>
      <c r="H181" s="517"/>
      <c r="J181" s="517"/>
      <c r="O181" s="551"/>
      <c r="P181" s="519"/>
      <c r="Q181" s="519"/>
      <c r="R181" s="519"/>
    </row>
    <row r="182" spans="6:18" s="550" customFormat="1" x14ac:dyDescent="0.2">
      <c r="F182" s="517"/>
      <c r="H182" s="517"/>
      <c r="J182" s="517"/>
      <c r="O182" s="551"/>
      <c r="P182" s="519"/>
      <c r="Q182" s="519"/>
      <c r="R182" s="519"/>
    </row>
    <row r="183" spans="6:18" s="550" customFormat="1" x14ac:dyDescent="0.2">
      <c r="F183" s="517"/>
      <c r="H183" s="517"/>
      <c r="J183" s="517"/>
      <c r="O183" s="551"/>
      <c r="P183" s="519"/>
      <c r="Q183" s="519"/>
      <c r="R183" s="519"/>
    </row>
    <row r="184" spans="6:18" s="550" customFormat="1" x14ac:dyDescent="0.2">
      <c r="F184" s="517"/>
      <c r="H184" s="517"/>
      <c r="J184" s="517"/>
      <c r="O184" s="551"/>
      <c r="P184" s="519"/>
      <c r="Q184" s="519"/>
      <c r="R184" s="519"/>
    </row>
    <row r="185" spans="6:18" s="550" customFormat="1" x14ac:dyDescent="0.2">
      <c r="F185" s="517"/>
      <c r="H185" s="517"/>
      <c r="J185" s="517"/>
      <c r="O185" s="551"/>
      <c r="P185" s="519"/>
      <c r="Q185" s="519"/>
      <c r="R185" s="519"/>
    </row>
    <row r="186" spans="6:18" s="550" customFormat="1" x14ac:dyDescent="0.2">
      <c r="F186" s="517"/>
      <c r="H186" s="517"/>
      <c r="J186" s="517"/>
      <c r="O186" s="551"/>
      <c r="P186" s="519"/>
      <c r="Q186" s="519"/>
      <c r="R186" s="519"/>
    </row>
    <row r="187" spans="6:18" s="550" customFormat="1" x14ac:dyDescent="0.2">
      <c r="F187" s="517"/>
      <c r="H187" s="517"/>
      <c r="J187" s="517"/>
      <c r="O187" s="551"/>
      <c r="P187" s="519"/>
      <c r="Q187" s="519"/>
      <c r="R187" s="519"/>
    </row>
    <row r="188" spans="6:18" s="550" customFormat="1" x14ac:dyDescent="0.2">
      <c r="F188" s="517"/>
      <c r="H188" s="517"/>
      <c r="J188" s="517"/>
      <c r="O188" s="551"/>
      <c r="P188" s="519"/>
      <c r="Q188" s="519"/>
      <c r="R188" s="519"/>
    </row>
    <row r="189" spans="6:18" s="550" customFormat="1" x14ac:dyDescent="0.2">
      <c r="F189" s="517"/>
      <c r="H189" s="517"/>
      <c r="J189" s="517"/>
      <c r="O189" s="551"/>
      <c r="P189" s="519"/>
      <c r="Q189" s="519"/>
      <c r="R189" s="519"/>
    </row>
    <row r="190" spans="6:18" s="550" customFormat="1" x14ac:dyDescent="0.2">
      <c r="F190" s="517"/>
      <c r="H190" s="517"/>
      <c r="J190" s="517"/>
      <c r="O190" s="551"/>
      <c r="P190" s="519"/>
      <c r="Q190" s="519"/>
      <c r="R190" s="519"/>
    </row>
    <row r="191" spans="6:18" s="550" customFormat="1" x14ac:dyDescent="0.2">
      <c r="F191" s="517"/>
      <c r="H191" s="517"/>
      <c r="J191" s="517"/>
      <c r="O191" s="551"/>
      <c r="P191" s="519"/>
      <c r="Q191" s="519"/>
      <c r="R191" s="519"/>
    </row>
    <row r="192" spans="6:18" s="550" customFormat="1" x14ac:dyDescent="0.2">
      <c r="F192" s="517"/>
      <c r="H192" s="517"/>
      <c r="J192" s="517"/>
      <c r="O192" s="551"/>
      <c r="P192" s="519"/>
      <c r="Q192" s="519"/>
      <c r="R192" s="519"/>
    </row>
    <row r="193" spans="6:18" s="550" customFormat="1" x14ac:dyDescent="0.2">
      <c r="F193" s="517"/>
      <c r="H193" s="517"/>
      <c r="J193" s="517"/>
      <c r="O193" s="551"/>
      <c r="P193" s="519"/>
      <c r="Q193" s="519"/>
      <c r="R193" s="519"/>
    </row>
    <row r="194" spans="6:18" s="550" customFormat="1" x14ac:dyDescent="0.2">
      <c r="F194" s="517"/>
      <c r="H194" s="517"/>
      <c r="J194" s="517"/>
      <c r="O194" s="551"/>
      <c r="P194" s="519"/>
      <c r="Q194" s="519"/>
      <c r="R194" s="519"/>
    </row>
    <row r="195" spans="6:18" s="550" customFormat="1" x14ac:dyDescent="0.2">
      <c r="F195" s="517"/>
      <c r="H195" s="517"/>
      <c r="J195" s="517"/>
      <c r="O195" s="551"/>
      <c r="P195" s="519"/>
      <c r="Q195" s="519"/>
      <c r="R195" s="519"/>
    </row>
    <row r="196" spans="6:18" s="550" customFormat="1" x14ac:dyDescent="0.2">
      <c r="F196" s="517"/>
      <c r="H196" s="517"/>
      <c r="J196" s="517"/>
      <c r="O196" s="551"/>
      <c r="P196" s="519"/>
      <c r="Q196" s="519"/>
      <c r="R196" s="519"/>
    </row>
    <row r="197" spans="6:18" s="550" customFormat="1" x14ac:dyDescent="0.2">
      <c r="F197" s="517"/>
      <c r="H197" s="517"/>
      <c r="J197" s="517"/>
      <c r="O197" s="551"/>
      <c r="P197" s="519"/>
      <c r="Q197" s="519"/>
      <c r="R197" s="519"/>
    </row>
    <row r="198" spans="6:18" s="550" customFormat="1" x14ac:dyDescent="0.2">
      <c r="F198" s="517"/>
      <c r="H198" s="517"/>
      <c r="J198" s="517"/>
      <c r="O198" s="551"/>
      <c r="P198" s="519"/>
      <c r="Q198" s="519"/>
      <c r="R198" s="519"/>
    </row>
    <row r="199" spans="6:18" s="550" customFormat="1" x14ac:dyDescent="0.2">
      <c r="F199" s="517"/>
      <c r="H199" s="517"/>
      <c r="J199" s="517"/>
      <c r="O199" s="551"/>
      <c r="P199" s="519"/>
      <c r="Q199" s="519"/>
      <c r="R199" s="519"/>
    </row>
    <row r="200" spans="6:18" s="550" customFormat="1" x14ac:dyDescent="0.2">
      <c r="F200" s="517"/>
      <c r="H200" s="517"/>
      <c r="J200" s="517"/>
      <c r="O200" s="551"/>
      <c r="P200" s="519"/>
      <c r="Q200" s="519"/>
      <c r="R200" s="519"/>
    </row>
    <row r="201" spans="6:18" s="550" customFormat="1" x14ac:dyDescent="0.2">
      <c r="F201" s="517"/>
      <c r="H201" s="517"/>
      <c r="J201" s="517"/>
      <c r="O201" s="551"/>
      <c r="P201" s="519"/>
      <c r="Q201" s="519"/>
      <c r="R201" s="519"/>
    </row>
    <row r="202" spans="6:18" s="550" customFormat="1" x14ac:dyDescent="0.2">
      <c r="F202" s="517"/>
      <c r="H202" s="517"/>
      <c r="J202" s="517"/>
      <c r="O202" s="551"/>
      <c r="P202" s="519"/>
      <c r="Q202" s="519"/>
      <c r="R202" s="519"/>
    </row>
    <row r="203" spans="6:18" s="550" customFormat="1" x14ac:dyDescent="0.2">
      <c r="F203" s="517"/>
      <c r="H203" s="517"/>
      <c r="J203" s="517"/>
      <c r="O203" s="551"/>
      <c r="P203" s="519"/>
      <c r="Q203" s="519"/>
      <c r="R203" s="519"/>
    </row>
    <row r="204" spans="6:18" s="550" customFormat="1" x14ac:dyDescent="0.2">
      <c r="F204" s="517"/>
      <c r="H204" s="517"/>
      <c r="J204" s="517"/>
      <c r="O204" s="551"/>
      <c r="P204" s="519"/>
      <c r="Q204" s="519"/>
      <c r="R204" s="519"/>
    </row>
    <row r="205" spans="6:18" s="550" customFormat="1" x14ac:dyDescent="0.2">
      <c r="F205" s="517"/>
      <c r="H205" s="517"/>
      <c r="J205" s="517"/>
      <c r="O205" s="551"/>
      <c r="P205" s="519"/>
      <c r="Q205" s="519"/>
      <c r="R205" s="519"/>
    </row>
    <row r="206" spans="6:18" s="550" customFormat="1" x14ac:dyDescent="0.2">
      <c r="F206" s="517"/>
      <c r="H206" s="517"/>
      <c r="J206" s="517"/>
      <c r="O206" s="551"/>
      <c r="P206" s="519"/>
      <c r="Q206" s="519"/>
      <c r="R206" s="519"/>
    </row>
    <row r="207" spans="6:18" s="550" customFormat="1" x14ac:dyDescent="0.2">
      <c r="F207" s="517"/>
      <c r="H207" s="517"/>
      <c r="J207" s="517"/>
      <c r="O207" s="551"/>
      <c r="P207" s="519"/>
      <c r="Q207" s="519"/>
      <c r="R207" s="519"/>
    </row>
    <row r="208" spans="6:18" s="550" customFormat="1" x14ac:dyDescent="0.2">
      <c r="F208" s="517"/>
      <c r="H208" s="517"/>
      <c r="J208" s="517"/>
      <c r="O208" s="551"/>
      <c r="P208" s="519"/>
      <c r="Q208" s="519"/>
      <c r="R208" s="519"/>
    </row>
    <row r="209" spans="6:18" s="550" customFormat="1" x14ac:dyDescent="0.2">
      <c r="F209" s="517"/>
      <c r="H209" s="517"/>
      <c r="J209" s="517"/>
      <c r="O209" s="551"/>
      <c r="P209" s="519"/>
      <c r="Q209" s="519"/>
      <c r="R209" s="519"/>
    </row>
    <row r="210" spans="6:18" s="550" customFormat="1" x14ac:dyDescent="0.2">
      <c r="F210" s="517"/>
      <c r="H210" s="517"/>
      <c r="J210" s="517"/>
      <c r="O210" s="551"/>
      <c r="P210" s="519"/>
      <c r="Q210" s="519"/>
      <c r="R210" s="519"/>
    </row>
    <row r="211" spans="6:18" s="550" customFormat="1" x14ac:dyDescent="0.2">
      <c r="F211" s="517"/>
      <c r="H211" s="517"/>
      <c r="J211" s="517"/>
      <c r="O211" s="551"/>
      <c r="P211" s="519"/>
      <c r="Q211" s="519"/>
      <c r="R211" s="519"/>
    </row>
    <row r="212" spans="6:18" s="550" customFormat="1" x14ac:dyDescent="0.2">
      <c r="F212" s="517"/>
      <c r="H212" s="517"/>
      <c r="J212" s="517"/>
      <c r="O212" s="551"/>
      <c r="P212" s="519"/>
      <c r="Q212" s="519"/>
      <c r="R212" s="519"/>
    </row>
    <row r="213" spans="6:18" s="550" customFormat="1" x14ac:dyDescent="0.2">
      <c r="F213" s="517"/>
      <c r="H213" s="517"/>
      <c r="J213" s="517"/>
      <c r="O213" s="551"/>
      <c r="P213" s="519"/>
      <c r="Q213" s="519"/>
      <c r="R213" s="519"/>
    </row>
    <row r="214" spans="6:18" s="550" customFormat="1" x14ac:dyDescent="0.2">
      <c r="F214" s="517"/>
      <c r="H214" s="517"/>
      <c r="J214" s="517"/>
      <c r="O214" s="551"/>
      <c r="P214" s="519"/>
      <c r="Q214" s="519"/>
      <c r="R214" s="519"/>
    </row>
    <row r="215" spans="6:18" s="550" customFormat="1" x14ac:dyDescent="0.2">
      <c r="F215" s="517"/>
      <c r="H215" s="517"/>
      <c r="J215" s="517"/>
      <c r="O215" s="551"/>
      <c r="P215" s="519"/>
      <c r="Q215" s="519"/>
      <c r="R215" s="519"/>
    </row>
    <row r="216" spans="6:18" s="550" customFormat="1" x14ac:dyDescent="0.2">
      <c r="F216" s="517"/>
      <c r="H216" s="517"/>
      <c r="J216" s="517"/>
      <c r="O216" s="551"/>
      <c r="P216" s="519"/>
      <c r="Q216" s="519"/>
      <c r="R216" s="519"/>
    </row>
    <row r="217" spans="6:18" s="550" customFormat="1" x14ac:dyDescent="0.2">
      <c r="F217" s="517"/>
      <c r="H217" s="517"/>
      <c r="J217" s="517"/>
      <c r="O217" s="551"/>
      <c r="P217" s="519"/>
      <c r="Q217" s="519"/>
      <c r="R217" s="519"/>
    </row>
    <row r="218" spans="6:18" s="550" customFormat="1" x14ac:dyDescent="0.2">
      <c r="F218" s="517"/>
      <c r="H218" s="517"/>
      <c r="J218" s="517"/>
      <c r="O218" s="551"/>
      <c r="P218" s="519"/>
      <c r="Q218" s="519"/>
      <c r="R218" s="519"/>
    </row>
    <row r="219" spans="6:18" s="550" customFormat="1" x14ac:dyDescent="0.2">
      <c r="F219" s="517"/>
      <c r="H219" s="517"/>
      <c r="J219" s="517"/>
      <c r="O219" s="551"/>
      <c r="P219" s="519"/>
      <c r="Q219" s="519"/>
      <c r="R219" s="519"/>
    </row>
    <row r="220" spans="6:18" s="550" customFormat="1" x14ac:dyDescent="0.2">
      <c r="F220" s="517"/>
      <c r="H220" s="517"/>
      <c r="J220" s="517"/>
      <c r="O220" s="551"/>
      <c r="P220" s="519"/>
      <c r="Q220" s="519"/>
      <c r="R220" s="519"/>
    </row>
    <row r="221" spans="6:18" s="550" customFormat="1" x14ac:dyDescent="0.2">
      <c r="F221" s="517"/>
      <c r="H221" s="517"/>
      <c r="J221" s="517"/>
      <c r="O221" s="551"/>
      <c r="P221" s="519"/>
      <c r="Q221" s="519"/>
      <c r="R221" s="519"/>
    </row>
    <row r="222" spans="6:18" s="550" customFormat="1" x14ac:dyDescent="0.2">
      <c r="F222" s="517"/>
      <c r="H222" s="517"/>
      <c r="J222" s="517"/>
      <c r="O222" s="551"/>
      <c r="P222" s="519"/>
      <c r="Q222" s="519"/>
      <c r="R222" s="519"/>
    </row>
    <row r="223" spans="6:18" s="550" customFormat="1" x14ac:dyDescent="0.2">
      <c r="F223" s="517"/>
      <c r="H223" s="517"/>
      <c r="J223" s="517"/>
      <c r="O223" s="551"/>
      <c r="P223" s="519"/>
      <c r="Q223" s="519"/>
      <c r="R223" s="519"/>
    </row>
    <row r="224" spans="6:18" s="550" customFormat="1" x14ac:dyDescent="0.2">
      <c r="F224" s="517"/>
      <c r="H224" s="517"/>
      <c r="J224" s="517"/>
      <c r="O224" s="551"/>
      <c r="P224" s="519"/>
      <c r="Q224" s="519"/>
      <c r="R224" s="519"/>
    </row>
    <row r="225" spans="6:18" s="550" customFormat="1" x14ac:dyDescent="0.2">
      <c r="F225" s="517"/>
      <c r="H225" s="517"/>
      <c r="J225" s="517"/>
      <c r="O225" s="551"/>
      <c r="P225" s="519"/>
      <c r="Q225" s="519"/>
      <c r="R225" s="519"/>
    </row>
    <row r="226" spans="6:18" s="550" customFormat="1" x14ac:dyDescent="0.2">
      <c r="F226" s="517"/>
      <c r="H226" s="517"/>
      <c r="J226" s="517"/>
      <c r="O226" s="551"/>
      <c r="P226" s="519"/>
      <c r="Q226" s="519"/>
      <c r="R226" s="519"/>
    </row>
    <row r="227" spans="6:18" s="550" customFormat="1" x14ac:dyDescent="0.2">
      <c r="F227" s="517"/>
      <c r="H227" s="517"/>
      <c r="J227" s="517"/>
      <c r="O227" s="551"/>
      <c r="P227" s="519"/>
      <c r="Q227" s="519"/>
      <c r="R227" s="519"/>
    </row>
    <row r="228" spans="6:18" s="550" customFormat="1" x14ac:dyDescent="0.2">
      <c r="F228" s="517"/>
      <c r="H228" s="517"/>
      <c r="J228" s="517"/>
      <c r="O228" s="551"/>
      <c r="P228" s="519"/>
      <c r="Q228" s="519"/>
      <c r="R228" s="519"/>
    </row>
    <row r="229" spans="6:18" s="550" customFormat="1" x14ac:dyDescent="0.2">
      <c r="F229" s="517"/>
      <c r="H229" s="517"/>
      <c r="J229" s="517"/>
      <c r="O229" s="551"/>
      <c r="P229" s="519"/>
      <c r="Q229" s="519"/>
      <c r="R229" s="519"/>
    </row>
    <row r="230" spans="6:18" s="550" customFormat="1" x14ac:dyDescent="0.2">
      <c r="F230" s="517"/>
      <c r="H230" s="517"/>
      <c r="J230" s="517"/>
      <c r="O230" s="551"/>
      <c r="P230" s="519"/>
      <c r="Q230" s="519"/>
      <c r="R230" s="519"/>
    </row>
    <row r="231" spans="6:18" s="550" customFormat="1" x14ac:dyDescent="0.2">
      <c r="F231" s="517"/>
      <c r="H231" s="517"/>
      <c r="J231" s="517"/>
      <c r="O231" s="551"/>
      <c r="P231" s="519"/>
      <c r="Q231" s="519"/>
      <c r="R231" s="519"/>
    </row>
    <row r="232" spans="6:18" s="550" customFormat="1" x14ac:dyDescent="0.2">
      <c r="F232" s="517"/>
      <c r="H232" s="517"/>
      <c r="J232" s="517"/>
      <c r="O232" s="551"/>
      <c r="P232" s="519"/>
      <c r="Q232" s="519"/>
      <c r="R232" s="519"/>
    </row>
    <row r="233" spans="6:18" s="550" customFormat="1" x14ac:dyDescent="0.2">
      <c r="F233" s="517"/>
      <c r="H233" s="517"/>
      <c r="J233" s="517"/>
      <c r="O233" s="551"/>
      <c r="P233" s="519"/>
      <c r="Q233" s="519"/>
      <c r="R233" s="519"/>
    </row>
    <row r="234" spans="6:18" s="550" customFormat="1" x14ac:dyDescent="0.2">
      <c r="F234" s="517"/>
      <c r="H234" s="517"/>
      <c r="J234" s="517"/>
      <c r="O234" s="551"/>
      <c r="P234" s="519"/>
      <c r="Q234" s="519"/>
      <c r="R234" s="519"/>
    </row>
    <row r="235" spans="6:18" s="550" customFormat="1" x14ac:dyDescent="0.2">
      <c r="F235" s="517"/>
      <c r="H235" s="517"/>
      <c r="J235" s="517"/>
      <c r="O235" s="551"/>
      <c r="P235" s="519"/>
      <c r="Q235" s="519"/>
      <c r="R235" s="519"/>
    </row>
    <row r="236" spans="6:18" s="550" customFormat="1" x14ac:dyDescent="0.2">
      <c r="F236" s="517"/>
      <c r="H236" s="517"/>
      <c r="J236" s="517"/>
      <c r="O236" s="551"/>
      <c r="P236" s="519"/>
      <c r="Q236" s="519"/>
      <c r="R236" s="519"/>
    </row>
    <row r="237" spans="6:18" s="550" customFormat="1" x14ac:dyDescent="0.2">
      <c r="F237" s="517"/>
      <c r="H237" s="517"/>
      <c r="J237" s="517"/>
      <c r="O237" s="551"/>
      <c r="P237" s="519"/>
      <c r="Q237" s="519"/>
      <c r="R237" s="519"/>
    </row>
    <row r="238" spans="6:18" s="550" customFormat="1" x14ac:dyDescent="0.2">
      <c r="F238" s="517"/>
      <c r="H238" s="517"/>
      <c r="J238" s="517"/>
      <c r="O238" s="551"/>
      <c r="P238" s="519"/>
      <c r="Q238" s="519"/>
      <c r="R238" s="519"/>
    </row>
    <row r="239" spans="6:18" s="550" customFormat="1" x14ac:dyDescent="0.2">
      <c r="F239" s="517"/>
      <c r="H239" s="517"/>
      <c r="J239" s="517"/>
      <c r="O239" s="551"/>
      <c r="P239" s="519"/>
      <c r="Q239" s="519"/>
      <c r="R239" s="519"/>
    </row>
    <row r="240" spans="6:18" s="550" customFormat="1" x14ac:dyDescent="0.2">
      <c r="F240" s="517"/>
      <c r="H240" s="517"/>
      <c r="J240" s="517"/>
      <c r="O240" s="551"/>
      <c r="P240" s="519"/>
      <c r="Q240" s="519"/>
      <c r="R240" s="519"/>
    </row>
    <row r="241" spans="6:18" s="550" customFormat="1" x14ac:dyDescent="0.2">
      <c r="F241" s="517"/>
      <c r="H241" s="517"/>
      <c r="J241" s="517"/>
      <c r="O241" s="551"/>
      <c r="P241" s="519"/>
      <c r="Q241" s="519"/>
      <c r="R241" s="519"/>
    </row>
    <row r="242" spans="6:18" s="550" customFormat="1" x14ac:dyDescent="0.2">
      <c r="F242" s="517"/>
      <c r="H242" s="517"/>
      <c r="J242" s="517"/>
      <c r="O242" s="551"/>
      <c r="P242" s="519"/>
      <c r="Q242" s="519"/>
      <c r="R242" s="519"/>
    </row>
    <row r="243" spans="6:18" s="550" customFormat="1" x14ac:dyDescent="0.2">
      <c r="F243" s="517"/>
      <c r="H243" s="517"/>
      <c r="J243" s="517"/>
      <c r="O243" s="551"/>
      <c r="P243" s="519"/>
      <c r="Q243" s="519"/>
      <c r="R243" s="519"/>
    </row>
    <row r="244" spans="6:18" s="550" customFormat="1" x14ac:dyDescent="0.2">
      <c r="F244" s="517"/>
      <c r="H244" s="517"/>
      <c r="J244" s="517"/>
      <c r="O244" s="551"/>
      <c r="P244" s="519"/>
      <c r="Q244" s="519"/>
      <c r="R244" s="519"/>
    </row>
    <row r="245" spans="6:18" s="550" customFormat="1" x14ac:dyDescent="0.2">
      <c r="F245" s="517"/>
      <c r="H245" s="517"/>
      <c r="J245" s="517"/>
      <c r="O245" s="551"/>
      <c r="P245" s="519"/>
      <c r="Q245" s="519"/>
      <c r="R245" s="519"/>
    </row>
    <row r="246" spans="6:18" s="550" customFormat="1" x14ac:dyDescent="0.2">
      <c r="F246" s="517"/>
      <c r="H246" s="517"/>
      <c r="J246" s="517"/>
      <c r="O246" s="551"/>
      <c r="P246" s="519"/>
      <c r="Q246" s="519"/>
      <c r="R246" s="519"/>
    </row>
    <row r="247" spans="6:18" s="550" customFormat="1" x14ac:dyDescent="0.2">
      <c r="F247" s="517"/>
      <c r="H247" s="517"/>
      <c r="J247" s="517"/>
      <c r="O247" s="551"/>
      <c r="P247" s="519"/>
      <c r="Q247" s="519"/>
      <c r="R247" s="519"/>
    </row>
    <row r="248" spans="6:18" s="550" customFormat="1" x14ac:dyDescent="0.2">
      <c r="F248" s="517"/>
      <c r="H248" s="517"/>
      <c r="J248" s="517"/>
      <c r="O248" s="551"/>
      <c r="P248" s="519"/>
      <c r="Q248" s="519"/>
      <c r="R248" s="519"/>
    </row>
    <row r="249" spans="6:18" s="550" customFormat="1" x14ac:dyDescent="0.2">
      <c r="F249" s="517"/>
      <c r="H249" s="517"/>
      <c r="J249" s="517"/>
      <c r="O249" s="551"/>
      <c r="P249" s="519"/>
      <c r="Q249" s="519"/>
      <c r="R249" s="519"/>
    </row>
    <row r="250" spans="6:18" s="550" customFormat="1" x14ac:dyDescent="0.2">
      <c r="F250" s="517"/>
      <c r="H250" s="517"/>
      <c r="J250" s="517"/>
      <c r="O250" s="551"/>
      <c r="P250" s="519"/>
      <c r="Q250" s="519"/>
      <c r="R250" s="519"/>
    </row>
    <row r="251" spans="6:18" s="550" customFormat="1" x14ac:dyDescent="0.2">
      <c r="F251" s="517"/>
      <c r="H251" s="517"/>
      <c r="J251" s="517"/>
      <c r="O251" s="551"/>
      <c r="P251" s="519"/>
      <c r="Q251" s="519"/>
      <c r="R251" s="519"/>
    </row>
    <row r="252" spans="6:18" s="550" customFormat="1" x14ac:dyDescent="0.2">
      <c r="F252" s="517"/>
      <c r="H252" s="517"/>
      <c r="J252" s="517"/>
      <c r="O252" s="551"/>
      <c r="P252" s="519"/>
      <c r="Q252" s="519"/>
      <c r="R252" s="519"/>
    </row>
    <row r="253" spans="6:18" s="550" customFormat="1" x14ac:dyDescent="0.2">
      <c r="F253" s="517"/>
      <c r="H253" s="517"/>
      <c r="J253" s="517"/>
      <c r="O253" s="551"/>
      <c r="P253" s="519"/>
      <c r="Q253" s="519"/>
      <c r="R253" s="519"/>
    </row>
    <row r="254" spans="6:18" s="550" customFormat="1" x14ac:dyDescent="0.2">
      <c r="F254" s="517"/>
      <c r="H254" s="517"/>
      <c r="J254" s="517"/>
      <c r="O254" s="551"/>
      <c r="P254" s="519"/>
      <c r="Q254" s="519"/>
      <c r="R254" s="519"/>
    </row>
    <row r="255" spans="6:18" s="550" customFormat="1" x14ac:dyDescent="0.2">
      <c r="F255" s="517"/>
      <c r="H255" s="517"/>
      <c r="J255" s="517"/>
      <c r="O255" s="551"/>
      <c r="P255" s="519"/>
      <c r="Q255" s="519"/>
      <c r="R255" s="519"/>
    </row>
    <row r="256" spans="6:18" s="550" customFormat="1" x14ac:dyDescent="0.2">
      <c r="F256" s="517"/>
      <c r="H256" s="517"/>
      <c r="J256" s="517"/>
      <c r="O256" s="551"/>
      <c r="P256" s="519"/>
      <c r="Q256" s="519"/>
      <c r="R256" s="519"/>
    </row>
    <row r="257" spans="6:18" s="550" customFormat="1" x14ac:dyDescent="0.2">
      <c r="F257" s="517"/>
      <c r="H257" s="517"/>
      <c r="J257" s="517"/>
      <c r="O257" s="551"/>
      <c r="P257" s="519"/>
      <c r="Q257" s="519"/>
      <c r="R257" s="519"/>
    </row>
    <row r="258" spans="6:18" s="550" customFormat="1" x14ac:dyDescent="0.2">
      <c r="F258" s="517"/>
      <c r="H258" s="517"/>
      <c r="J258" s="517"/>
      <c r="O258" s="551"/>
      <c r="P258" s="519"/>
      <c r="Q258" s="519"/>
      <c r="R258" s="519"/>
    </row>
    <row r="259" spans="6:18" s="550" customFormat="1" x14ac:dyDescent="0.2">
      <c r="F259" s="517"/>
      <c r="H259" s="517"/>
      <c r="J259" s="517"/>
      <c r="O259" s="551"/>
      <c r="P259" s="519"/>
      <c r="Q259" s="519"/>
      <c r="R259" s="519"/>
    </row>
    <row r="260" spans="6:18" s="550" customFormat="1" x14ac:dyDescent="0.2">
      <c r="F260" s="517"/>
      <c r="H260" s="517"/>
      <c r="J260" s="517"/>
      <c r="O260" s="551"/>
      <c r="P260" s="519"/>
      <c r="Q260" s="519"/>
      <c r="R260" s="519"/>
    </row>
    <row r="261" spans="6:18" s="550" customFormat="1" x14ac:dyDescent="0.2">
      <c r="F261" s="517"/>
      <c r="H261" s="517"/>
      <c r="J261" s="517"/>
      <c r="O261" s="551"/>
      <c r="P261" s="519"/>
      <c r="Q261" s="519"/>
      <c r="R261" s="519"/>
    </row>
    <row r="262" spans="6:18" s="550" customFormat="1" x14ac:dyDescent="0.2">
      <c r="F262" s="517"/>
      <c r="H262" s="517"/>
      <c r="J262" s="517"/>
      <c r="O262" s="551"/>
      <c r="P262" s="519"/>
      <c r="Q262" s="519"/>
      <c r="R262" s="519"/>
    </row>
    <row r="263" spans="6:18" s="550" customFormat="1" x14ac:dyDescent="0.2">
      <c r="F263" s="517"/>
      <c r="H263" s="517"/>
      <c r="J263" s="517"/>
      <c r="O263" s="551"/>
      <c r="P263" s="519"/>
      <c r="Q263" s="519"/>
      <c r="R263" s="519"/>
    </row>
    <row r="264" spans="6:18" s="550" customFormat="1" x14ac:dyDescent="0.2">
      <c r="F264" s="517"/>
      <c r="H264" s="517"/>
      <c r="J264" s="517"/>
      <c r="O264" s="551"/>
      <c r="P264" s="519"/>
      <c r="Q264" s="519"/>
      <c r="R264" s="519"/>
    </row>
    <row r="265" spans="6:18" s="550" customFormat="1" x14ac:dyDescent="0.2">
      <c r="F265" s="517"/>
      <c r="H265" s="517"/>
      <c r="J265" s="517"/>
      <c r="O265" s="551"/>
      <c r="P265" s="519"/>
      <c r="Q265" s="519"/>
      <c r="R265" s="519"/>
    </row>
    <row r="266" spans="6:18" s="550" customFormat="1" x14ac:dyDescent="0.2">
      <c r="F266" s="517"/>
      <c r="H266" s="517"/>
      <c r="J266" s="517"/>
      <c r="O266" s="551"/>
      <c r="P266" s="519"/>
      <c r="Q266" s="519"/>
      <c r="R266" s="519"/>
    </row>
    <row r="267" spans="6:18" s="550" customFormat="1" x14ac:dyDescent="0.2">
      <c r="F267" s="517"/>
      <c r="H267" s="517"/>
      <c r="J267" s="517"/>
      <c r="O267" s="551"/>
      <c r="P267" s="519"/>
      <c r="Q267" s="519"/>
      <c r="R267" s="519"/>
    </row>
    <row r="268" spans="6:18" s="550" customFormat="1" x14ac:dyDescent="0.2">
      <c r="F268" s="517"/>
      <c r="H268" s="517"/>
      <c r="J268" s="517"/>
      <c r="O268" s="551"/>
      <c r="P268" s="519"/>
      <c r="Q268" s="519"/>
      <c r="R268" s="519"/>
    </row>
    <row r="269" spans="6:18" s="550" customFormat="1" x14ac:dyDescent="0.2">
      <c r="F269" s="517"/>
      <c r="H269" s="517"/>
      <c r="J269" s="517"/>
      <c r="O269" s="551"/>
      <c r="P269" s="519"/>
      <c r="Q269" s="519"/>
      <c r="R269" s="519"/>
    </row>
    <row r="270" spans="6:18" s="550" customFormat="1" x14ac:dyDescent="0.2">
      <c r="F270" s="517"/>
      <c r="H270" s="517"/>
      <c r="J270" s="517"/>
      <c r="O270" s="551"/>
      <c r="P270" s="519"/>
      <c r="Q270" s="519"/>
      <c r="R270" s="519"/>
    </row>
    <row r="271" spans="6:18" s="550" customFormat="1" x14ac:dyDescent="0.2">
      <c r="F271" s="517"/>
      <c r="H271" s="517"/>
      <c r="J271" s="517"/>
      <c r="O271" s="551"/>
      <c r="P271" s="519"/>
      <c r="Q271" s="519"/>
      <c r="R271" s="519"/>
    </row>
    <row r="272" spans="6:18" s="550" customFormat="1" x14ac:dyDescent="0.2">
      <c r="F272" s="517"/>
      <c r="H272" s="517"/>
      <c r="J272" s="517"/>
      <c r="O272" s="551"/>
      <c r="P272" s="519"/>
      <c r="Q272" s="519"/>
      <c r="R272" s="519"/>
    </row>
    <row r="273" spans="6:18" s="550" customFormat="1" x14ac:dyDescent="0.2">
      <c r="F273" s="517"/>
      <c r="H273" s="517"/>
      <c r="J273" s="517"/>
      <c r="O273" s="551"/>
      <c r="P273" s="519"/>
      <c r="Q273" s="519"/>
      <c r="R273" s="519"/>
    </row>
    <row r="274" spans="6:18" s="550" customFormat="1" x14ac:dyDescent="0.2">
      <c r="F274" s="517"/>
      <c r="H274" s="517"/>
      <c r="J274" s="517"/>
      <c r="O274" s="551"/>
      <c r="P274" s="519"/>
      <c r="Q274" s="519"/>
      <c r="R274" s="519"/>
    </row>
    <row r="275" spans="6:18" s="550" customFormat="1" x14ac:dyDescent="0.2">
      <c r="F275" s="517"/>
      <c r="H275" s="517"/>
      <c r="J275" s="517"/>
      <c r="O275" s="551"/>
      <c r="P275" s="519"/>
      <c r="Q275" s="519"/>
      <c r="R275" s="519"/>
    </row>
    <row r="276" spans="6:18" s="550" customFormat="1" x14ac:dyDescent="0.2">
      <c r="F276" s="517"/>
      <c r="H276" s="517"/>
      <c r="J276" s="517"/>
      <c r="O276" s="551"/>
      <c r="P276" s="519"/>
      <c r="Q276" s="519"/>
      <c r="R276" s="519"/>
    </row>
    <row r="277" spans="6:18" s="550" customFormat="1" x14ac:dyDescent="0.2">
      <c r="F277" s="517"/>
      <c r="H277" s="517"/>
      <c r="J277" s="517"/>
      <c r="O277" s="551"/>
      <c r="P277" s="519"/>
      <c r="Q277" s="519"/>
      <c r="R277" s="519"/>
    </row>
    <row r="278" spans="6:18" s="550" customFormat="1" x14ac:dyDescent="0.2">
      <c r="F278" s="517"/>
      <c r="H278" s="517"/>
      <c r="J278" s="517"/>
      <c r="O278" s="551"/>
      <c r="P278" s="519"/>
      <c r="Q278" s="519"/>
      <c r="R278" s="519"/>
    </row>
    <row r="279" spans="6:18" s="550" customFormat="1" x14ac:dyDescent="0.2">
      <c r="F279" s="517"/>
      <c r="H279" s="517"/>
      <c r="J279" s="517"/>
      <c r="O279" s="551"/>
      <c r="P279" s="519"/>
      <c r="Q279" s="519"/>
      <c r="R279" s="519"/>
    </row>
    <row r="280" spans="6:18" s="550" customFormat="1" x14ac:dyDescent="0.2">
      <c r="F280" s="517"/>
      <c r="H280" s="517"/>
      <c r="J280" s="517"/>
      <c r="O280" s="551"/>
      <c r="P280" s="519"/>
      <c r="Q280" s="519"/>
      <c r="R280" s="519"/>
    </row>
    <row r="281" spans="6:18" s="550" customFormat="1" x14ac:dyDescent="0.2">
      <c r="F281" s="517"/>
      <c r="H281" s="517"/>
      <c r="J281" s="517"/>
      <c r="O281" s="551"/>
      <c r="P281" s="519"/>
      <c r="Q281" s="519"/>
      <c r="R281" s="519"/>
    </row>
    <row r="282" spans="6:18" s="550" customFormat="1" x14ac:dyDescent="0.2">
      <c r="F282" s="517"/>
      <c r="H282" s="517"/>
      <c r="J282" s="517"/>
      <c r="O282" s="551"/>
      <c r="P282" s="519"/>
      <c r="Q282" s="519"/>
      <c r="R282" s="519"/>
    </row>
    <row r="283" spans="6:18" s="550" customFormat="1" x14ac:dyDescent="0.2">
      <c r="F283" s="517"/>
      <c r="H283" s="517"/>
      <c r="J283" s="517"/>
      <c r="O283" s="551"/>
      <c r="P283" s="519"/>
      <c r="Q283" s="519"/>
      <c r="R283" s="519"/>
    </row>
    <row r="284" spans="6:18" s="550" customFormat="1" x14ac:dyDescent="0.2">
      <c r="F284" s="517"/>
      <c r="H284" s="517"/>
      <c r="J284" s="517"/>
      <c r="O284" s="551"/>
      <c r="P284" s="519"/>
      <c r="Q284" s="519"/>
      <c r="R284" s="519"/>
    </row>
    <row r="285" spans="6:18" s="550" customFormat="1" x14ac:dyDescent="0.2">
      <c r="F285" s="517"/>
      <c r="H285" s="517"/>
      <c r="J285" s="517"/>
      <c r="O285" s="551"/>
      <c r="P285" s="519"/>
      <c r="Q285" s="519"/>
      <c r="R285" s="519"/>
    </row>
    <row r="286" spans="6:18" s="550" customFormat="1" x14ac:dyDescent="0.2">
      <c r="F286" s="517"/>
      <c r="H286" s="517"/>
      <c r="J286" s="517"/>
      <c r="O286" s="551"/>
      <c r="P286" s="519"/>
      <c r="Q286" s="519"/>
      <c r="R286" s="519"/>
    </row>
    <row r="287" spans="6:18" s="550" customFormat="1" x14ac:dyDescent="0.2">
      <c r="F287" s="517"/>
      <c r="H287" s="517"/>
      <c r="J287" s="517"/>
      <c r="O287" s="551"/>
      <c r="P287" s="519"/>
      <c r="Q287" s="519"/>
      <c r="R287" s="519"/>
    </row>
    <row r="288" spans="6:18" s="550" customFormat="1" x14ac:dyDescent="0.2">
      <c r="F288" s="517"/>
      <c r="H288" s="517"/>
      <c r="J288" s="517"/>
      <c r="O288" s="551"/>
      <c r="P288" s="519"/>
      <c r="Q288" s="519"/>
      <c r="R288" s="519"/>
    </row>
    <row r="289" spans="6:18" s="550" customFormat="1" x14ac:dyDescent="0.2">
      <c r="F289" s="517"/>
      <c r="H289" s="517"/>
      <c r="J289" s="517"/>
      <c r="O289" s="551"/>
      <c r="P289" s="519"/>
      <c r="Q289" s="519"/>
      <c r="R289" s="519"/>
    </row>
    <row r="290" spans="6:18" s="550" customFormat="1" x14ac:dyDescent="0.2">
      <c r="F290" s="517"/>
      <c r="H290" s="517"/>
      <c r="J290" s="517"/>
      <c r="O290" s="551"/>
      <c r="P290" s="519"/>
      <c r="Q290" s="519"/>
      <c r="R290" s="519"/>
    </row>
    <row r="291" spans="6:18" s="550" customFormat="1" x14ac:dyDescent="0.2">
      <c r="F291" s="517"/>
      <c r="H291" s="517"/>
      <c r="J291" s="517"/>
      <c r="O291" s="551"/>
      <c r="P291" s="519"/>
      <c r="Q291" s="519"/>
      <c r="R291" s="519"/>
    </row>
    <row r="292" spans="6:18" s="550" customFormat="1" x14ac:dyDescent="0.2">
      <c r="F292" s="517"/>
      <c r="H292" s="517"/>
      <c r="J292" s="517"/>
      <c r="O292" s="551"/>
      <c r="P292" s="519"/>
      <c r="Q292" s="519"/>
      <c r="R292" s="519"/>
    </row>
    <row r="293" spans="6:18" s="550" customFormat="1" x14ac:dyDescent="0.2">
      <c r="F293" s="517"/>
      <c r="H293" s="517"/>
      <c r="J293" s="517"/>
      <c r="O293" s="551"/>
      <c r="P293" s="519"/>
      <c r="Q293" s="519"/>
      <c r="R293" s="519"/>
    </row>
    <row r="294" spans="6:18" s="550" customFormat="1" x14ac:dyDescent="0.2">
      <c r="F294" s="517"/>
      <c r="H294" s="517"/>
      <c r="J294" s="517"/>
      <c r="O294" s="551"/>
      <c r="P294" s="519"/>
      <c r="Q294" s="519"/>
      <c r="R294" s="519"/>
    </row>
    <row r="295" spans="6:18" s="550" customFormat="1" x14ac:dyDescent="0.2">
      <c r="F295" s="517"/>
      <c r="H295" s="517"/>
      <c r="J295" s="517"/>
      <c r="O295" s="551"/>
      <c r="P295" s="519"/>
      <c r="Q295" s="519"/>
      <c r="R295" s="519"/>
    </row>
    <row r="296" spans="6:18" s="550" customFormat="1" x14ac:dyDescent="0.2">
      <c r="F296" s="517"/>
      <c r="H296" s="517"/>
      <c r="J296" s="517"/>
      <c r="O296" s="551"/>
      <c r="P296" s="519"/>
      <c r="Q296" s="519"/>
      <c r="R296" s="519"/>
    </row>
    <row r="297" spans="6:18" s="550" customFormat="1" x14ac:dyDescent="0.2">
      <c r="F297" s="517"/>
      <c r="H297" s="517"/>
      <c r="J297" s="517"/>
      <c r="O297" s="551"/>
      <c r="P297" s="519"/>
      <c r="Q297" s="519"/>
      <c r="R297" s="519"/>
    </row>
    <row r="298" spans="6:18" s="550" customFormat="1" x14ac:dyDescent="0.2">
      <c r="F298" s="517"/>
      <c r="H298" s="517"/>
      <c r="J298" s="517"/>
      <c r="O298" s="551"/>
      <c r="P298" s="519"/>
      <c r="Q298" s="519"/>
      <c r="R298" s="519"/>
    </row>
    <row r="299" spans="6:18" s="550" customFormat="1" x14ac:dyDescent="0.2">
      <c r="F299" s="517"/>
      <c r="H299" s="517"/>
      <c r="J299" s="517"/>
      <c r="O299" s="551"/>
      <c r="P299" s="519"/>
      <c r="Q299" s="519"/>
      <c r="R299" s="519"/>
    </row>
    <row r="300" spans="6:18" s="550" customFormat="1" x14ac:dyDescent="0.2">
      <c r="F300" s="517"/>
      <c r="H300" s="517"/>
      <c r="J300" s="517"/>
      <c r="O300" s="551"/>
      <c r="P300" s="519"/>
      <c r="Q300" s="519"/>
      <c r="R300" s="519"/>
    </row>
    <row r="301" spans="6:18" s="550" customFormat="1" x14ac:dyDescent="0.2">
      <c r="F301" s="517"/>
      <c r="H301" s="517"/>
      <c r="J301" s="517"/>
      <c r="O301" s="551"/>
      <c r="P301" s="519"/>
      <c r="Q301" s="519"/>
      <c r="R301" s="519"/>
    </row>
    <row r="302" spans="6:18" s="550" customFormat="1" x14ac:dyDescent="0.2">
      <c r="F302" s="517"/>
      <c r="H302" s="517"/>
      <c r="J302" s="517"/>
      <c r="O302" s="551"/>
      <c r="P302" s="519"/>
      <c r="Q302" s="519"/>
      <c r="R302" s="519"/>
    </row>
    <row r="303" spans="6:18" s="550" customFormat="1" x14ac:dyDescent="0.2">
      <c r="F303" s="517"/>
      <c r="H303" s="517"/>
      <c r="J303" s="517"/>
      <c r="O303" s="551"/>
      <c r="P303" s="519"/>
      <c r="Q303" s="519"/>
      <c r="R303" s="519"/>
    </row>
    <row r="304" spans="6:18" s="550" customFormat="1" x14ac:dyDescent="0.2">
      <c r="F304" s="517"/>
      <c r="H304" s="517"/>
      <c r="J304" s="517"/>
      <c r="O304" s="551"/>
      <c r="P304" s="519"/>
      <c r="Q304" s="519"/>
      <c r="R304" s="519"/>
    </row>
    <row r="305" spans="6:18" s="550" customFormat="1" x14ac:dyDescent="0.2">
      <c r="F305" s="517"/>
      <c r="H305" s="517"/>
      <c r="J305" s="517"/>
      <c r="O305" s="551"/>
      <c r="P305" s="519"/>
      <c r="Q305" s="519"/>
      <c r="R305" s="519"/>
    </row>
    <row r="306" spans="6:18" s="550" customFormat="1" x14ac:dyDescent="0.2">
      <c r="F306" s="517"/>
      <c r="H306" s="517"/>
      <c r="J306" s="517"/>
      <c r="O306" s="551"/>
      <c r="P306" s="519"/>
      <c r="Q306" s="519"/>
      <c r="R306" s="519"/>
    </row>
    <row r="307" spans="6:18" s="550" customFormat="1" x14ac:dyDescent="0.2">
      <c r="F307" s="517"/>
      <c r="H307" s="517"/>
      <c r="J307" s="517"/>
      <c r="O307" s="551"/>
      <c r="P307" s="519"/>
      <c r="Q307" s="519"/>
      <c r="R307" s="519"/>
    </row>
    <row r="308" spans="6:18" s="550" customFormat="1" x14ac:dyDescent="0.2">
      <c r="F308" s="517"/>
      <c r="H308" s="517"/>
      <c r="J308" s="517"/>
      <c r="O308" s="551"/>
      <c r="P308" s="519"/>
      <c r="Q308" s="519"/>
      <c r="R308" s="519"/>
    </row>
    <row r="309" spans="6:18" s="550" customFormat="1" x14ac:dyDescent="0.2">
      <c r="F309" s="517"/>
      <c r="H309" s="517"/>
      <c r="J309" s="517"/>
      <c r="O309" s="551"/>
      <c r="P309" s="519"/>
      <c r="Q309" s="519"/>
      <c r="R309" s="519"/>
    </row>
    <row r="310" spans="6:18" s="550" customFormat="1" x14ac:dyDescent="0.2">
      <c r="F310" s="517"/>
      <c r="H310" s="517"/>
      <c r="J310" s="517"/>
      <c r="O310" s="551"/>
      <c r="P310" s="519"/>
      <c r="Q310" s="519"/>
      <c r="R310" s="519"/>
    </row>
    <row r="311" spans="6:18" s="550" customFormat="1" x14ac:dyDescent="0.2">
      <c r="F311" s="517"/>
      <c r="H311" s="517"/>
      <c r="J311" s="517"/>
      <c r="O311" s="551"/>
      <c r="P311" s="519"/>
      <c r="Q311" s="519"/>
      <c r="R311" s="519"/>
    </row>
    <row r="312" spans="6:18" s="550" customFormat="1" x14ac:dyDescent="0.2">
      <c r="F312" s="517"/>
      <c r="H312" s="517"/>
      <c r="J312" s="517"/>
      <c r="O312" s="551"/>
      <c r="P312" s="519"/>
      <c r="Q312" s="519"/>
      <c r="R312" s="519"/>
    </row>
    <row r="313" spans="6:18" s="550" customFormat="1" x14ac:dyDescent="0.2">
      <c r="F313" s="517"/>
      <c r="H313" s="517"/>
      <c r="J313" s="517"/>
      <c r="O313" s="551"/>
      <c r="P313" s="519"/>
      <c r="Q313" s="519"/>
      <c r="R313" s="519"/>
    </row>
    <row r="314" spans="6:18" s="550" customFormat="1" x14ac:dyDescent="0.2">
      <c r="F314" s="517"/>
      <c r="H314" s="517"/>
      <c r="J314" s="517"/>
      <c r="O314" s="551"/>
      <c r="P314" s="519"/>
      <c r="Q314" s="519"/>
      <c r="R314" s="519"/>
    </row>
    <row r="315" spans="6:18" s="550" customFormat="1" x14ac:dyDescent="0.2">
      <c r="F315" s="517"/>
      <c r="H315" s="517"/>
      <c r="J315" s="517"/>
      <c r="O315" s="551"/>
      <c r="P315" s="519"/>
      <c r="Q315" s="519"/>
      <c r="R315" s="519"/>
    </row>
    <row r="316" spans="6:18" s="550" customFormat="1" x14ac:dyDescent="0.2">
      <c r="F316" s="517"/>
      <c r="H316" s="517"/>
      <c r="J316" s="517"/>
      <c r="O316" s="551"/>
      <c r="P316" s="519"/>
      <c r="Q316" s="519"/>
      <c r="R316" s="519"/>
    </row>
    <row r="317" spans="6:18" s="550" customFormat="1" x14ac:dyDescent="0.2">
      <c r="F317" s="517"/>
      <c r="H317" s="517"/>
      <c r="J317" s="517"/>
      <c r="O317" s="551"/>
      <c r="P317" s="519"/>
      <c r="Q317" s="519"/>
      <c r="R317" s="519"/>
    </row>
    <row r="318" spans="6:18" s="550" customFormat="1" x14ac:dyDescent="0.2">
      <c r="F318" s="517"/>
      <c r="H318" s="517"/>
      <c r="J318" s="517"/>
      <c r="O318" s="551"/>
      <c r="P318" s="519"/>
      <c r="Q318" s="519"/>
      <c r="R318" s="519"/>
    </row>
    <row r="319" spans="6:18" s="550" customFormat="1" x14ac:dyDescent="0.2">
      <c r="F319" s="517"/>
      <c r="H319" s="517"/>
      <c r="J319" s="517"/>
      <c r="O319" s="551"/>
      <c r="P319" s="519"/>
      <c r="Q319" s="519"/>
      <c r="R319" s="519"/>
    </row>
    <row r="320" spans="6:18" s="550" customFormat="1" x14ac:dyDescent="0.2">
      <c r="F320" s="517"/>
      <c r="H320" s="517"/>
      <c r="J320" s="517"/>
      <c r="O320" s="551"/>
      <c r="P320" s="519"/>
      <c r="Q320" s="519"/>
      <c r="R320" s="519"/>
    </row>
    <row r="321" spans="6:18" s="550" customFormat="1" x14ac:dyDescent="0.2">
      <c r="F321" s="517"/>
      <c r="H321" s="517"/>
      <c r="J321" s="517"/>
      <c r="O321" s="551"/>
      <c r="P321" s="519"/>
      <c r="Q321" s="519"/>
      <c r="R321" s="519"/>
    </row>
    <row r="322" spans="6:18" s="550" customFormat="1" x14ac:dyDescent="0.2">
      <c r="F322" s="517"/>
      <c r="H322" s="517"/>
      <c r="J322" s="517"/>
      <c r="O322" s="551"/>
      <c r="P322" s="519"/>
      <c r="Q322" s="519"/>
      <c r="R322" s="519"/>
    </row>
    <row r="323" spans="6:18" s="550" customFormat="1" x14ac:dyDescent="0.2">
      <c r="F323" s="517"/>
      <c r="H323" s="517"/>
      <c r="J323" s="517"/>
      <c r="O323" s="551"/>
      <c r="P323" s="519"/>
      <c r="Q323" s="519"/>
      <c r="R323" s="519"/>
    </row>
    <row r="324" spans="6:18" s="550" customFormat="1" x14ac:dyDescent="0.2">
      <c r="F324" s="517"/>
      <c r="H324" s="517"/>
      <c r="J324" s="517"/>
      <c r="O324" s="551"/>
      <c r="P324" s="519"/>
      <c r="Q324" s="519"/>
      <c r="R324" s="519"/>
    </row>
    <row r="325" spans="6:18" s="550" customFormat="1" x14ac:dyDescent="0.2">
      <c r="F325" s="517"/>
      <c r="H325" s="517"/>
      <c r="J325" s="517"/>
      <c r="O325" s="551"/>
      <c r="P325" s="519"/>
      <c r="Q325" s="519"/>
      <c r="R325" s="519"/>
    </row>
    <row r="326" spans="6:18" s="550" customFormat="1" x14ac:dyDescent="0.2">
      <c r="F326" s="517"/>
      <c r="H326" s="517"/>
      <c r="J326" s="517"/>
      <c r="O326" s="551"/>
      <c r="P326" s="519"/>
      <c r="Q326" s="519"/>
      <c r="R326" s="519"/>
    </row>
    <row r="327" spans="6:18" s="550" customFormat="1" x14ac:dyDescent="0.2">
      <c r="F327" s="517"/>
      <c r="H327" s="517"/>
      <c r="J327" s="517"/>
      <c r="O327" s="551"/>
      <c r="P327" s="519"/>
      <c r="Q327" s="519"/>
      <c r="R327" s="519"/>
    </row>
    <row r="328" spans="6:18" s="550" customFormat="1" x14ac:dyDescent="0.2">
      <c r="F328" s="517"/>
      <c r="H328" s="517"/>
      <c r="J328" s="517"/>
      <c r="O328" s="551"/>
      <c r="P328" s="519"/>
      <c r="Q328" s="519"/>
      <c r="R328" s="519"/>
    </row>
    <row r="329" spans="6:18" s="550" customFormat="1" x14ac:dyDescent="0.2">
      <c r="F329" s="517"/>
      <c r="H329" s="517"/>
      <c r="J329" s="517"/>
      <c r="O329" s="551"/>
      <c r="P329" s="519"/>
      <c r="Q329" s="519"/>
      <c r="R329" s="519"/>
    </row>
    <row r="330" spans="6:18" s="550" customFormat="1" x14ac:dyDescent="0.2">
      <c r="F330" s="517"/>
      <c r="H330" s="517"/>
      <c r="J330" s="517"/>
      <c r="O330" s="551"/>
      <c r="P330" s="519"/>
      <c r="Q330" s="519"/>
      <c r="R330" s="519"/>
    </row>
    <row r="331" spans="6:18" s="550" customFormat="1" x14ac:dyDescent="0.2">
      <c r="F331" s="517"/>
      <c r="H331" s="517"/>
      <c r="J331" s="517"/>
      <c r="O331" s="551"/>
      <c r="P331" s="519"/>
      <c r="Q331" s="519"/>
      <c r="R331" s="519"/>
    </row>
    <row r="332" spans="6:18" s="550" customFormat="1" x14ac:dyDescent="0.2">
      <c r="F332" s="517"/>
      <c r="H332" s="517"/>
      <c r="J332" s="517"/>
      <c r="O332" s="551"/>
      <c r="P332" s="519"/>
      <c r="Q332" s="519"/>
      <c r="R332" s="519"/>
    </row>
    <row r="333" spans="6:18" s="550" customFormat="1" x14ac:dyDescent="0.2">
      <c r="F333" s="517"/>
      <c r="H333" s="517"/>
      <c r="J333" s="517"/>
      <c r="O333" s="551"/>
      <c r="P333" s="519"/>
      <c r="Q333" s="519"/>
      <c r="R333" s="519"/>
    </row>
    <row r="334" spans="6:18" s="550" customFormat="1" x14ac:dyDescent="0.2">
      <c r="F334" s="517"/>
      <c r="H334" s="517"/>
      <c r="J334" s="517"/>
      <c r="O334" s="551"/>
      <c r="P334" s="519"/>
      <c r="Q334" s="519"/>
      <c r="R334" s="519"/>
    </row>
    <row r="335" spans="6:18" s="550" customFormat="1" x14ac:dyDescent="0.2">
      <c r="F335" s="517"/>
      <c r="H335" s="517"/>
      <c r="J335" s="517"/>
      <c r="O335" s="551"/>
      <c r="P335" s="519"/>
      <c r="Q335" s="519"/>
      <c r="R335" s="519"/>
    </row>
    <row r="336" spans="6:18" s="550" customFormat="1" x14ac:dyDescent="0.2">
      <c r="F336" s="517"/>
      <c r="H336" s="517"/>
      <c r="J336" s="517"/>
      <c r="O336" s="551"/>
      <c r="P336" s="519"/>
      <c r="Q336" s="519"/>
      <c r="R336" s="519"/>
    </row>
    <row r="337" spans="6:18" s="550" customFormat="1" x14ac:dyDescent="0.2">
      <c r="F337" s="517"/>
      <c r="H337" s="517"/>
      <c r="J337" s="517"/>
      <c r="O337" s="551"/>
      <c r="P337" s="519"/>
      <c r="Q337" s="519"/>
      <c r="R337" s="519"/>
    </row>
    <row r="338" spans="6:18" s="550" customFormat="1" x14ac:dyDescent="0.2">
      <c r="F338" s="517"/>
      <c r="H338" s="517"/>
      <c r="J338" s="517"/>
      <c r="O338" s="551"/>
      <c r="P338" s="519"/>
      <c r="Q338" s="519"/>
      <c r="R338" s="519"/>
    </row>
    <row r="339" spans="6:18" s="550" customFormat="1" x14ac:dyDescent="0.2">
      <c r="F339" s="517"/>
      <c r="H339" s="517"/>
      <c r="J339" s="517"/>
      <c r="O339" s="551"/>
      <c r="P339" s="519"/>
      <c r="Q339" s="519"/>
      <c r="R339" s="519"/>
    </row>
    <row r="340" spans="6:18" s="550" customFormat="1" x14ac:dyDescent="0.2">
      <c r="F340" s="517"/>
      <c r="H340" s="517"/>
      <c r="J340" s="517"/>
      <c r="O340" s="551"/>
      <c r="P340" s="519"/>
      <c r="Q340" s="519"/>
      <c r="R340" s="519"/>
    </row>
    <row r="341" spans="6:18" s="550" customFormat="1" x14ac:dyDescent="0.2">
      <c r="F341" s="517"/>
      <c r="H341" s="517"/>
      <c r="J341" s="517"/>
      <c r="O341" s="551"/>
      <c r="P341" s="519"/>
      <c r="Q341" s="519"/>
      <c r="R341" s="519"/>
    </row>
    <row r="342" spans="6:18" s="550" customFormat="1" x14ac:dyDescent="0.2">
      <c r="F342" s="517"/>
      <c r="H342" s="517"/>
      <c r="J342" s="517"/>
      <c r="O342" s="551"/>
      <c r="P342" s="519"/>
      <c r="Q342" s="519"/>
      <c r="R342" s="519"/>
    </row>
    <row r="343" spans="6:18" s="550" customFormat="1" x14ac:dyDescent="0.2">
      <c r="F343" s="517"/>
      <c r="H343" s="517"/>
      <c r="J343" s="517"/>
      <c r="O343" s="551"/>
      <c r="P343" s="519"/>
      <c r="Q343" s="519"/>
      <c r="R343" s="519"/>
    </row>
    <row r="344" spans="6:18" s="550" customFormat="1" x14ac:dyDescent="0.2">
      <c r="F344" s="517"/>
      <c r="H344" s="517"/>
      <c r="J344" s="517"/>
      <c r="O344" s="551"/>
      <c r="P344" s="519"/>
      <c r="Q344" s="519"/>
      <c r="R344" s="519"/>
    </row>
    <row r="345" spans="6:18" s="550" customFormat="1" x14ac:dyDescent="0.2">
      <c r="F345" s="517"/>
      <c r="H345" s="517"/>
      <c r="J345" s="517"/>
      <c r="O345" s="551"/>
      <c r="P345" s="519"/>
      <c r="Q345" s="519"/>
      <c r="R345" s="519"/>
    </row>
    <row r="346" spans="6:18" s="550" customFormat="1" x14ac:dyDescent="0.2">
      <c r="F346" s="517"/>
      <c r="H346" s="517"/>
      <c r="J346" s="517"/>
      <c r="O346" s="551"/>
      <c r="P346" s="519"/>
      <c r="Q346" s="519"/>
      <c r="R346" s="519"/>
    </row>
    <row r="347" spans="6:18" s="550" customFormat="1" x14ac:dyDescent="0.2">
      <c r="F347" s="517"/>
      <c r="H347" s="517"/>
      <c r="J347" s="517"/>
      <c r="O347" s="551"/>
      <c r="P347" s="519"/>
      <c r="Q347" s="519"/>
      <c r="R347" s="519"/>
    </row>
    <row r="348" spans="6:18" s="550" customFormat="1" x14ac:dyDescent="0.2">
      <c r="F348" s="517"/>
      <c r="H348" s="517"/>
      <c r="J348" s="517"/>
      <c r="O348" s="551"/>
      <c r="P348" s="519"/>
      <c r="Q348" s="519"/>
      <c r="R348" s="519"/>
    </row>
    <row r="349" spans="6:18" s="550" customFormat="1" x14ac:dyDescent="0.2">
      <c r="F349" s="517"/>
      <c r="H349" s="517"/>
      <c r="J349" s="517"/>
      <c r="O349" s="551"/>
      <c r="P349" s="519"/>
      <c r="Q349" s="519"/>
      <c r="R349" s="519"/>
    </row>
    <row r="350" spans="6:18" s="550" customFormat="1" x14ac:dyDescent="0.2">
      <c r="F350" s="517"/>
      <c r="H350" s="517"/>
      <c r="J350" s="517"/>
      <c r="O350" s="551"/>
      <c r="P350" s="519"/>
      <c r="Q350" s="519"/>
      <c r="R350" s="519"/>
    </row>
    <row r="351" spans="6:18" s="550" customFormat="1" x14ac:dyDescent="0.2">
      <c r="F351" s="517"/>
      <c r="H351" s="517"/>
      <c r="J351" s="517"/>
      <c r="O351" s="551"/>
      <c r="P351" s="519"/>
      <c r="Q351" s="519"/>
      <c r="R351" s="519"/>
    </row>
    <row r="352" spans="6:18" s="550" customFormat="1" x14ac:dyDescent="0.2">
      <c r="F352" s="517"/>
      <c r="H352" s="517"/>
      <c r="J352" s="517"/>
      <c r="O352" s="551"/>
      <c r="P352" s="519"/>
      <c r="Q352" s="519"/>
      <c r="R352" s="519"/>
    </row>
    <row r="353" spans="6:18" s="550" customFormat="1" x14ac:dyDescent="0.2">
      <c r="F353" s="517"/>
      <c r="H353" s="517"/>
      <c r="J353" s="517"/>
      <c r="O353" s="551"/>
      <c r="P353" s="519"/>
      <c r="Q353" s="519"/>
      <c r="R353" s="519"/>
    </row>
    <row r="354" spans="6:18" s="550" customFormat="1" x14ac:dyDescent="0.2">
      <c r="F354" s="517"/>
      <c r="H354" s="517"/>
      <c r="J354" s="517"/>
      <c r="O354" s="551"/>
      <c r="P354" s="519"/>
      <c r="Q354" s="519"/>
      <c r="R354" s="519"/>
    </row>
    <row r="355" spans="6:18" s="550" customFormat="1" x14ac:dyDescent="0.2">
      <c r="F355" s="517"/>
      <c r="H355" s="517"/>
      <c r="J355" s="517"/>
      <c r="O355" s="551"/>
      <c r="P355" s="519"/>
      <c r="Q355" s="519"/>
      <c r="R355" s="519"/>
    </row>
    <row r="356" spans="6:18" s="550" customFormat="1" x14ac:dyDescent="0.2">
      <c r="F356" s="517"/>
      <c r="H356" s="517"/>
      <c r="J356" s="517"/>
      <c r="O356" s="551"/>
      <c r="P356" s="519"/>
      <c r="Q356" s="519"/>
      <c r="R356" s="519"/>
    </row>
    <row r="357" spans="6:18" s="550" customFormat="1" x14ac:dyDescent="0.2">
      <c r="F357" s="517"/>
      <c r="H357" s="517"/>
      <c r="J357" s="517"/>
      <c r="O357" s="551"/>
      <c r="P357" s="519"/>
      <c r="Q357" s="519"/>
      <c r="R357" s="519"/>
    </row>
    <row r="358" spans="6:18" s="550" customFormat="1" x14ac:dyDescent="0.2">
      <c r="F358" s="517"/>
      <c r="H358" s="517"/>
      <c r="J358" s="517"/>
      <c r="O358" s="551"/>
      <c r="P358" s="519"/>
      <c r="Q358" s="519"/>
      <c r="R358" s="519"/>
    </row>
    <row r="359" spans="6:18" s="550" customFormat="1" x14ac:dyDescent="0.2">
      <c r="F359" s="517"/>
      <c r="H359" s="517"/>
      <c r="J359" s="517"/>
      <c r="O359" s="551"/>
      <c r="P359" s="519"/>
      <c r="Q359" s="519"/>
      <c r="R359" s="519"/>
    </row>
    <row r="360" spans="6:18" s="550" customFormat="1" x14ac:dyDescent="0.2">
      <c r="F360" s="517"/>
      <c r="H360" s="517"/>
      <c r="J360" s="517"/>
      <c r="O360" s="551"/>
      <c r="P360" s="519"/>
      <c r="Q360" s="519"/>
      <c r="R360" s="519"/>
    </row>
    <row r="361" spans="6:18" s="550" customFormat="1" x14ac:dyDescent="0.2">
      <c r="F361" s="517"/>
      <c r="H361" s="517"/>
      <c r="J361" s="517"/>
      <c r="O361" s="551"/>
      <c r="P361" s="519"/>
      <c r="Q361" s="519"/>
      <c r="R361" s="519"/>
    </row>
    <row r="362" spans="6:18" s="550" customFormat="1" x14ac:dyDescent="0.2">
      <c r="F362" s="517"/>
      <c r="H362" s="517"/>
      <c r="J362" s="517"/>
      <c r="O362" s="551"/>
      <c r="P362" s="519"/>
      <c r="Q362" s="519"/>
      <c r="R362" s="519"/>
    </row>
    <row r="363" spans="6:18" s="550" customFormat="1" x14ac:dyDescent="0.2">
      <c r="F363" s="517"/>
      <c r="H363" s="517"/>
      <c r="J363" s="517"/>
      <c r="O363" s="551"/>
      <c r="P363" s="519"/>
      <c r="Q363" s="519"/>
      <c r="R363" s="519"/>
    </row>
    <row r="364" spans="6:18" s="550" customFormat="1" x14ac:dyDescent="0.2">
      <c r="F364" s="517"/>
      <c r="H364" s="517"/>
      <c r="J364" s="517"/>
      <c r="O364" s="551"/>
      <c r="P364" s="519"/>
      <c r="Q364" s="519"/>
      <c r="R364" s="519"/>
    </row>
    <row r="365" spans="6:18" s="550" customFormat="1" x14ac:dyDescent="0.2">
      <c r="F365" s="517"/>
      <c r="H365" s="517"/>
      <c r="J365" s="517"/>
      <c r="O365" s="551"/>
      <c r="P365" s="519"/>
      <c r="Q365" s="519"/>
      <c r="R365" s="519"/>
    </row>
    <row r="366" spans="6:18" s="550" customFormat="1" x14ac:dyDescent="0.2">
      <c r="F366" s="517"/>
      <c r="H366" s="517"/>
      <c r="J366" s="517"/>
      <c r="O366" s="551"/>
      <c r="P366" s="519"/>
      <c r="Q366" s="519"/>
      <c r="R366" s="519"/>
    </row>
    <row r="367" spans="6:18" s="550" customFormat="1" x14ac:dyDescent="0.2">
      <c r="F367" s="517"/>
      <c r="H367" s="517"/>
      <c r="J367" s="517"/>
      <c r="O367" s="551"/>
      <c r="P367" s="519"/>
      <c r="Q367" s="519"/>
      <c r="R367" s="519"/>
    </row>
    <row r="368" spans="6:18" s="550" customFormat="1" x14ac:dyDescent="0.2">
      <c r="F368" s="517"/>
      <c r="H368" s="517"/>
      <c r="J368" s="517"/>
      <c r="O368" s="551"/>
      <c r="P368" s="519"/>
      <c r="Q368" s="519"/>
      <c r="R368" s="519"/>
    </row>
    <row r="369" spans="6:18" s="550" customFormat="1" x14ac:dyDescent="0.2">
      <c r="F369" s="517"/>
      <c r="H369" s="517"/>
      <c r="J369" s="517"/>
      <c r="O369" s="551"/>
      <c r="P369" s="519"/>
      <c r="Q369" s="519"/>
      <c r="R369" s="519"/>
    </row>
    <row r="370" spans="6:18" s="550" customFormat="1" x14ac:dyDescent="0.2">
      <c r="F370" s="517"/>
      <c r="H370" s="517"/>
      <c r="J370" s="517"/>
      <c r="O370" s="551"/>
      <c r="P370" s="519"/>
      <c r="Q370" s="519"/>
      <c r="R370" s="519"/>
    </row>
    <row r="371" spans="6:18" s="550" customFormat="1" x14ac:dyDescent="0.2">
      <c r="F371" s="517"/>
      <c r="H371" s="517"/>
      <c r="J371" s="517"/>
      <c r="O371" s="551"/>
      <c r="P371" s="519"/>
      <c r="Q371" s="519"/>
      <c r="R371" s="519"/>
    </row>
    <row r="372" spans="6:18" s="550" customFormat="1" x14ac:dyDescent="0.2">
      <c r="F372" s="517"/>
      <c r="H372" s="517"/>
      <c r="J372" s="517"/>
      <c r="O372" s="551"/>
      <c r="P372" s="519"/>
      <c r="Q372" s="519"/>
      <c r="R372" s="519"/>
    </row>
    <row r="373" spans="6:18" s="550" customFormat="1" x14ac:dyDescent="0.2">
      <c r="F373" s="517"/>
      <c r="H373" s="517"/>
      <c r="J373" s="517"/>
      <c r="O373" s="551"/>
      <c r="P373" s="519"/>
      <c r="Q373" s="519"/>
      <c r="R373" s="519"/>
    </row>
    <row r="374" spans="6:18" s="550" customFormat="1" x14ac:dyDescent="0.2">
      <c r="F374" s="517"/>
      <c r="H374" s="517"/>
      <c r="J374" s="517"/>
      <c r="O374" s="551"/>
      <c r="P374" s="519"/>
      <c r="Q374" s="519"/>
      <c r="R374" s="519"/>
    </row>
    <row r="375" spans="6:18" s="550" customFormat="1" x14ac:dyDescent="0.2">
      <c r="F375" s="517"/>
      <c r="H375" s="517"/>
      <c r="J375" s="517"/>
      <c r="O375" s="551"/>
      <c r="P375" s="519"/>
      <c r="Q375" s="519"/>
      <c r="R375" s="519"/>
    </row>
    <row r="376" spans="6:18" s="550" customFormat="1" x14ac:dyDescent="0.2">
      <c r="F376" s="517"/>
      <c r="H376" s="517"/>
      <c r="J376" s="517"/>
      <c r="O376" s="551"/>
      <c r="P376" s="519"/>
      <c r="Q376" s="519"/>
      <c r="R376" s="519"/>
    </row>
    <row r="377" spans="6:18" s="550" customFormat="1" x14ac:dyDescent="0.2">
      <c r="F377" s="517"/>
      <c r="H377" s="517"/>
      <c r="J377" s="517"/>
      <c r="O377" s="551"/>
      <c r="P377" s="519"/>
      <c r="Q377" s="519"/>
      <c r="R377" s="519"/>
    </row>
    <row r="378" spans="6:18" s="550" customFormat="1" x14ac:dyDescent="0.2">
      <c r="F378" s="517"/>
      <c r="H378" s="517"/>
      <c r="J378" s="517"/>
      <c r="O378" s="551"/>
      <c r="P378" s="519"/>
      <c r="Q378" s="519"/>
      <c r="R378" s="519"/>
    </row>
    <row r="379" spans="6:18" s="550" customFormat="1" x14ac:dyDescent="0.2">
      <c r="F379" s="517"/>
      <c r="H379" s="517"/>
      <c r="J379" s="517"/>
      <c r="O379" s="551"/>
      <c r="P379" s="519"/>
      <c r="Q379" s="519"/>
      <c r="R379" s="519"/>
    </row>
    <row r="380" spans="6:18" s="550" customFormat="1" x14ac:dyDescent="0.2">
      <c r="F380" s="517"/>
      <c r="H380" s="517"/>
      <c r="J380" s="517"/>
      <c r="O380" s="551"/>
      <c r="P380" s="519"/>
      <c r="Q380" s="519"/>
      <c r="R380" s="519"/>
    </row>
    <row r="381" spans="6:18" s="550" customFormat="1" x14ac:dyDescent="0.2">
      <c r="F381" s="517"/>
      <c r="H381" s="517"/>
      <c r="J381" s="517"/>
      <c r="O381" s="551"/>
      <c r="P381" s="519"/>
      <c r="Q381" s="519"/>
      <c r="R381" s="519"/>
    </row>
    <row r="382" spans="6:18" s="550" customFormat="1" x14ac:dyDescent="0.2">
      <c r="F382" s="517"/>
      <c r="H382" s="517"/>
      <c r="J382" s="517"/>
      <c r="O382" s="551"/>
      <c r="P382" s="519"/>
      <c r="Q382" s="519"/>
      <c r="R382" s="519"/>
    </row>
    <row r="383" spans="6:18" s="550" customFormat="1" x14ac:dyDescent="0.2">
      <c r="F383" s="517"/>
      <c r="H383" s="517"/>
      <c r="J383" s="517"/>
      <c r="O383" s="551"/>
      <c r="P383" s="519"/>
      <c r="Q383" s="519"/>
      <c r="R383" s="519"/>
    </row>
    <row r="384" spans="6:18" s="550" customFormat="1" x14ac:dyDescent="0.2">
      <c r="F384" s="517"/>
      <c r="H384" s="517"/>
      <c r="J384" s="517"/>
      <c r="O384" s="551"/>
      <c r="P384" s="519"/>
      <c r="Q384" s="519"/>
      <c r="R384" s="519"/>
    </row>
    <row r="385" spans="6:18" s="550" customFormat="1" x14ac:dyDescent="0.2">
      <c r="F385" s="517"/>
      <c r="H385" s="517"/>
      <c r="J385" s="517"/>
      <c r="O385" s="551"/>
      <c r="P385" s="519"/>
      <c r="Q385" s="519"/>
      <c r="R385" s="519"/>
    </row>
    <row r="386" spans="6:18" s="550" customFormat="1" x14ac:dyDescent="0.2">
      <c r="F386" s="517"/>
      <c r="H386" s="517"/>
      <c r="J386" s="517"/>
      <c r="O386" s="551"/>
      <c r="P386" s="519"/>
      <c r="Q386" s="519"/>
      <c r="R386" s="519"/>
    </row>
    <row r="387" spans="6:18" s="550" customFormat="1" x14ac:dyDescent="0.2">
      <c r="F387" s="517"/>
      <c r="H387" s="517"/>
      <c r="J387" s="517"/>
      <c r="O387" s="551"/>
      <c r="P387" s="519"/>
      <c r="Q387" s="519"/>
      <c r="R387" s="519"/>
    </row>
    <row r="388" spans="6:18" s="550" customFormat="1" x14ac:dyDescent="0.2">
      <c r="F388" s="517"/>
      <c r="H388" s="517"/>
      <c r="J388" s="517"/>
      <c r="O388" s="551"/>
      <c r="P388" s="519"/>
      <c r="Q388" s="519"/>
      <c r="R388" s="519"/>
    </row>
    <row r="389" spans="6:18" s="550" customFormat="1" x14ac:dyDescent="0.2">
      <c r="F389" s="517"/>
      <c r="H389" s="517"/>
      <c r="J389" s="517"/>
      <c r="O389" s="551"/>
      <c r="P389" s="519"/>
      <c r="Q389" s="519"/>
      <c r="R389" s="519"/>
    </row>
    <row r="390" spans="6:18" s="550" customFormat="1" x14ac:dyDescent="0.2">
      <c r="F390" s="517"/>
      <c r="H390" s="517"/>
      <c r="J390" s="517"/>
      <c r="O390" s="551"/>
      <c r="P390" s="519"/>
      <c r="Q390" s="519"/>
      <c r="R390" s="519"/>
    </row>
    <row r="391" spans="6:18" s="550" customFormat="1" x14ac:dyDescent="0.2">
      <c r="F391" s="517"/>
      <c r="H391" s="517"/>
      <c r="J391" s="517"/>
      <c r="O391" s="551"/>
      <c r="P391" s="519"/>
      <c r="Q391" s="519"/>
      <c r="R391" s="519"/>
    </row>
    <row r="392" spans="6:18" s="550" customFormat="1" x14ac:dyDescent="0.2">
      <c r="F392" s="517"/>
      <c r="H392" s="517"/>
      <c r="J392" s="517"/>
      <c r="O392" s="551"/>
      <c r="P392" s="519"/>
      <c r="Q392" s="519"/>
      <c r="R392" s="519"/>
    </row>
    <row r="393" spans="6:18" s="550" customFormat="1" x14ac:dyDescent="0.2">
      <c r="F393" s="517"/>
      <c r="H393" s="517"/>
      <c r="J393" s="517"/>
      <c r="O393" s="551"/>
      <c r="P393" s="519"/>
      <c r="Q393" s="519"/>
      <c r="R393" s="519"/>
    </row>
    <row r="394" spans="6:18" s="550" customFormat="1" x14ac:dyDescent="0.2">
      <c r="F394" s="517"/>
      <c r="H394" s="517"/>
      <c r="J394" s="517"/>
      <c r="O394" s="551"/>
      <c r="P394" s="519"/>
      <c r="Q394" s="519"/>
      <c r="R394" s="519"/>
    </row>
    <row r="395" spans="6:18" s="550" customFormat="1" x14ac:dyDescent="0.2">
      <c r="F395" s="517"/>
      <c r="H395" s="517"/>
      <c r="J395" s="517"/>
      <c r="O395" s="551"/>
      <c r="P395" s="519"/>
      <c r="Q395" s="519"/>
      <c r="R395" s="519"/>
    </row>
    <row r="396" spans="6:18" s="550" customFormat="1" x14ac:dyDescent="0.2">
      <c r="F396" s="517"/>
      <c r="H396" s="517"/>
      <c r="J396" s="517"/>
      <c r="O396" s="551"/>
      <c r="P396" s="519"/>
      <c r="Q396" s="519"/>
      <c r="R396" s="519"/>
    </row>
    <row r="397" spans="6:18" s="550" customFormat="1" x14ac:dyDescent="0.2">
      <c r="F397" s="517"/>
      <c r="H397" s="517"/>
      <c r="J397" s="517"/>
      <c r="O397" s="551"/>
      <c r="P397" s="519"/>
      <c r="Q397" s="519"/>
      <c r="R397" s="519"/>
    </row>
    <row r="398" spans="6:18" s="550" customFormat="1" x14ac:dyDescent="0.2">
      <c r="F398" s="517"/>
      <c r="H398" s="517"/>
      <c r="J398" s="517"/>
      <c r="O398" s="551"/>
      <c r="P398" s="519"/>
      <c r="Q398" s="519"/>
      <c r="R398" s="519"/>
    </row>
    <row r="399" spans="6:18" s="550" customFormat="1" x14ac:dyDescent="0.2">
      <c r="F399" s="517"/>
      <c r="H399" s="517"/>
      <c r="J399" s="517"/>
      <c r="O399" s="551"/>
      <c r="P399" s="519"/>
      <c r="Q399" s="519"/>
      <c r="R399" s="519"/>
    </row>
    <row r="400" spans="6:18" s="550" customFormat="1" x14ac:dyDescent="0.2">
      <c r="F400" s="517"/>
      <c r="H400" s="517"/>
      <c r="J400" s="517"/>
      <c r="O400" s="551"/>
      <c r="P400" s="519"/>
      <c r="Q400" s="519"/>
      <c r="R400" s="519"/>
    </row>
    <row r="401" spans="6:18" s="550" customFormat="1" x14ac:dyDescent="0.2">
      <c r="F401" s="517"/>
      <c r="H401" s="517"/>
      <c r="J401" s="517"/>
      <c r="O401" s="551"/>
      <c r="P401" s="519"/>
      <c r="Q401" s="519"/>
      <c r="R401" s="519"/>
    </row>
    <row r="402" spans="6:18" s="550" customFormat="1" x14ac:dyDescent="0.2">
      <c r="F402" s="517"/>
      <c r="H402" s="517"/>
      <c r="J402" s="517"/>
      <c r="O402" s="551"/>
      <c r="P402" s="519"/>
      <c r="Q402" s="519"/>
      <c r="R402" s="519"/>
    </row>
    <row r="403" spans="6:18" s="550" customFormat="1" x14ac:dyDescent="0.2">
      <c r="F403" s="517"/>
      <c r="H403" s="517"/>
      <c r="J403" s="517"/>
      <c r="O403" s="551"/>
      <c r="P403" s="519"/>
      <c r="Q403" s="519"/>
      <c r="R403" s="519"/>
    </row>
    <row r="404" spans="6:18" s="550" customFormat="1" x14ac:dyDescent="0.2">
      <c r="F404" s="517"/>
      <c r="H404" s="517"/>
      <c r="J404" s="517"/>
      <c r="O404" s="551"/>
      <c r="P404" s="519"/>
      <c r="Q404" s="519"/>
      <c r="R404" s="519"/>
    </row>
    <row r="405" spans="6:18" s="550" customFormat="1" x14ac:dyDescent="0.2">
      <c r="F405" s="517"/>
      <c r="H405" s="517"/>
      <c r="J405" s="517"/>
      <c r="O405" s="551"/>
      <c r="P405" s="519"/>
      <c r="Q405" s="519"/>
      <c r="R405" s="519"/>
    </row>
    <row r="406" spans="6:18" s="550" customFormat="1" x14ac:dyDescent="0.2">
      <c r="F406" s="517"/>
      <c r="H406" s="517"/>
      <c r="J406" s="517"/>
      <c r="O406" s="551"/>
      <c r="P406" s="519"/>
      <c r="Q406" s="519"/>
      <c r="R406" s="519"/>
    </row>
    <row r="407" spans="6:18" s="550" customFormat="1" x14ac:dyDescent="0.2">
      <c r="F407" s="517"/>
      <c r="H407" s="517"/>
      <c r="J407" s="517"/>
      <c r="O407" s="551"/>
      <c r="P407" s="519"/>
      <c r="Q407" s="519"/>
      <c r="R407" s="519"/>
    </row>
    <row r="408" spans="6:18" s="550" customFormat="1" x14ac:dyDescent="0.2">
      <c r="F408" s="517"/>
      <c r="H408" s="517"/>
      <c r="J408" s="517"/>
      <c r="O408" s="551"/>
      <c r="P408" s="519"/>
      <c r="Q408" s="519"/>
      <c r="R408" s="519"/>
    </row>
    <row r="409" spans="6:18" s="550" customFormat="1" x14ac:dyDescent="0.2">
      <c r="F409" s="517"/>
      <c r="H409" s="517"/>
      <c r="J409" s="517"/>
      <c r="O409" s="551"/>
      <c r="P409" s="519"/>
      <c r="Q409" s="519"/>
      <c r="R409" s="519"/>
    </row>
    <row r="410" spans="6:18" s="550" customFormat="1" x14ac:dyDescent="0.2">
      <c r="F410" s="517"/>
      <c r="H410" s="517"/>
      <c r="J410" s="517"/>
      <c r="O410" s="551"/>
      <c r="P410" s="519"/>
      <c r="Q410" s="519"/>
      <c r="R410" s="519"/>
    </row>
    <row r="411" spans="6:18" s="550" customFormat="1" x14ac:dyDescent="0.2">
      <c r="F411" s="517"/>
      <c r="H411" s="517"/>
      <c r="J411" s="517"/>
      <c r="O411" s="551"/>
      <c r="P411" s="519"/>
      <c r="Q411" s="519"/>
      <c r="R411" s="519"/>
    </row>
    <row r="412" spans="6:18" s="550" customFormat="1" x14ac:dyDescent="0.2">
      <c r="F412" s="517"/>
      <c r="H412" s="517"/>
      <c r="J412" s="517"/>
      <c r="O412" s="551"/>
      <c r="P412" s="519"/>
      <c r="Q412" s="519"/>
      <c r="R412" s="519"/>
    </row>
    <row r="413" spans="6:18" s="550" customFormat="1" x14ac:dyDescent="0.2">
      <c r="F413" s="517"/>
      <c r="H413" s="517"/>
      <c r="J413" s="517"/>
      <c r="O413" s="551"/>
      <c r="P413" s="519"/>
      <c r="Q413" s="519"/>
      <c r="R413" s="519"/>
    </row>
    <row r="414" spans="6:18" s="550" customFormat="1" x14ac:dyDescent="0.2">
      <c r="F414" s="517"/>
      <c r="H414" s="517"/>
      <c r="J414" s="517"/>
      <c r="O414" s="551"/>
      <c r="P414" s="519"/>
      <c r="Q414" s="519"/>
      <c r="R414" s="519"/>
    </row>
    <row r="415" spans="6:18" s="550" customFormat="1" x14ac:dyDescent="0.2">
      <c r="F415" s="517"/>
      <c r="H415" s="517"/>
      <c r="J415" s="517"/>
      <c r="O415" s="551"/>
      <c r="P415" s="519"/>
      <c r="Q415" s="519"/>
      <c r="R415" s="519"/>
    </row>
    <row r="416" spans="6:18" s="550" customFormat="1" x14ac:dyDescent="0.2">
      <c r="F416" s="517"/>
      <c r="H416" s="517"/>
      <c r="J416" s="517"/>
      <c r="O416" s="551"/>
      <c r="P416" s="519"/>
      <c r="Q416" s="519"/>
      <c r="R416" s="519"/>
    </row>
    <row r="417" spans="6:18" s="550" customFormat="1" x14ac:dyDescent="0.2">
      <c r="F417" s="517"/>
      <c r="H417" s="517"/>
      <c r="J417" s="517"/>
      <c r="O417" s="551"/>
      <c r="P417" s="519"/>
      <c r="Q417" s="519"/>
      <c r="R417" s="519"/>
    </row>
    <row r="418" spans="6:18" s="550" customFormat="1" x14ac:dyDescent="0.2">
      <c r="F418" s="517"/>
      <c r="H418" s="517"/>
      <c r="J418" s="517"/>
      <c r="O418" s="551"/>
      <c r="P418" s="519"/>
      <c r="Q418" s="519"/>
      <c r="R418" s="519"/>
    </row>
    <row r="419" spans="6:18" s="550" customFormat="1" x14ac:dyDescent="0.2">
      <c r="F419" s="517"/>
      <c r="H419" s="517"/>
      <c r="J419" s="517"/>
      <c r="O419" s="551"/>
      <c r="P419" s="519"/>
      <c r="Q419" s="519"/>
      <c r="R419" s="519"/>
    </row>
    <row r="420" spans="6:18" s="550" customFormat="1" x14ac:dyDescent="0.2">
      <c r="F420" s="517"/>
      <c r="H420" s="517"/>
      <c r="J420" s="517"/>
      <c r="O420" s="551"/>
      <c r="P420" s="519"/>
      <c r="Q420" s="519"/>
      <c r="R420" s="519"/>
    </row>
    <row r="421" spans="6:18" s="550" customFormat="1" x14ac:dyDescent="0.2">
      <c r="F421" s="517"/>
      <c r="H421" s="517"/>
      <c r="J421" s="517"/>
      <c r="O421" s="551"/>
      <c r="P421" s="519"/>
      <c r="Q421" s="519"/>
      <c r="R421" s="519"/>
    </row>
    <row r="422" spans="6:18" s="550" customFormat="1" x14ac:dyDescent="0.2">
      <c r="F422" s="517"/>
      <c r="H422" s="517"/>
      <c r="J422" s="517"/>
      <c r="O422" s="551"/>
      <c r="P422" s="519"/>
      <c r="Q422" s="519"/>
      <c r="R422" s="519"/>
    </row>
    <row r="423" spans="6:18" s="550" customFormat="1" x14ac:dyDescent="0.2">
      <c r="F423" s="517"/>
      <c r="H423" s="517"/>
      <c r="J423" s="517"/>
      <c r="O423" s="551"/>
      <c r="P423" s="519"/>
      <c r="Q423" s="519"/>
      <c r="R423" s="519"/>
    </row>
    <row r="424" spans="6:18" s="550" customFormat="1" x14ac:dyDescent="0.2">
      <c r="F424" s="517"/>
      <c r="H424" s="517"/>
      <c r="J424" s="517"/>
      <c r="O424" s="551"/>
      <c r="P424" s="519"/>
      <c r="Q424" s="519"/>
      <c r="R424" s="519"/>
    </row>
    <row r="425" spans="6:18" s="550" customFormat="1" x14ac:dyDescent="0.2">
      <c r="F425" s="517"/>
      <c r="H425" s="517"/>
      <c r="J425" s="517"/>
      <c r="O425" s="551"/>
      <c r="P425" s="519"/>
      <c r="Q425" s="519"/>
      <c r="R425" s="519"/>
    </row>
    <row r="426" spans="6:18" s="550" customFormat="1" x14ac:dyDescent="0.2">
      <c r="F426" s="517"/>
      <c r="H426" s="517"/>
      <c r="J426" s="517"/>
      <c r="O426" s="551"/>
      <c r="P426" s="519"/>
      <c r="Q426" s="519"/>
      <c r="R426" s="519"/>
    </row>
    <row r="427" spans="6:18" s="550" customFormat="1" x14ac:dyDescent="0.2">
      <c r="F427" s="517"/>
      <c r="H427" s="517"/>
      <c r="J427" s="517"/>
      <c r="O427" s="551"/>
      <c r="P427" s="519"/>
      <c r="Q427" s="519"/>
      <c r="R427" s="519"/>
    </row>
    <row r="428" spans="6:18" s="550" customFormat="1" x14ac:dyDescent="0.2">
      <c r="F428" s="517"/>
      <c r="H428" s="517"/>
      <c r="J428" s="517"/>
      <c r="O428" s="551"/>
      <c r="P428" s="519"/>
      <c r="Q428" s="519"/>
      <c r="R428" s="519"/>
    </row>
    <row r="429" spans="6:18" s="550" customFormat="1" x14ac:dyDescent="0.2">
      <c r="F429" s="517"/>
      <c r="H429" s="517"/>
      <c r="J429" s="517"/>
      <c r="O429" s="551"/>
      <c r="P429" s="519"/>
      <c r="Q429" s="519"/>
      <c r="R429" s="519"/>
    </row>
    <row r="430" spans="6:18" s="550" customFormat="1" x14ac:dyDescent="0.2">
      <c r="F430" s="517"/>
      <c r="H430" s="517"/>
      <c r="J430" s="517"/>
      <c r="O430" s="551"/>
      <c r="P430" s="519"/>
      <c r="Q430" s="519"/>
      <c r="R430" s="519"/>
    </row>
    <row r="431" spans="6:18" s="550" customFormat="1" x14ac:dyDescent="0.2">
      <c r="F431" s="517"/>
      <c r="H431" s="517"/>
      <c r="J431" s="517"/>
      <c r="O431" s="551"/>
      <c r="P431" s="519"/>
      <c r="Q431" s="519"/>
      <c r="R431" s="519"/>
    </row>
    <row r="432" spans="6:18" s="550" customFormat="1" x14ac:dyDescent="0.2">
      <c r="F432" s="517"/>
      <c r="H432" s="517"/>
      <c r="J432" s="517"/>
      <c r="O432" s="551"/>
      <c r="P432" s="519"/>
      <c r="Q432" s="519"/>
      <c r="R432" s="519"/>
    </row>
    <row r="433" spans="6:18" s="550" customFormat="1" x14ac:dyDescent="0.2">
      <c r="F433" s="517"/>
      <c r="H433" s="517"/>
      <c r="J433" s="517"/>
      <c r="O433" s="551"/>
      <c r="P433" s="519"/>
      <c r="Q433" s="519"/>
      <c r="R433" s="519"/>
    </row>
    <row r="434" spans="6:18" s="550" customFormat="1" x14ac:dyDescent="0.2">
      <c r="F434" s="517"/>
      <c r="H434" s="517"/>
      <c r="J434" s="517"/>
      <c r="O434" s="551"/>
      <c r="P434" s="519"/>
      <c r="Q434" s="519"/>
      <c r="R434" s="519"/>
    </row>
    <row r="435" spans="6:18" s="550" customFormat="1" x14ac:dyDescent="0.2">
      <c r="F435" s="517"/>
      <c r="H435" s="517"/>
      <c r="J435" s="517"/>
      <c r="O435" s="551"/>
      <c r="P435" s="519"/>
      <c r="Q435" s="519"/>
      <c r="R435" s="519"/>
    </row>
    <row r="436" spans="6:18" s="550" customFormat="1" x14ac:dyDescent="0.2">
      <c r="F436" s="517"/>
      <c r="H436" s="517"/>
      <c r="J436" s="517"/>
      <c r="O436" s="551"/>
      <c r="P436" s="519"/>
      <c r="Q436" s="519"/>
      <c r="R436" s="519"/>
    </row>
    <row r="437" spans="6:18" s="550" customFormat="1" x14ac:dyDescent="0.2">
      <c r="F437" s="517"/>
      <c r="H437" s="517"/>
      <c r="J437" s="517"/>
      <c r="O437" s="551"/>
      <c r="P437" s="519"/>
      <c r="Q437" s="519"/>
      <c r="R437" s="519"/>
    </row>
    <row r="438" spans="6:18" s="550" customFormat="1" x14ac:dyDescent="0.2">
      <c r="F438" s="517"/>
      <c r="H438" s="517"/>
      <c r="J438" s="517"/>
      <c r="O438" s="551"/>
      <c r="P438" s="519"/>
      <c r="Q438" s="519"/>
      <c r="R438" s="519"/>
    </row>
    <row r="439" spans="6:18" s="550" customFormat="1" x14ac:dyDescent="0.2">
      <c r="F439" s="517"/>
      <c r="H439" s="517"/>
      <c r="J439" s="517"/>
      <c r="O439" s="551"/>
      <c r="P439" s="519"/>
      <c r="Q439" s="519"/>
      <c r="R439" s="519"/>
    </row>
    <row r="440" spans="6:18" s="550" customFormat="1" x14ac:dyDescent="0.2">
      <c r="F440" s="517"/>
      <c r="H440" s="517"/>
      <c r="J440" s="517"/>
      <c r="O440" s="551"/>
      <c r="P440" s="519"/>
      <c r="Q440" s="519"/>
      <c r="R440" s="519"/>
    </row>
    <row r="441" spans="6:18" s="550" customFormat="1" x14ac:dyDescent="0.2">
      <c r="F441" s="517"/>
      <c r="H441" s="517"/>
      <c r="J441" s="517"/>
      <c r="O441" s="551"/>
      <c r="P441" s="519"/>
      <c r="Q441" s="519"/>
      <c r="R441" s="519"/>
    </row>
    <row r="442" spans="6:18" s="550" customFormat="1" x14ac:dyDescent="0.2">
      <c r="F442" s="517"/>
      <c r="H442" s="517"/>
      <c r="J442" s="517"/>
      <c r="O442" s="551"/>
      <c r="P442" s="519"/>
      <c r="Q442" s="519"/>
      <c r="R442" s="519"/>
    </row>
    <row r="443" spans="6:18" s="550" customFormat="1" x14ac:dyDescent="0.2">
      <c r="F443" s="517"/>
      <c r="H443" s="517"/>
      <c r="J443" s="517"/>
      <c r="O443" s="551"/>
      <c r="P443" s="519"/>
      <c r="Q443" s="519"/>
      <c r="R443" s="519"/>
    </row>
    <row r="444" spans="6:18" s="550" customFormat="1" x14ac:dyDescent="0.2">
      <c r="F444" s="517"/>
      <c r="H444" s="517"/>
      <c r="J444" s="517"/>
      <c r="O444" s="551"/>
      <c r="P444" s="519"/>
      <c r="Q444" s="519"/>
      <c r="R444" s="519"/>
    </row>
    <row r="445" spans="6:18" s="550" customFormat="1" x14ac:dyDescent="0.2">
      <c r="F445" s="517"/>
      <c r="H445" s="517"/>
      <c r="J445" s="517"/>
      <c r="O445" s="551"/>
      <c r="P445" s="519"/>
      <c r="Q445" s="519"/>
      <c r="R445" s="519"/>
    </row>
    <row r="446" spans="6:18" s="550" customFormat="1" x14ac:dyDescent="0.2">
      <c r="F446" s="517"/>
      <c r="H446" s="517"/>
      <c r="J446" s="517"/>
      <c r="O446" s="551"/>
      <c r="P446" s="519"/>
      <c r="Q446" s="519"/>
      <c r="R446" s="519"/>
    </row>
    <row r="447" spans="6:18" s="550" customFormat="1" x14ac:dyDescent="0.2">
      <c r="F447" s="517"/>
      <c r="H447" s="517"/>
      <c r="J447" s="517"/>
      <c r="O447" s="551"/>
      <c r="P447" s="519"/>
      <c r="Q447" s="519"/>
      <c r="R447" s="519"/>
    </row>
    <row r="448" spans="6:18" s="550" customFormat="1" x14ac:dyDescent="0.2">
      <c r="F448" s="517"/>
      <c r="H448" s="517"/>
      <c r="J448" s="517"/>
      <c r="O448" s="551"/>
      <c r="P448" s="519"/>
      <c r="Q448" s="519"/>
      <c r="R448" s="519"/>
    </row>
    <row r="449" spans="6:18" s="550" customFormat="1" x14ac:dyDescent="0.2">
      <c r="F449" s="517"/>
      <c r="H449" s="517"/>
      <c r="J449" s="517"/>
      <c r="O449" s="551"/>
      <c r="P449" s="519"/>
      <c r="Q449" s="519"/>
      <c r="R449" s="519"/>
    </row>
    <row r="450" spans="6:18" s="550" customFormat="1" x14ac:dyDescent="0.2">
      <c r="F450" s="517"/>
      <c r="H450" s="517"/>
      <c r="J450" s="517"/>
      <c r="O450" s="551"/>
      <c r="P450" s="519"/>
      <c r="Q450" s="519"/>
      <c r="R450" s="519"/>
    </row>
    <row r="451" spans="6:18" s="550" customFormat="1" x14ac:dyDescent="0.2">
      <c r="F451" s="517"/>
      <c r="H451" s="517"/>
      <c r="J451" s="517"/>
      <c r="O451" s="551"/>
      <c r="P451" s="519"/>
      <c r="Q451" s="519"/>
      <c r="R451" s="519"/>
    </row>
    <row r="452" spans="6:18" s="550" customFormat="1" x14ac:dyDescent="0.2">
      <c r="F452" s="517"/>
      <c r="H452" s="517"/>
      <c r="J452" s="517"/>
      <c r="O452" s="551"/>
      <c r="P452" s="519"/>
      <c r="Q452" s="519"/>
      <c r="R452" s="519"/>
    </row>
    <row r="453" spans="6:18" s="550" customFormat="1" x14ac:dyDescent="0.2">
      <c r="F453" s="517"/>
      <c r="H453" s="517"/>
      <c r="J453" s="517"/>
      <c r="O453" s="551"/>
      <c r="P453" s="519"/>
      <c r="Q453" s="519"/>
      <c r="R453" s="519"/>
    </row>
    <row r="454" spans="6:18" s="550" customFormat="1" x14ac:dyDescent="0.2">
      <c r="F454" s="517"/>
      <c r="H454" s="517"/>
      <c r="J454" s="517"/>
      <c r="O454" s="551"/>
      <c r="P454" s="519"/>
      <c r="Q454" s="519"/>
      <c r="R454" s="519"/>
    </row>
    <row r="455" spans="6:18" s="550" customFormat="1" x14ac:dyDescent="0.2">
      <c r="F455" s="517"/>
      <c r="H455" s="517"/>
      <c r="J455" s="517"/>
      <c r="O455" s="551"/>
      <c r="P455" s="519"/>
      <c r="Q455" s="519"/>
      <c r="R455" s="519"/>
    </row>
    <row r="456" spans="6:18" s="550" customFormat="1" x14ac:dyDescent="0.2">
      <c r="F456" s="517"/>
      <c r="H456" s="517"/>
      <c r="J456" s="517"/>
      <c r="O456" s="551"/>
      <c r="P456" s="519"/>
      <c r="Q456" s="519"/>
      <c r="R456" s="519"/>
    </row>
    <row r="457" spans="6:18" s="550" customFormat="1" x14ac:dyDescent="0.2">
      <c r="F457" s="517"/>
      <c r="H457" s="517"/>
      <c r="J457" s="517"/>
      <c r="O457" s="551"/>
      <c r="P457" s="519"/>
      <c r="Q457" s="519"/>
      <c r="R457" s="519"/>
    </row>
    <row r="458" spans="6:18" s="550" customFormat="1" x14ac:dyDescent="0.2">
      <c r="F458" s="517"/>
      <c r="H458" s="517"/>
      <c r="J458" s="517"/>
      <c r="O458" s="551"/>
      <c r="P458" s="519"/>
      <c r="Q458" s="519"/>
      <c r="R458" s="519"/>
    </row>
    <row r="459" spans="6:18" s="550" customFormat="1" x14ac:dyDescent="0.2">
      <c r="F459" s="517"/>
      <c r="H459" s="517"/>
      <c r="J459" s="517"/>
      <c r="O459" s="551"/>
      <c r="P459" s="519"/>
      <c r="Q459" s="519"/>
      <c r="R459" s="519"/>
    </row>
    <row r="460" spans="6:18" s="550" customFormat="1" x14ac:dyDescent="0.2">
      <c r="F460" s="517"/>
      <c r="H460" s="517"/>
      <c r="J460" s="517"/>
      <c r="O460" s="551"/>
      <c r="P460" s="519"/>
      <c r="Q460" s="519"/>
      <c r="R460" s="519"/>
    </row>
    <row r="461" spans="6:18" s="550" customFormat="1" x14ac:dyDescent="0.2">
      <c r="F461" s="517"/>
      <c r="H461" s="517"/>
      <c r="J461" s="517"/>
      <c r="O461" s="551"/>
      <c r="P461" s="519"/>
      <c r="Q461" s="519"/>
      <c r="R461" s="519"/>
    </row>
    <row r="462" spans="6:18" s="550" customFormat="1" x14ac:dyDescent="0.2">
      <c r="F462" s="517"/>
      <c r="H462" s="517"/>
      <c r="J462" s="517"/>
      <c r="O462" s="551"/>
      <c r="P462" s="519"/>
      <c r="Q462" s="519"/>
      <c r="R462" s="519"/>
    </row>
    <row r="463" spans="6:18" s="550" customFormat="1" x14ac:dyDescent="0.2">
      <c r="F463" s="517"/>
      <c r="H463" s="517"/>
      <c r="J463" s="517"/>
      <c r="O463" s="551"/>
      <c r="P463" s="519"/>
      <c r="Q463" s="519"/>
      <c r="R463" s="519"/>
    </row>
    <row r="464" spans="6:18" s="550" customFormat="1" x14ac:dyDescent="0.2">
      <c r="F464" s="517"/>
      <c r="H464" s="517"/>
      <c r="J464" s="517"/>
      <c r="O464" s="551"/>
      <c r="P464" s="519"/>
      <c r="Q464" s="519"/>
      <c r="R464" s="519"/>
    </row>
    <row r="465" spans="6:18" s="550" customFormat="1" x14ac:dyDescent="0.2">
      <c r="F465" s="517"/>
      <c r="H465" s="517"/>
      <c r="J465" s="517"/>
      <c r="O465" s="551"/>
      <c r="P465" s="519"/>
      <c r="Q465" s="519"/>
      <c r="R465" s="519"/>
    </row>
    <row r="466" spans="6:18" s="550" customFormat="1" x14ac:dyDescent="0.2">
      <c r="F466" s="517"/>
      <c r="H466" s="517"/>
      <c r="J466" s="517"/>
      <c r="O466" s="551"/>
      <c r="P466" s="519"/>
      <c r="Q466" s="519"/>
      <c r="R466" s="519"/>
    </row>
    <row r="467" spans="6:18" s="550" customFormat="1" x14ac:dyDescent="0.2">
      <c r="F467" s="517"/>
      <c r="H467" s="517"/>
      <c r="J467" s="517"/>
      <c r="O467" s="551"/>
      <c r="P467" s="519"/>
      <c r="Q467" s="519"/>
      <c r="R467" s="519"/>
    </row>
    <row r="468" spans="6:18" s="550" customFormat="1" x14ac:dyDescent="0.2">
      <c r="F468" s="517"/>
      <c r="H468" s="517"/>
      <c r="J468" s="517"/>
      <c r="O468" s="551"/>
      <c r="P468" s="519"/>
      <c r="Q468" s="519"/>
      <c r="R468" s="519"/>
    </row>
    <row r="469" spans="6:18" s="550" customFormat="1" x14ac:dyDescent="0.2">
      <c r="F469" s="517"/>
      <c r="H469" s="517"/>
      <c r="J469" s="517"/>
      <c r="O469" s="551"/>
      <c r="P469" s="519"/>
      <c r="Q469" s="519"/>
      <c r="R469" s="519"/>
    </row>
    <row r="470" spans="6:18" s="550" customFormat="1" x14ac:dyDescent="0.2">
      <c r="F470" s="517"/>
      <c r="H470" s="517"/>
      <c r="J470" s="517"/>
      <c r="O470" s="551"/>
      <c r="P470" s="519"/>
      <c r="Q470" s="519"/>
      <c r="R470" s="519"/>
    </row>
    <row r="471" spans="6:18" s="550" customFormat="1" x14ac:dyDescent="0.2">
      <c r="F471" s="517"/>
      <c r="H471" s="517"/>
      <c r="J471" s="517"/>
      <c r="O471" s="551"/>
      <c r="P471" s="519"/>
      <c r="Q471" s="519"/>
      <c r="R471" s="519"/>
    </row>
    <row r="472" spans="6:18" s="550" customFormat="1" x14ac:dyDescent="0.2">
      <c r="F472" s="517"/>
      <c r="H472" s="517"/>
      <c r="J472" s="517"/>
      <c r="O472" s="551"/>
      <c r="P472" s="519"/>
      <c r="Q472" s="519"/>
      <c r="R472" s="519"/>
    </row>
    <row r="473" spans="6:18" s="550" customFormat="1" x14ac:dyDescent="0.2">
      <c r="F473" s="517"/>
      <c r="H473" s="517"/>
      <c r="J473" s="517"/>
      <c r="O473" s="551"/>
      <c r="P473" s="519"/>
      <c r="Q473" s="519"/>
      <c r="R473" s="519"/>
    </row>
    <row r="474" spans="6:18" s="550" customFormat="1" x14ac:dyDescent="0.2">
      <c r="F474" s="517"/>
      <c r="H474" s="517"/>
      <c r="J474" s="517"/>
      <c r="O474" s="551"/>
      <c r="P474" s="519"/>
      <c r="Q474" s="519"/>
      <c r="R474" s="519"/>
    </row>
    <row r="475" spans="6:18" s="550" customFormat="1" x14ac:dyDescent="0.2">
      <c r="F475" s="517"/>
      <c r="H475" s="517"/>
      <c r="J475" s="517"/>
      <c r="O475" s="551"/>
      <c r="P475" s="519"/>
      <c r="Q475" s="519"/>
      <c r="R475" s="519"/>
    </row>
    <row r="476" spans="6:18" s="550" customFormat="1" x14ac:dyDescent="0.2">
      <c r="F476" s="517"/>
      <c r="H476" s="517"/>
      <c r="J476" s="517"/>
      <c r="O476" s="551"/>
      <c r="P476" s="519"/>
      <c r="Q476" s="519"/>
      <c r="R476" s="519"/>
    </row>
    <row r="477" spans="6:18" s="550" customFormat="1" x14ac:dyDescent="0.2">
      <c r="F477" s="517"/>
      <c r="H477" s="517"/>
      <c r="J477" s="517"/>
      <c r="O477" s="551"/>
      <c r="P477" s="519"/>
      <c r="Q477" s="519"/>
      <c r="R477" s="519"/>
    </row>
    <row r="478" spans="6:18" s="550" customFormat="1" x14ac:dyDescent="0.2">
      <c r="F478" s="517"/>
      <c r="H478" s="517"/>
      <c r="J478" s="517"/>
      <c r="O478" s="551"/>
      <c r="P478" s="519"/>
      <c r="Q478" s="519"/>
      <c r="R478" s="519"/>
    </row>
    <row r="479" spans="6:18" s="550" customFormat="1" x14ac:dyDescent="0.2">
      <c r="F479" s="517"/>
      <c r="H479" s="517"/>
      <c r="J479" s="517"/>
      <c r="O479" s="551"/>
      <c r="P479" s="519"/>
      <c r="Q479" s="519"/>
      <c r="R479" s="519"/>
    </row>
    <row r="480" spans="6:18" s="550" customFormat="1" x14ac:dyDescent="0.2">
      <c r="F480" s="517"/>
      <c r="H480" s="517"/>
      <c r="J480" s="517"/>
      <c r="O480" s="551"/>
      <c r="P480" s="519"/>
      <c r="Q480" s="519"/>
      <c r="R480" s="519"/>
    </row>
    <row r="481" spans="6:18" s="550" customFormat="1" x14ac:dyDescent="0.2">
      <c r="F481" s="517"/>
      <c r="H481" s="517"/>
      <c r="J481" s="517"/>
      <c r="O481" s="551"/>
      <c r="P481" s="519"/>
      <c r="Q481" s="519"/>
      <c r="R481" s="519"/>
    </row>
    <row r="482" spans="6:18" s="550" customFormat="1" x14ac:dyDescent="0.2">
      <c r="F482" s="517"/>
      <c r="H482" s="517"/>
      <c r="J482" s="517"/>
      <c r="O482" s="551"/>
      <c r="P482" s="519"/>
      <c r="Q482" s="519"/>
      <c r="R482" s="519"/>
    </row>
    <row r="483" spans="6:18" s="550" customFormat="1" x14ac:dyDescent="0.2">
      <c r="F483" s="517"/>
      <c r="H483" s="517"/>
      <c r="J483" s="517"/>
      <c r="O483" s="551"/>
      <c r="P483" s="519"/>
      <c r="Q483" s="519"/>
      <c r="R483" s="519"/>
    </row>
    <row r="484" spans="6:18" s="550" customFormat="1" x14ac:dyDescent="0.2">
      <c r="F484" s="517"/>
      <c r="H484" s="517"/>
      <c r="J484" s="517"/>
      <c r="O484" s="551"/>
      <c r="P484" s="519"/>
      <c r="Q484" s="519"/>
      <c r="R484" s="519"/>
    </row>
    <row r="485" spans="6:18" s="550" customFormat="1" x14ac:dyDescent="0.2">
      <c r="F485" s="517"/>
      <c r="H485" s="517"/>
      <c r="J485" s="517"/>
      <c r="O485" s="551"/>
      <c r="P485" s="519"/>
      <c r="Q485" s="519"/>
      <c r="R485" s="519"/>
    </row>
    <row r="486" spans="6:18" s="550" customFormat="1" x14ac:dyDescent="0.2">
      <c r="F486" s="517"/>
      <c r="H486" s="517"/>
      <c r="J486" s="517"/>
      <c r="O486" s="551"/>
      <c r="P486" s="519"/>
      <c r="Q486" s="519"/>
      <c r="R486" s="519"/>
    </row>
    <row r="487" spans="6:18" s="550" customFormat="1" x14ac:dyDescent="0.2">
      <c r="F487" s="517"/>
      <c r="H487" s="517"/>
      <c r="J487" s="517"/>
      <c r="O487" s="551"/>
      <c r="P487" s="519"/>
      <c r="Q487" s="519"/>
      <c r="R487" s="519"/>
    </row>
    <row r="488" spans="6:18" s="550" customFormat="1" x14ac:dyDescent="0.2">
      <c r="F488" s="517"/>
      <c r="H488" s="517"/>
      <c r="J488" s="517"/>
      <c r="O488" s="551"/>
      <c r="P488" s="519"/>
      <c r="Q488" s="519"/>
      <c r="R488" s="519"/>
    </row>
    <row r="489" spans="6:18" s="550" customFormat="1" x14ac:dyDescent="0.2">
      <c r="F489" s="517"/>
      <c r="H489" s="517"/>
      <c r="J489" s="517"/>
      <c r="O489" s="551"/>
      <c r="P489" s="519"/>
      <c r="Q489" s="519"/>
      <c r="R489" s="519"/>
    </row>
    <row r="490" spans="6:18" s="550" customFormat="1" x14ac:dyDescent="0.2">
      <c r="F490" s="517"/>
      <c r="H490" s="517"/>
      <c r="J490" s="517"/>
      <c r="O490" s="551"/>
      <c r="P490" s="519"/>
      <c r="Q490" s="519"/>
      <c r="R490" s="519"/>
    </row>
    <row r="491" spans="6:18" s="550" customFormat="1" x14ac:dyDescent="0.2">
      <c r="F491" s="517"/>
      <c r="H491" s="517"/>
      <c r="J491" s="517"/>
      <c r="O491" s="551"/>
      <c r="P491" s="519"/>
      <c r="Q491" s="519"/>
      <c r="R491" s="519"/>
    </row>
    <row r="492" spans="6:18" s="550" customFormat="1" x14ac:dyDescent="0.2">
      <c r="F492" s="517"/>
      <c r="H492" s="517"/>
      <c r="J492" s="517"/>
      <c r="O492" s="551"/>
      <c r="P492" s="519"/>
      <c r="Q492" s="519"/>
      <c r="R492" s="519"/>
    </row>
    <row r="493" spans="6:18" s="550" customFormat="1" x14ac:dyDescent="0.2">
      <c r="F493" s="517"/>
      <c r="H493" s="517"/>
      <c r="J493" s="517"/>
      <c r="O493" s="551"/>
      <c r="P493" s="519"/>
      <c r="Q493" s="519"/>
      <c r="R493" s="519"/>
    </row>
    <row r="494" spans="6:18" s="550" customFormat="1" x14ac:dyDescent="0.2">
      <c r="F494" s="517"/>
      <c r="H494" s="517"/>
      <c r="J494" s="517"/>
      <c r="O494" s="551"/>
      <c r="P494" s="519"/>
      <c r="Q494" s="519"/>
      <c r="R494" s="519"/>
    </row>
    <row r="495" spans="6:18" s="550" customFormat="1" x14ac:dyDescent="0.2">
      <c r="F495" s="517"/>
      <c r="H495" s="517"/>
      <c r="J495" s="517"/>
      <c r="O495" s="551"/>
      <c r="P495" s="519"/>
      <c r="Q495" s="519"/>
      <c r="R495" s="519"/>
    </row>
    <row r="496" spans="6:18" s="550" customFormat="1" x14ac:dyDescent="0.2">
      <c r="F496" s="517"/>
      <c r="H496" s="517"/>
      <c r="J496" s="517"/>
      <c r="O496" s="551"/>
      <c r="P496" s="519"/>
      <c r="Q496" s="519"/>
      <c r="R496" s="519"/>
    </row>
    <row r="497" spans="6:18" s="550" customFormat="1" x14ac:dyDescent="0.2">
      <c r="F497" s="517"/>
      <c r="H497" s="517"/>
      <c r="J497" s="517"/>
      <c r="O497" s="551"/>
      <c r="P497" s="519"/>
      <c r="Q497" s="519"/>
      <c r="R497" s="519"/>
    </row>
    <row r="498" spans="6:18" s="550" customFormat="1" x14ac:dyDescent="0.2">
      <c r="F498" s="517"/>
      <c r="H498" s="517"/>
      <c r="J498" s="517"/>
      <c r="O498" s="551"/>
      <c r="P498" s="519"/>
      <c r="Q498" s="519"/>
      <c r="R498" s="519"/>
    </row>
    <row r="499" spans="6:18" s="550" customFormat="1" x14ac:dyDescent="0.2">
      <c r="F499" s="517"/>
      <c r="H499" s="517"/>
      <c r="J499" s="517"/>
      <c r="O499" s="551"/>
      <c r="P499" s="519"/>
      <c r="Q499" s="519"/>
      <c r="R499" s="519"/>
    </row>
    <row r="500" spans="6:18" s="550" customFormat="1" x14ac:dyDescent="0.2">
      <c r="F500" s="517"/>
      <c r="H500" s="517"/>
      <c r="J500" s="517"/>
      <c r="O500" s="551"/>
      <c r="P500" s="519"/>
      <c r="Q500" s="519"/>
      <c r="R500" s="519"/>
    </row>
    <row r="501" spans="6:18" s="550" customFormat="1" x14ac:dyDescent="0.2">
      <c r="F501" s="517"/>
      <c r="H501" s="517"/>
      <c r="J501" s="517"/>
      <c r="O501" s="551"/>
      <c r="P501" s="519"/>
      <c r="Q501" s="519"/>
      <c r="R501" s="519"/>
    </row>
    <row r="502" spans="6:18" s="550" customFormat="1" x14ac:dyDescent="0.2">
      <c r="F502" s="517"/>
      <c r="H502" s="517"/>
      <c r="J502" s="517"/>
      <c r="O502" s="551"/>
      <c r="P502" s="519"/>
      <c r="Q502" s="519"/>
      <c r="R502" s="519"/>
    </row>
    <row r="503" spans="6:18" s="550" customFormat="1" x14ac:dyDescent="0.2">
      <c r="F503" s="517"/>
      <c r="H503" s="517"/>
      <c r="J503" s="517"/>
      <c r="O503" s="551"/>
      <c r="P503" s="519"/>
      <c r="Q503" s="519"/>
      <c r="R503" s="519"/>
    </row>
    <row r="504" spans="6:18" s="550" customFormat="1" x14ac:dyDescent="0.2">
      <c r="F504" s="517"/>
      <c r="H504" s="517"/>
      <c r="J504" s="517"/>
      <c r="O504" s="551"/>
      <c r="P504" s="519"/>
      <c r="Q504" s="519"/>
      <c r="R504" s="519"/>
    </row>
    <row r="505" spans="6:18" s="550" customFormat="1" x14ac:dyDescent="0.2">
      <c r="F505" s="517"/>
      <c r="H505" s="517"/>
      <c r="J505" s="517"/>
      <c r="O505" s="551"/>
      <c r="P505" s="519"/>
      <c r="Q505" s="519"/>
      <c r="R505" s="519"/>
    </row>
    <row r="506" spans="6:18" s="550" customFormat="1" x14ac:dyDescent="0.2">
      <c r="F506" s="517"/>
      <c r="H506" s="517"/>
      <c r="J506" s="517"/>
      <c r="O506" s="551"/>
      <c r="P506" s="519"/>
      <c r="Q506" s="519"/>
      <c r="R506" s="519"/>
    </row>
    <row r="507" spans="6:18" s="550" customFormat="1" x14ac:dyDescent="0.2">
      <c r="F507" s="517"/>
      <c r="H507" s="517"/>
      <c r="J507" s="517"/>
      <c r="O507" s="551"/>
      <c r="P507" s="519"/>
      <c r="Q507" s="519"/>
      <c r="R507" s="519"/>
    </row>
    <row r="508" spans="6:18" s="550" customFormat="1" x14ac:dyDescent="0.2">
      <c r="F508" s="517"/>
      <c r="H508" s="517"/>
      <c r="J508" s="517"/>
      <c r="O508" s="551"/>
      <c r="P508" s="519"/>
      <c r="Q508" s="519"/>
      <c r="R508" s="519"/>
    </row>
    <row r="509" spans="6:18" s="550" customFormat="1" x14ac:dyDescent="0.2">
      <c r="F509" s="517"/>
      <c r="H509" s="517"/>
      <c r="J509" s="517"/>
      <c r="O509" s="551"/>
      <c r="P509" s="519"/>
      <c r="Q509" s="519"/>
      <c r="R509" s="519"/>
    </row>
    <row r="510" spans="6:18" s="550" customFormat="1" x14ac:dyDescent="0.2">
      <c r="F510" s="517"/>
      <c r="H510" s="517"/>
      <c r="J510" s="517"/>
      <c r="O510" s="551"/>
      <c r="P510" s="519"/>
      <c r="Q510" s="519"/>
      <c r="R510" s="519"/>
    </row>
    <row r="511" spans="6:18" s="550" customFormat="1" x14ac:dyDescent="0.2">
      <c r="F511" s="517"/>
      <c r="H511" s="517"/>
      <c r="J511" s="517"/>
      <c r="O511" s="551"/>
      <c r="P511" s="519"/>
      <c r="Q511" s="519"/>
      <c r="R511" s="519"/>
    </row>
    <row r="512" spans="6:18" s="550" customFormat="1" x14ac:dyDescent="0.2">
      <c r="F512" s="517"/>
      <c r="H512" s="517"/>
      <c r="J512" s="517"/>
      <c r="O512" s="551"/>
      <c r="P512" s="519"/>
      <c r="Q512" s="519"/>
      <c r="R512" s="519"/>
    </row>
    <row r="513" spans="6:18" s="550" customFormat="1" x14ac:dyDescent="0.2">
      <c r="F513" s="517"/>
      <c r="H513" s="517"/>
      <c r="J513" s="517"/>
      <c r="O513" s="551"/>
      <c r="P513" s="519"/>
      <c r="Q513" s="519"/>
      <c r="R513" s="519"/>
    </row>
    <row r="514" spans="6:18" s="550" customFormat="1" x14ac:dyDescent="0.2">
      <c r="F514" s="517"/>
      <c r="H514" s="517"/>
      <c r="J514" s="517"/>
      <c r="O514" s="551"/>
      <c r="P514" s="519"/>
      <c r="Q514" s="519"/>
      <c r="R514" s="519"/>
    </row>
    <row r="515" spans="6:18" s="550" customFormat="1" x14ac:dyDescent="0.2">
      <c r="F515" s="517"/>
      <c r="H515" s="517"/>
      <c r="J515" s="517"/>
      <c r="O515" s="551"/>
      <c r="P515" s="519"/>
      <c r="Q515" s="519"/>
      <c r="R515" s="519"/>
    </row>
    <row r="516" spans="6:18" s="550" customFormat="1" x14ac:dyDescent="0.2">
      <c r="F516" s="517"/>
      <c r="H516" s="517"/>
      <c r="J516" s="517"/>
      <c r="O516" s="551"/>
      <c r="P516" s="519"/>
      <c r="Q516" s="519"/>
      <c r="R516" s="519"/>
    </row>
    <row r="517" spans="6:18" s="550" customFormat="1" x14ac:dyDescent="0.2">
      <c r="F517" s="517"/>
      <c r="H517" s="517"/>
      <c r="J517" s="517"/>
      <c r="O517" s="551"/>
      <c r="P517" s="519"/>
      <c r="Q517" s="519"/>
      <c r="R517" s="519"/>
    </row>
    <row r="518" spans="6:18" s="550" customFormat="1" x14ac:dyDescent="0.2">
      <c r="F518" s="517"/>
      <c r="H518" s="517"/>
      <c r="J518" s="517"/>
      <c r="O518" s="551"/>
      <c r="P518" s="519"/>
      <c r="Q518" s="519"/>
      <c r="R518" s="519"/>
    </row>
    <row r="519" spans="6:18" s="550" customFormat="1" x14ac:dyDescent="0.2">
      <c r="F519" s="517"/>
      <c r="H519" s="517"/>
      <c r="J519" s="517"/>
      <c r="O519" s="551"/>
      <c r="P519" s="519"/>
      <c r="Q519" s="519"/>
      <c r="R519" s="519"/>
    </row>
    <row r="520" spans="6:18" s="550" customFormat="1" x14ac:dyDescent="0.2">
      <c r="F520" s="517"/>
      <c r="H520" s="517"/>
      <c r="J520" s="517"/>
      <c r="O520" s="551"/>
      <c r="P520" s="519"/>
      <c r="Q520" s="519"/>
      <c r="R520" s="519"/>
    </row>
    <row r="521" spans="6:18" s="550" customFormat="1" x14ac:dyDescent="0.2">
      <c r="F521" s="517"/>
      <c r="H521" s="517"/>
      <c r="J521" s="517"/>
      <c r="O521" s="551"/>
      <c r="P521" s="519"/>
      <c r="Q521" s="519"/>
      <c r="R521" s="519"/>
    </row>
    <row r="522" spans="6:18" s="550" customFormat="1" x14ac:dyDescent="0.2">
      <c r="F522" s="517"/>
      <c r="H522" s="517"/>
      <c r="J522" s="517"/>
      <c r="O522" s="551"/>
      <c r="P522" s="519"/>
      <c r="Q522" s="519"/>
      <c r="R522" s="519"/>
    </row>
    <row r="523" spans="6:18" s="550" customFormat="1" x14ac:dyDescent="0.2">
      <c r="F523" s="517"/>
      <c r="H523" s="517"/>
      <c r="J523" s="517"/>
      <c r="O523" s="551"/>
      <c r="P523" s="519"/>
      <c r="Q523" s="519"/>
      <c r="R523" s="519"/>
    </row>
    <row r="524" spans="6:18" s="550" customFormat="1" x14ac:dyDescent="0.2">
      <c r="F524" s="517"/>
      <c r="H524" s="517"/>
      <c r="J524" s="517"/>
      <c r="O524" s="551"/>
      <c r="P524" s="519"/>
      <c r="Q524" s="519"/>
      <c r="R524" s="519"/>
    </row>
    <row r="525" spans="6:18" s="550" customFormat="1" x14ac:dyDescent="0.2">
      <c r="F525" s="517"/>
      <c r="H525" s="517"/>
      <c r="J525" s="517"/>
      <c r="O525" s="551"/>
      <c r="P525" s="519"/>
      <c r="Q525" s="519"/>
      <c r="R525" s="519"/>
    </row>
    <row r="526" spans="6:18" s="550" customFormat="1" x14ac:dyDescent="0.2">
      <c r="F526" s="517"/>
      <c r="H526" s="517"/>
      <c r="J526" s="517"/>
      <c r="O526" s="551"/>
      <c r="P526" s="519"/>
      <c r="Q526" s="519"/>
      <c r="R526" s="519"/>
    </row>
    <row r="527" spans="6:18" s="550" customFormat="1" x14ac:dyDescent="0.2">
      <c r="F527" s="517"/>
      <c r="H527" s="517"/>
      <c r="J527" s="517"/>
      <c r="O527" s="551"/>
      <c r="P527" s="519"/>
      <c r="Q527" s="519"/>
      <c r="R527" s="519"/>
    </row>
    <row r="528" spans="6:18" s="550" customFormat="1" x14ac:dyDescent="0.2">
      <c r="F528" s="517"/>
      <c r="H528" s="517"/>
      <c r="J528" s="517"/>
      <c r="O528" s="551"/>
      <c r="P528" s="519"/>
      <c r="Q528" s="519"/>
      <c r="R528" s="519"/>
    </row>
    <row r="529" spans="6:18" s="550" customFormat="1" x14ac:dyDescent="0.2">
      <c r="F529" s="517"/>
      <c r="H529" s="517"/>
      <c r="J529" s="517"/>
      <c r="O529" s="551"/>
      <c r="P529" s="519"/>
      <c r="Q529" s="519"/>
      <c r="R529" s="519"/>
    </row>
    <row r="530" spans="6:18" s="550" customFormat="1" x14ac:dyDescent="0.2">
      <c r="F530" s="517"/>
      <c r="H530" s="517"/>
      <c r="J530" s="517"/>
      <c r="O530" s="551"/>
      <c r="P530" s="519"/>
      <c r="Q530" s="519"/>
      <c r="R530" s="519"/>
    </row>
    <row r="531" spans="6:18" s="550" customFormat="1" x14ac:dyDescent="0.2">
      <c r="F531" s="517"/>
      <c r="H531" s="517"/>
      <c r="J531" s="517"/>
      <c r="O531" s="551"/>
      <c r="P531" s="519"/>
      <c r="Q531" s="519"/>
      <c r="R531" s="519"/>
    </row>
    <row r="532" spans="6:18" s="550" customFormat="1" x14ac:dyDescent="0.2">
      <c r="F532" s="517"/>
      <c r="H532" s="517"/>
      <c r="J532" s="517"/>
      <c r="O532" s="551"/>
      <c r="P532" s="519"/>
      <c r="Q532" s="519"/>
      <c r="R532" s="519"/>
    </row>
    <row r="533" spans="6:18" s="550" customFormat="1" x14ac:dyDescent="0.2">
      <c r="F533" s="517"/>
      <c r="H533" s="517"/>
      <c r="J533" s="517"/>
      <c r="O533" s="551"/>
      <c r="P533" s="519"/>
      <c r="Q533" s="519"/>
      <c r="R533" s="519"/>
    </row>
    <row r="534" spans="6:18" s="550" customFormat="1" x14ac:dyDescent="0.2">
      <c r="F534" s="517"/>
      <c r="H534" s="517"/>
      <c r="J534" s="517"/>
      <c r="O534" s="551"/>
      <c r="P534" s="519"/>
      <c r="Q534" s="519"/>
      <c r="R534" s="519"/>
    </row>
    <row r="535" spans="6:18" s="550" customFormat="1" x14ac:dyDescent="0.2">
      <c r="F535" s="517"/>
      <c r="H535" s="517"/>
      <c r="J535" s="517"/>
      <c r="O535" s="551"/>
      <c r="P535" s="519"/>
      <c r="Q535" s="519"/>
      <c r="R535" s="519"/>
    </row>
    <row r="536" spans="6:18" s="550" customFormat="1" x14ac:dyDescent="0.2">
      <c r="F536" s="517"/>
      <c r="H536" s="517"/>
      <c r="J536" s="517"/>
      <c r="O536" s="551"/>
      <c r="P536" s="519"/>
      <c r="Q536" s="519"/>
      <c r="R536" s="519"/>
    </row>
    <row r="537" spans="6:18" s="550" customFormat="1" x14ac:dyDescent="0.2">
      <c r="F537" s="517"/>
      <c r="H537" s="517"/>
      <c r="J537" s="517"/>
      <c r="O537" s="551"/>
      <c r="P537" s="519"/>
      <c r="Q537" s="519"/>
      <c r="R537" s="519"/>
    </row>
    <row r="538" spans="6:18" s="550" customFormat="1" x14ac:dyDescent="0.2">
      <c r="F538" s="517"/>
      <c r="H538" s="517"/>
      <c r="J538" s="517"/>
      <c r="O538" s="551"/>
      <c r="P538" s="519"/>
      <c r="Q538" s="519"/>
      <c r="R538" s="519"/>
    </row>
    <row r="539" spans="6:18" s="550" customFormat="1" x14ac:dyDescent="0.2">
      <c r="F539" s="517"/>
      <c r="H539" s="517"/>
      <c r="J539" s="517"/>
      <c r="O539" s="551"/>
      <c r="P539" s="519"/>
      <c r="Q539" s="519"/>
      <c r="R539" s="519"/>
    </row>
    <row r="540" spans="6:18" s="550" customFormat="1" x14ac:dyDescent="0.2">
      <c r="F540" s="517"/>
      <c r="H540" s="517"/>
      <c r="J540" s="517"/>
      <c r="O540" s="551"/>
      <c r="P540" s="519"/>
      <c r="Q540" s="519"/>
      <c r="R540" s="519"/>
    </row>
    <row r="541" spans="6:18" s="550" customFormat="1" x14ac:dyDescent="0.2">
      <c r="F541" s="517"/>
      <c r="H541" s="517"/>
      <c r="J541" s="517"/>
      <c r="O541" s="551"/>
      <c r="P541" s="519"/>
      <c r="Q541" s="519"/>
      <c r="R541" s="519"/>
    </row>
    <row r="542" spans="6:18" s="550" customFormat="1" x14ac:dyDescent="0.2">
      <c r="F542" s="517"/>
      <c r="H542" s="517"/>
      <c r="J542" s="517"/>
      <c r="O542" s="551"/>
      <c r="P542" s="519"/>
      <c r="Q542" s="519"/>
      <c r="R542" s="519"/>
    </row>
    <row r="543" spans="6:18" s="550" customFormat="1" x14ac:dyDescent="0.2">
      <c r="F543" s="517"/>
      <c r="H543" s="517"/>
      <c r="J543" s="517"/>
      <c r="O543" s="551"/>
      <c r="P543" s="519"/>
      <c r="Q543" s="519"/>
      <c r="R543" s="519"/>
    </row>
    <row r="544" spans="6:18" s="550" customFormat="1" x14ac:dyDescent="0.2">
      <c r="F544" s="517"/>
      <c r="H544" s="517"/>
      <c r="J544" s="517"/>
      <c r="O544" s="551"/>
      <c r="P544" s="519"/>
      <c r="Q544" s="519"/>
      <c r="R544" s="519"/>
    </row>
    <row r="545" spans="6:18" s="550" customFormat="1" x14ac:dyDescent="0.2">
      <c r="F545" s="517"/>
      <c r="H545" s="517"/>
      <c r="J545" s="517"/>
      <c r="O545" s="551"/>
      <c r="P545" s="519"/>
      <c r="Q545" s="519"/>
      <c r="R545" s="519"/>
    </row>
    <row r="546" spans="6:18" s="550" customFormat="1" x14ac:dyDescent="0.2">
      <c r="F546" s="517"/>
      <c r="H546" s="517"/>
      <c r="J546" s="517"/>
      <c r="O546" s="551"/>
      <c r="P546" s="519"/>
      <c r="Q546" s="519"/>
      <c r="R546" s="519"/>
    </row>
    <row r="547" spans="6:18" s="550" customFormat="1" x14ac:dyDescent="0.2">
      <c r="F547" s="517"/>
      <c r="H547" s="517"/>
      <c r="J547" s="517"/>
      <c r="O547" s="551"/>
      <c r="P547" s="519"/>
      <c r="Q547" s="519"/>
      <c r="R547" s="519"/>
    </row>
    <row r="548" spans="6:18" s="550" customFormat="1" x14ac:dyDescent="0.2">
      <c r="F548" s="517"/>
      <c r="H548" s="517"/>
      <c r="J548" s="517"/>
      <c r="O548" s="551"/>
      <c r="P548" s="519"/>
      <c r="Q548" s="519"/>
      <c r="R548" s="519"/>
    </row>
    <row r="549" spans="6:18" s="550" customFormat="1" x14ac:dyDescent="0.2">
      <c r="F549" s="517"/>
      <c r="H549" s="517"/>
      <c r="J549" s="517"/>
      <c r="O549" s="551"/>
      <c r="P549" s="519"/>
      <c r="Q549" s="519"/>
      <c r="R549" s="519"/>
    </row>
    <row r="550" spans="6:18" s="550" customFormat="1" x14ac:dyDescent="0.2">
      <c r="F550" s="517"/>
      <c r="H550" s="517"/>
      <c r="J550" s="517"/>
      <c r="O550" s="551"/>
      <c r="P550" s="519"/>
      <c r="Q550" s="519"/>
      <c r="R550" s="519"/>
    </row>
    <row r="551" spans="6:18" s="550" customFormat="1" x14ac:dyDescent="0.2">
      <c r="F551" s="517"/>
      <c r="H551" s="517"/>
      <c r="J551" s="517"/>
      <c r="O551" s="551"/>
      <c r="P551" s="519"/>
      <c r="Q551" s="519"/>
      <c r="R551" s="519"/>
    </row>
    <row r="552" spans="6:18" s="550" customFormat="1" x14ac:dyDescent="0.2">
      <c r="F552" s="517"/>
      <c r="H552" s="517"/>
      <c r="J552" s="517"/>
      <c r="O552" s="551"/>
      <c r="P552" s="519"/>
      <c r="Q552" s="519"/>
      <c r="R552" s="519"/>
    </row>
    <row r="553" spans="6:18" s="550" customFormat="1" x14ac:dyDescent="0.2">
      <c r="F553" s="517"/>
      <c r="H553" s="517"/>
      <c r="J553" s="517"/>
      <c r="O553" s="551"/>
      <c r="P553" s="519"/>
      <c r="Q553" s="519"/>
      <c r="R553" s="519"/>
    </row>
    <row r="554" spans="6:18" s="550" customFormat="1" x14ac:dyDescent="0.2">
      <c r="F554" s="517"/>
      <c r="H554" s="517"/>
      <c r="J554" s="517"/>
      <c r="O554" s="551"/>
      <c r="P554" s="519"/>
      <c r="Q554" s="519"/>
      <c r="R554" s="519"/>
    </row>
    <row r="555" spans="6:18" s="550" customFormat="1" x14ac:dyDescent="0.2">
      <c r="F555" s="517"/>
      <c r="H555" s="517"/>
      <c r="J555" s="517"/>
      <c r="O555" s="551"/>
      <c r="P555" s="519"/>
      <c r="Q555" s="519"/>
      <c r="R555" s="519"/>
    </row>
    <row r="556" spans="6:18" s="550" customFormat="1" x14ac:dyDescent="0.2">
      <c r="F556" s="517"/>
      <c r="H556" s="517"/>
      <c r="J556" s="517"/>
      <c r="O556" s="551"/>
      <c r="P556" s="519"/>
      <c r="Q556" s="519"/>
      <c r="R556" s="519"/>
    </row>
    <row r="557" spans="6:18" s="550" customFormat="1" x14ac:dyDescent="0.2">
      <c r="F557" s="517"/>
      <c r="H557" s="517"/>
      <c r="J557" s="517"/>
      <c r="O557" s="551"/>
      <c r="P557" s="519"/>
      <c r="Q557" s="519"/>
      <c r="R557" s="519"/>
    </row>
    <row r="558" spans="6:18" s="550" customFormat="1" x14ac:dyDescent="0.2">
      <c r="F558" s="517"/>
      <c r="H558" s="517"/>
      <c r="J558" s="517"/>
      <c r="O558" s="551"/>
      <c r="P558" s="519"/>
      <c r="Q558" s="519"/>
      <c r="R558" s="519"/>
    </row>
    <row r="559" spans="6:18" s="550" customFormat="1" x14ac:dyDescent="0.2">
      <c r="F559" s="517"/>
      <c r="H559" s="517"/>
      <c r="J559" s="517"/>
      <c r="O559" s="551"/>
      <c r="P559" s="519"/>
      <c r="Q559" s="519"/>
      <c r="R559" s="519"/>
    </row>
    <row r="560" spans="6:18" s="550" customFormat="1" x14ac:dyDescent="0.2">
      <c r="F560" s="517"/>
      <c r="H560" s="517"/>
      <c r="J560" s="517"/>
      <c r="O560" s="551"/>
      <c r="P560" s="519"/>
      <c r="Q560" s="519"/>
      <c r="R560" s="519"/>
    </row>
    <row r="561" spans="6:18" s="550" customFormat="1" x14ac:dyDescent="0.2">
      <c r="F561" s="517"/>
      <c r="H561" s="517"/>
      <c r="J561" s="517"/>
      <c r="O561" s="551"/>
      <c r="P561" s="519"/>
      <c r="Q561" s="519"/>
      <c r="R561" s="519"/>
    </row>
    <row r="562" spans="6:18" s="550" customFormat="1" x14ac:dyDescent="0.2">
      <c r="F562" s="517"/>
      <c r="H562" s="517"/>
      <c r="J562" s="517"/>
      <c r="O562" s="551"/>
      <c r="P562" s="519"/>
      <c r="Q562" s="519"/>
      <c r="R562" s="519"/>
    </row>
    <row r="563" spans="6:18" s="550" customFormat="1" x14ac:dyDescent="0.2">
      <c r="F563" s="517"/>
      <c r="H563" s="517"/>
      <c r="J563" s="517"/>
      <c r="O563" s="551"/>
      <c r="P563" s="519"/>
      <c r="Q563" s="519"/>
      <c r="R563" s="519"/>
    </row>
    <row r="564" spans="6:18" s="550" customFormat="1" x14ac:dyDescent="0.2">
      <c r="F564" s="517"/>
      <c r="H564" s="517"/>
      <c r="J564" s="517"/>
      <c r="O564" s="551"/>
      <c r="P564" s="519"/>
      <c r="Q564" s="519"/>
      <c r="R564" s="519"/>
    </row>
    <row r="565" spans="6:18" s="550" customFormat="1" x14ac:dyDescent="0.2">
      <c r="F565" s="517"/>
      <c r="H565" s="517"/>
      <c r="J565" s="517"/>
      <c r="O565" s="551"/>
      <c r="P565" s="519"/>
      <c r="Q565" s="519"/>
      <c r="R565" s="519"/>
    </row>
    <row r="566" spans="6:18" s="550" customFormat="1" x14ac:dyDescent="0.2">
      <c r="F566" s="517"/>
      <c r="H566" s="517"/>
      <c r="J566" s="517"/>
      <c r="O566" s="551"/>
      <c r="P566" s="519"/>
      <c r="Q566" s="519"/>
      <c r="R566" s="519"/>
    </row>
    <row r="567" spans="6:18" s="550" customFormat="1" x14ac:dyDescent="0.2">
      <c r="F567" s="517"/>
      <c r="H567" s="517"/>
      <c r="J567" s="517"/>
      <c r="O567" s="551"/>
      <c r="P567" s="519"/>
      <c r="Q567" s="519"/>
      <c r="R567" s="519"/>
    </row>
    <row r="568" spans="6:18" s="550" customFormat="1" x14ac:dyDescent="0.2">
      <c r="F568" s="517"/>
      <c r="H568" s="517"/>
      <c r="J568" s="517"/>
      <c r="O568" s="551"/>
      <c r="P568" s="519"/>
      <c r="Q568" s="519"/>
      <c r="R568" s="519"/>
    </row>
    <row r="569" spans="6:18" s="550" customFormat="1" x14ac:dyDescent="0.2">
      <c r="F569" s="517"/>
      <c r="H569" s="517"/>
      <c r="J569" s="517"/>
      <c r="O569" s="551"/>
      <c r="P569" s="519"/>
      <c r="Q569" s="519"/>
      <c r="R569" s="519"/>
    </row>
    <row r="570" spans="6:18" s="550" customFormat="1" x14ac:dyDescent="0.2">
      <c r="F570" s="517"/>
      <c r="H570" s="517"/>
      <c r="J570" s="517"/>
      <c r="O570" s="551"/>
      <c r="P570" s="519"/>
      <c r="Q570" s="519"/>
      <c r="R570" s="519"/>
    </row>
    <row r="571" spans="6:18" s="550" customFormat="1" x14ac:dyDescent="0.2">
      <c r="F571" s="517"/>
      <c r="H571" s="517"/>
      <c r="J571" s="517"/>
      <c r="O571" s="551"/>
      <c r="P571" s="519"/>
      <c r="Q571" s="519"/>
      <c r="R571" s="519"/>
    </row>
    <row r="572" spans="6:18" s="550" customFormat="1" x14ac:dyDescent="0.2">
      <c r="F572" s="517"/>
      <c r="H572" s="517"/>
      <c r="J572" s="517"/>
      <c r="O572" s="551"/>
      <c r="P572" s="519"/>
      <c r="Q572" s="519"/>
      <c r="R572" s="519"/>
    </row>
    <row r="573" spans="6:18" s="550" customFormat="1" x14ac:dyDescent="0.2">
      <c r="F573" s="517"/>
      <c r="H573" s="517"/>
      <c r="J573" s="517"/>
      <c r="O573" s="551"/>
      <c r="P573" s="519"/>
      <c r="Q573" s="519"/>
      <c r="R573" s="519"/>
    </row>
    <row r="574" spans="6:18" s="550" customFormat="1" x14ac:dyDescent="0.2">
      <c r="F574" s="517"/>
      <c r="H574" s="517"/>
      <c r="J574" s="517"/>
      <c r="O574" s="551"/>
      <c r="P574" s="519"/>
      <c r="Q574" s="519"/>
      <c r="R574" s="519"/>
    </row>
    <row r="575" spans="6:18" s="550" customFormat="1" x14ac:dyDescent="0.2">
      <c r="F575" s="517"/>
      <c r="H575" s="517"/>
      <c r="J575" s="517"/>
      <c r="O575" s="551"/>
      <c r="P575" s="519"/>
      <c r="Q575" s="519"/>
      <c r="R575" s="519"/>
    </row>
    <row r="576" spans="6:18" s="550" customFormat="1" x14ac:dyDescent="0.2">
      <c r="F576" s="517"/>
      <c r="H576" s="517"/>
      <c r="J576" s="517"/>
      <c r="O576" s="551"/>
      <c r="P576" s="519"/>
      <c r="Q576" s="519"/>
      <c r="R576" s="519"/>
    </row>
    <row r="577" spans="6:18" s="550" customFormat="1" x14ac:dyDescent="0.2">
      <c r="F577" s="517"/>
      <c r="H577" s="517"/>
      <c r="J577" s="517"/>
      <c r="O577" s="551"/>
      <c r="P577" s="519"/>
      <c r="Q577" s="519"/>
      <c r="R577" s="519"/>
    </row>
    <row r="578" spans="6:18" s="550" customFormat="1" x14ac:dyDescent="0.2">
      <c r="F578" s="517"/>
      <c r="H578" s="517"/>
      <c r="J578" s="517"/>
      <c r="O578" s="551"/>
      <c r="P578" s="519"/>
      <c r="Q578" s="519"/>
      <c r="R578" s="519"/>
    </row>
    <row r="579" spans="6:18" s="550" customFormat="1" x14ac:dyDescent="0.2">
      <c r="F579" s="517"/>
      <c r="H579" s="517"/>
      <c r="J579" s="517"/>
      <c r="O579" s="551"/>
      <c r="P579" s="519"/>
      <c r="Q579" s="519"/>
      <c r="R579" s="519"/>
    </row>
    <row r="580" spans="6:18" s="550" customFormat="1" x14ac:dyDescent="0.2">
      <c r="F580" s="517"/>
      <c r="H580" s="517"/>
      <c r="J580" s="517"/>
      <c r="O580" s="551"/>
      <c r="P580" s="519"/>
      <c r="Q580" s="519"/>
      <c r="R580" s="519"/>
    </row>
    <row r="581" spans="6:18" s="550" customFormat="1" x14ac:dyDescent="0.2">
      <c r="F581" s="517"/>
      <c r="H581" s="517"/>
      <c r="J581" s="517"/>
      <c r="O581" s="551"/>
      <c r="P581" s="519"/>
      <c r="Q581" s="519"/>
      <c r="R581" s="519"/>
    </row>
    <row r="582" spans="6:18" s="550" customFormat="1" x14ac:dyDescent="0.2">
      <c r="F582" s="517"/>
      <c r="H582" s="517"/>
      <c r="J582" s="517"/>
      <c r="O582" s="551"/>
      <c r="P582" s="519"/>
      <c r="Q582" s="519"/>
      <c r="R582" s="519"/>
    </row>
    <row r="583" spans="6:18" s="550" customFormat="1" x14ac:dyDescent="0.2">
      <c r="F583" s="517"/>
      <c r="H583" s="517"/>
      <c r="J583" s="517"/>
      <c r="O583" s="551"/>
      <c r="P583" s="519"/>
      <c r="Q583" s="519"/>
      <c r="R583" s="519"/>
    </row>
    <row r="584" spans="6:18" s="550" customFormat="1" x14ac:dyDescent="0.2">
      <c r="F584" s="517"/>
      <c r="H584" s="517"/>
      <c r="J584" s="517"/>
      <c r="O584" s="551"/>
      <c r="P584" s="519"/>
      <c r="Q584" s="519"/>
      <c r="R584" s="519"/>
    </row>
    <row r="585" spans="6:18" s="550" customFormat="1" x14ac:dyDescent="0.2">
      <c r="F585" s="517"/>
      <c r="H585" s="517"/>
      <c r="J585" s="517"/>
      <c r="O585" s="551"/>
      <c r="P585" s="519"/>
      <c r="Q585" s="519"/>
      <c r="R585" s="519"/>
    </row>
    <row r="586" spans="6:18" s="550" customFormat="1" x14ac:dyDescent="0.2">
      <c r="F586" s="517"/>
      <c r="H586" s="517"/>
      <c r="J586" s="517"/>
      <c r="O586" s="551"/>
      <c r="P586" s="519"/>
      <c r="Q586" s="519"/>
      <c r="R586" s="519"/>
    </row>
    <row r="587" spans="6:18" s="550" customFormat="1" x14ac:dyDescent="0.2">
      <c r="F587" s="517"/>
      <c r="H587" s="517"/>
      <c r="J587" s="517"/>
      <c r="O587" s="551"/>
      <c r="P587" s="519"/>
      <c r="Q587" s="519"/>
      <c r="R587" s="519"/>
    </row>
    <row r="588" spans="6:18" s="550" customFormat="1" x14ac:dyDescent="0.2">
      <c r="F588" s="517"/>
      <c r="H588" s="517"/>
      <c r="J588" s="517"/>
      <c r="O588" s="551"/>
      <c r="P588" s="519"/>
      <c r="Q588" s="519"/>
      <c r="R588" s="519"/>
    </row>
    <row r="589" spans="6:18" s="550" customFormat="1" x14ac:dyDescent="0.2">
      <c r="F589" s="517"/>
      <c r="H589" s="517"/>
      <c r="J589" s="517"/>
      <c r="O589" s="551"/>
      <c r="P589" s="519"/>
      <c r="Q589" s="519"/>
      <c r="R589" s="519"/>
    </row>
    <row r="590" spans="6:18" s="550" customFormat="1" x14ac:dyDescent="0.2">
      <c r="F590" s="517"/>
      <c r="H590" s="517"/>
      <c r="J590" s="517"/>
      <c r="O590" s="551"/>
      <c r="P590" s="519"/>
      <c r="Q590" s="519"/>
      <c r="R590" s="519"/>
    </row>
    <row r="591" spans="6:18" s="550" customFormat="1" x14ac:dyDescent="0.2">
      <c r="F591" s="517"/>
      <c r="H591" s="517"/>
      <c r="J591" s="517"/>
      <c r="O591" s="551"/>
      <c r="P591" s="519"/>
      <c r="Q591" s="519"/>
      <c r="R591" s="519"/>
    </row>
    <row r="592" spans="6:18" s="550" customFormat="1" x14ac:dyDescent="0.2">
      <c r="F592" s="517"/>
      <c r="H592" s="517"/>
      <c r="J592" s="517"/>
      <c r="O592" s="551"/>
      <c r="P592" s="519"/>
      <c r="Q592" s="519"/>
      <c r="R592" s="519"/>
    </row>
    <row r="593" spans="6:18" s="550" customFormat="1" x14ac:dyDescent="0.2">
      <c r="F593" s="517"/>
      <c r="H593" s="517"/>
      <c r="J593" s="517"/>
      <c r="O593" s="551"/>
      <c r="P593" s="519"/>
      <c r="Q593" s="519"/>
      <c r="R593" s="519"/>
    </row>
    <row r="594" spans="6:18" s="550" customFormat="1" x14ac:dyDescent="0.2">
      <c r="F594" s="517"/>
      <c r="H594" s="517"/>
      <c r="J594" s="517"/>
      <c r="O594" s="551"/>
      <c r="P594" s="519"/>
      <c r="Q594" s="519"/>
      <c r="R594" s="519"/>
    </row>
    <row r="595" spans="6:18" s="550" customFormat="1" x14ac:dyDescent="0.2">
      <c r="F595" s="517"/>
      <c r="H595" s="517"/>
      <c r="J595" s="517"/>
      <c r="O595" s="551"/>
      <c r="P595" s="519"/>
      <c r="Q595" s="519"/>
      <c r="R595" s="519"/>
    </row>
    <row r="596" spans="6:18" s="550" customFormat="1" x14ac:dyDescent="0.2">
      <c r="F596" s="517"/>
      <c r="H596" s="517"/>
      <c r="J596" s="517"/>
      <c r="O596" s="551"/>
      <c r="P596" s="519"/>
      <c r="Q596" s="519"/>
      <c r="R596" s="519"/>
    </row>
    <row r="597" spans="6:18" s="550" customFormat="1" x14ac:dyDescent="0.2">
      <c r="F597" s="517"/>
      <c r="H597" s="517"/>
      <c r="J597" s="517"/>
      <c r="O597" s="551"/>
      <c r="P597" s="519"/>
      <c r="Q597" s="519"/>
      <c r="R597" s="519"/>
    </row>
    <row r="598" spans="6:18" s="550" customFormat="1" x14ac:dyDescent="0.2">
      <c r="F598" s="517"/>
      <c r="H598" s="517"/>
      <c r="J598" s="517"/>
      <c r="O598" s="551"/>
      <c r="P598" s="519"/>
      <c r="Q598" s="519"/>
      <c r="R598" s="519"/>
    </row>
    <row r="599" spans="6:18" s="550" customFormat="1" x14ac:dyDescent="0.2">
      <c r="F599" s="517"/>
      <c r="H599" s="517"/>
      <c r="J599" s="517"/>
      <c r="O599" s="551"/>
      <c r="P599" s="519"/>
      <c r="Q599" s="519"/>
      <c r="R599" s="519"/>
    </row>
    <row r="600" spans="6:18" s="550" customFormat="1" x14ac:dyDescent="0.2">
      <c r="F600" s="517"/>
      <c r="H600" s="517"/>
      <c r="J600" s="517"/>
      <c r="O600" s="551"/>
      <c r="P600" s="519"/>
      <c r="Q600" s="519"/>
      <c r="R600" s="519"/>
    </row>
    <row r="601" spans="6:18" s="550" customFormat="1" x14ac:dyDescent="0.2">
      <c r="F601" s="517"/>
      <c r="H601" s="517"/>
      <c r="J601" s="517"/>
      <c r="O601" s="551"/>
      <c r="P601" s="519"/>
      <c r="Q601" s="519"/>
      <c r="R601" s="519"/>
    </row>
    <row r="602" spans="6:18" s="550" customFormat="1" x14ac:dyDescent="0.2">
      <c r="F602" s="517"/>
      <c r="H602" s="517"/>
      <c r="J602" s="517"/>
      <c r="O602" s="551"/>
      <c r="P602" s="519"/>
      <c r="Q602" s="519"/>
      <c r="R602" s="519"/>
    </row>
    <row r="603" spans="6:18" s="550" customFormat="1" x14ac:dyDescent="0.2">
      <c r="F603" s="517"/>
      <c r="H603" s="517"/>
      <c r="J603" s="517"/>
      <c r="O603" s="551"/>
      <c r="P603" s="519"/>
      <c r="Q603" s="519"/>
      <c r="R603" s="519"/>
    </row>
    <row r="604" spans="6:18" s="550" customFormat="1" x14ac:dyDescent="0.2">
      <c r="F604" s="517"/>
      <c r="H604" s="517"/>
      <c r="J604" s="517"/>
      <c r="O604" s="551"/>
      <c r="P604" s="519"/>
      <c r="Q604" s="519"/>
      <c r="R604" s="519"/>
    </row>
    <row r="605" spans="6:18" s="550" customFormat="1" x14ac:dyDescent="0.2">
      <c r="F605" s="517"/>
      <c r="H605" s="517"/>
      <c r="J605" s="517"/>
      <c r="O605" s="551"/>
      <c r="P605" s="519"/>
      <c r="Q605" s="519"/>
      <c r="R605" s="519"/>
    </row>
    <row r="606" spans="6:18" s="550" customFormat="1" x14ac:dyDescent="0.2">
      <c r="F606" s="517"/>
      <c r="H606" s="517"/>
      <c r="J606" s="517"/>
      <c r="O606" s="551"/>
      <c r="P606" s="519"/>
      <c r="Q606" s="519"/>
      <c r="R606" s="519"/>
    </row>
    <row r="607" spans="6:18" s="550" customFormat="1" x14ac:dyDescent="0.2">
      <c r="F607" s="517"/>
      <c r="H607" s="517"/>
      <c r="J607" s="517"/>
      <c r="O607" s="551"/>
      <c r="P607" s="519"/>
      <c r="Q607" s="519"/>
      <c r="R607" s="519"/>
    </row>
    <row r="608" spans="6:18" s="550" customFormat="1" x14ac:dyDescent="0.2">
      <c r="F608" s="517"/>
      <c r="H608" s="517"/>
      <c r="J608" s="517"/>
      <c r="O608" s="551"/>
      <c r="P608" s="519"/>
      <c r="Q608" s="519"/>
      <c r="R608" s="519"/>
    </row>
    <row r="609" spans="6:18" s="550" customFormat="1" x14ac:dyDescent="0.2">
      <c r="F609" s="517"/>
      <c r="H609" s="517"/>
      <c r="J609" s="517"/>
      <c r="O609" s="551"/>
      <c r="P609" s="519"/>
      <c r="Q609" s="519"/>
      <c r="R609" s="519"/>
    </row>
    <row r="610" spans="6:18" s="550" customFormat="1" x14ac:dyDescent="0.2">
      <c r="F610" s="517"/>
      <c r="H610" s="517"/>
      <c r="J610" s="517"/>
      <c r="O610" s="551"/>
      <c r="P610" s="519"/>
      <c r="Q610" s="519"/>
      <c r="R610" s="519"/>
    </row>
    <row r="611" spans="6:18" s="550" customFormat="1" x14ac:dyDescent="0.2">
      <c r="F611" s="517"/>
      <c r="H611" s="517"/>
      <c r="J611" s="517"/>
      <c r="O611" s="551"/>
      <c r="P611" s="519"/>
      <c r="Q611" s="519"/>
      <c r="R611" s="519"/>
    </row>
    <row r="612" spans="6:18" s="550" customFormat="1" x14ac:dyDescent="0.2">
      <c r="F612" s="517"/>
      <c r="H612" s="517"/>
      <c r="J612" s="517"/>
      <c r="O612" s="551"/>
      <c r="P612" s="519"/>
      <c r="Q612" s="519"/>
      <c r="R612" s="519"/>
    </row>
    <row r="613" spans="6:18" s="550" customFormat="1" x14ac:dyDescent="0.2">
      <c r="F613" s="517"/>
      <c r="H613" s="517"/>
      <c r="J613" s="517"/>
      <c r="O613" s="551"/>
      <c r="P613" s="519"/>
      <c r="Q613" s="519"/>
      <c r="R613" s="519"/>
    </row>
    <row r="614" spans="6:18" s="550" customFormat="1" x14ac:dyDescent="0.2">
      <c r="F614" s="517"/>
      <c r="H614" s="517"/>
      <c r="J614" s="517"/>
      <c r="O614" s="551"/>
      <c r="P614" s="519"/>
      <c r="Q614" s="519"/>
      <c r="R614" s="519"/>
    </row>
    <row r="615" spans="6:18" s="550" customFormat="1" x14ac:dyDescent="0.2">
      <c r="F615" s="517"/>
      <c r="H615" s="517"/>
      <c r="J615" s="517"/>
      <c r="O615" s="551"/>
      <c r="P615" s="519"/>
      <c r="Q615" s="519"/>
      <c r="R615" s="519"/>
    </row>
    <row r="616" spans="6:18" s="550" customFormat="1" x14ac:dyDescent="0.2">
      <c r="F616" s="517"/>
      <c r="H616" s="517"/>
      <c r="J616" s="517"/>
      <c r="O616" s="551"/>
      <c r="P616" s="519"/>
      <c r="Q616" s="519"/>
      <c r="R616" s="519"/>
    </row>
    <row r="617" spans="6:18" s="550" customFormat="1" x14ac:dyDescent="0.2">
      <c r="F617" s="517"/>
      <c r="H617" s="517"/>
      <c r="J617" s="517"/>
      <c r="O617" s="551"/>
      <c r="P617" s="519"/>
      <c r="Q617" s="519"/>
      <c r="R617" s="519"/>
    </row>
    <row r="618" spans="6:18" s="550" customFormat="1" x14ac:dyDescent="0.2">
      <c r="F618" s="517"/>
      <c r="H618" s="517"/>
      <c r="J618" s="517"/>
      <c r="O618" s="551"/>
      <c r="P618" s="519"/>
      <c r="Q618" s="519"/>
      <c r="R618" s="519"/>
    </row>
    <row r="619" spans="6:18" s="550" customFormat="1" x14ac:dyDescent="0.2">
      <c r="F619" s="517"/>
      <c r="H619" s="517"/>
      <c r="J619" s="517"/>
      <c r="O619" s="551"/>
      <c r="P619" s="519"/>
      <c r="Q619" s="519"/>
      <c r="R619" s="519"/>
    </row>
    <row r="620" spans="6:18" s="550" customFormat="1" x14ac:dyDescent="0.2">
      <c r="F620" s="517"/>
      <c r="H620" s="517"/>
      <c r="J620" s="517"/>
      <c r="O620" s="551"/>
      <c r="P620" s="519"/>
      <c r="Q620" s="519"/>
      <c r="R620" s="519"/>
    </row>
    <row r="621" spans="6:18" s="550" customFormat="1" x14ac:dyDescent="0.2">
      <c r="F621" s="517"/>
      <c r="H621" s="517"/>
      <c r="J621" s="517"/>
      <c r="O621" s="551"/>
      <c r="P621" s="519"/>
      <c r="Q621" s="519"/>
      <c r="R621" s="519"/>
    </row>
    <row r="622" spans="6:18" s="550" customFormat="1" x14ac:dyDescent="0.2">
      <c r="F622" s="517"/>
      <c r="H622" s="517"/>
      <c r="J622" s="517"/>
      <c r="O622" s="551"/>
      <c r="P622" s="519"/>
      <c r="Q622" s="519"/>
      <c r="R622" s="519"/>
    </row>
    <row r="623" spans="6:18" s="550" customFormat="1" x14ac:dyDescent="0.2">
      <c r="F623" s="517"/>
      <c r="H623" s="517"/>
      <c r="J623" s="517"/>
      <c r="O623" s="551"/>
      <c r="P623" s="519"/>
      <c r="Q623" s="519"/>
      <c r="R623" s="519"/>
    </row>
    <row r="624" spans="6:18" s="550" customFormat="1" x14ac:dyDescent="0.2">
      <c r="F624" s="517"/>
      <c r="H624" s="517"/>
      <c r="J624" s="517"/>
      <c r="O624" s="551"/>
      <c r="P624" s="519"/>
      <c r="Q624" s="519"/>
      <c r="R624" s="519"/>
    </row>
    <row r="625" spans="6:18" s="550" customFormat="1" x14ac:dyDescent="0.2">
      <c r="F625" s="517"/>
      <c r="H625" s="517"/>
      <c r="J625" s="517"/>
      <c r="O625" s="551"/>
      <c r="P625" s="519"/>
      <c r="Q625" s="519"/>
      <c r="R625" s="519"/>
    </row>
    <row r="626" spans="6:18" s="550" customFormat="1" x14ac:dyDescent="0.2">
      <c r="F626" s="517"/>
      <c r="H626" s="517"/>
      <c r="J626" s="517"/>
      <c r="O626" s="551"/>
      <c r="P626" s="519"/>
      <c r="Q626" s="519"/>
      <c r="R626" s="519"/>
    </row>
    <row r="627" spans="6:18" s="550" customFormat="1" x14ac:dyDescent="0.2">
      <c r="F627" s="517"/>
      <c r="H627" s="517"/>
      <c r="J627" s="517"/>
      <c r="O627" s="551"/>
      <c r="P627" s="519"/>
      <c r="Q627" s="519"/>
      <c r="R627" s="519"/>
    </row>
    <row r="628" spans="6:18" s="550" customFormat="1" x14ac:dyDescent="0.2">
      <c r="F628" s="517"/>
      <c r="H628" s="517"/>
      <c r="J628" s="517"/>
      <c r="O628" s="551"/>
      <c r="P628" s="519"/>
      <c r="Q628" s="519"/>
      <c r="R628" s="519"/>
    </row>
    <row r="629" spans="6:18" s="550" customFormat="1" x14ac:dyDescent="0.2">
      <c r="F629" s="517"/>
      <c r="H629" s="517"/>
      <c r="J629" s="517"/>
      <c r="O629" s="551"/>
      <c r="P629" s="519"/>
      <c r="Q629" s="519"/>
      <c r="R629" s="519"/>
    </row>
    <row r="630" spans="6:18" s="550" customFormat="1" x14ac:dyDescent="0.2">
      <c r="F630" s="517"/>
      <c r="H630" s="517"/>
      <c r="J630" s="517"/>
      <c r="O630" s="551"/>
      <c r="P630" s="519"/>
      <c r="Q630" s="519"/>
      <c r="R630" s="519"/>
    </row>
    <row r="631" spans="6:18" s="550" customFormat="1" x14ac:dyDescent="0.2">
      <c r="F631" s="517"/>
      <c r="H631" s="517"/>
      <c r="J631" s="517"/>
      <c r="O631" s="551"/>
      <c r="P631" s="519"/>
      <c r="Q631" s="519"/>
      <c r="R631" s="519"/>
    </row>
    <row r="632" spans="6:18" s="550" customFormat="1" x14ac:dyDescent="0.2">
      <c r="F632" s="517"/>
      <c r="H632" s="517"/>
      <c r="J632" s="517"/>
      <c r="O632" s="551"/>
      <c r="P632" s="519"/>
      <c r="Q632" s="519"/>
      <c r="R632" s="519"/>
    </row>
    <row r="633" spans="6:18" s="550" customFormat="1" x14ac:dyDescent="0.2">
      <c r="F633" s="517"/>
      <c r="H633" s="517"/>
      <c r="J633" s="517"/>
      <c r="O633" s="551"/>
      <c r="P633" s="519"/>
      <c r="Q633" s="519"/>
      <c r="R633" s="519"/>
    </row>
    <row r="634" spans="6:18" s="550" customFormat="1" x14ac:dyDescent="0.2">
      <c r="F634" s="517"/>
      <c r="H634" s="517"/>
      <c r="J634" s="517"/>
      <c r="O634" s="551"/>
      <c r="P634" s="519"/>
      <c r="Q634" s="519"/>
      <c r="R634" s="519"/>
    </row>
    <row r="635" spans="6:18" s="550" customFormat="1" x14ac:dyDescent="0.2">
      <c r="F635" s="517"/>
      <c r="H635" s="517"/>
      <c r="J635" s="517"/>
      <c r="O635" s="551"/>
      <c r="P635" s="519"/>
      <c r="Q635" s="519"/>
      <c r="R635" s="519"/>
    </row>
    <row r="636" spans="6:18" s="550" customFormat="1" x14ac:dyDescent="0.2">
      <c r="F636" s="517"/>
      <c r="H636" s="517"/>
      <c r="J636" s="517"/>
      <c r="O636" s="551"/>
      <c r="P636" s="519"/>
      <c r="Q636" s="519"/>
      <c r="R636" s="519"/>
    </row>
    <row r="637" spans="6:18" s="550" customFormat="1" x14ac:dyDescent="0.2">
      <c r="F637" s="517"/>
      <c r="H637" s="517"/>
      <c r="J637" s="517"/>
      <c r="O637" s="551"/>
      <c r="P637" s="519"/>
      <c r="Q637" s="519"/>
      <c r="R637" s="519"/>
    </row>
    <row r="638" spans="6:18" s="550" customFormat="1" x14ac:dyDescent="0.2">
      <c r="F638" s="517"/>
      <c r="H638" s="517"/>
      <c r="J638" s="517"/>
      <c r="O638" s="551"/>
      <c r="P638" s="519"/>
      <c r="Q638" s="519"/>
      <c r="R638" s="519"/>
    </row>
    <row r="639" spans="6:18" s="550" customFormat="1" x14ac:dyDescent="0.2">
      <c r="F639" s="517"/>
      <c r="H639" s="517"/>
      <c r="J639" s="517"/>
      <c r="O639" s="551"/>
      <c r="P639" s="519"/>
      <c r="Q639" s="519"/>
      <c r="R639" s="519"/>
    </row>
    <row r="640" spans="6:18" s="550" customFormat="1" x14ac:dyDescent="0.2">
      <c r="F640" s="517"/>
      <c r="H640" s="517"/>
      <c r="J640" s="517"/>
      <c r="O640" s="551"/>
      <c r="P640" s="519"/>
      <c r="Q640" s="519"/>
      <c r="R640" s="519"/>
    </row>
    <row r="641" spans="6:18" s="550" customFormat="1" x14ac:dyDescent="0.2">
      <c r="F641" s="517"/>
      <c r="H641" s="517"/>
      <c r="J641" s="517"/>
      <c r="O641" s="551"/>
      <c r="P641" s="519"/>
      <c r="Q641" s="519"/>
      <c r="R641" s="519"/>
    </row>
    <row r="642" spans="6:18" s="550" customFormat="1" x14ac:dyDescent="0.2">
      <c r="F642" s="517"/>
      <c r="H642" s="517"/>
      <c r="J642" s="517"/>
      <c r="O642" s="551"/>
      <c r="P642" s="519"/>
      <c r="Q642" s="519"/>
      <c r="R642" s="519"/>
    </row>
    <row r="643" spans="6:18" s="550" customFormat="1" x14ac:dyDescent="0.2">
      <c r="F643" s="517"/>
      <c r="H643" s="517"/>
      <c r="J643" s="517"/>
      <c r="O643" s="551"/>
      <c r="P643" s="519"/>
      <c r="Q643" s="519"/>
      <c r="R643" s="519"/>
    </row>
    <row r="644" spans="6:18" s="550" customFormat="1" x14ac:dyDescent="0.2">
      <c r="F644" s="517"/>
      <c r="H644" s="517"/>
      <c r="J644" s="517"/>
      <c r="O644" s="551"/>
      <c r="P644" s="519"/>
      <c r="Q644" s="519"/>
      <c r="R644" s="519"/>
    </row>
    <row r="645" spans="6:18" s="550" customFormat="1" x14ac:dyDescent="0.2">
      <c r="F645" s="517"/>
      <c r="H645" s="517"/>
      <c r="J645" s="517"/>
      <c r="O645" s="551"/>
      <c r="P645" s="519"/>
      <c r="Q645" s="519"/>
      <c r="R645" s="519"/>
    </row>
    <row r="646" spans="6:18" s="550" customFormat="1" x14ac:dyDescent="0.2">
      <c r="F646" s="517"/>
      <c r="H646" s="517"/>
      <c r="J646" s="517"/>
      <c r="O646" s="551"/>
      <c r="P646" s="519"/>
      <c r="Q646" s="519"/>
      <c r="R646" s="519"/>
    </row>
    <row r="647" spans="6:18" s="550" customFormat="1" x14ac:dyDescent="0.2">
      <c r="F647" s="517"/>
      <c r="H647" s="517"/>
      <c r="J647" s="517"/>
      <c r="O647" s="551"/>
      <c r="P647" s="519"/>
      <c r="Q647" s="519"/>
      <c r="R647" s="519"/>
    </row>
    <row r="648" spans="6:18" s="550" customFormat="1" x14ac:dyDescent="0.2">
      <c r="F648" s="517"/>
      <c r="H648" s="517"/>
      <c r="J648" s="517"/>
      <c r="O648" s="551"/>
      <c r="P648" s="519"/>
      <c r="Q648" s="519"/>
      <c r="R648" s="519"/>
    </row>
    <row r="649" spans="6:18" s="550" customFormat="1" x14ac:dyDescent="0.2">
      <c r="F649" s="517"/>
      <c r="H649" s="517"/>
      <c r="J649" s="517"/>
      <c r="O649" s="551"/>
      <c r="P649" s="519"/>
      <c r="Q649" s="519"/>
      <c r="R649" s="519"/>
    </row>
    <row r="650" spans="6:18" s="550" customFormat="1" x14ac:dyDescent="0.2">
      <c r="F650" s="517"/>
      <c r="H650" s="517"/>
      <c r="J650" s="517"/>
      <c r="O650" s="551"/>
      <c r="P650" s="519"/>
      <c r="Q650" s="519"/>
      <c r="R650" s="519"/>
    </row>
    <row r="651" spans="6:18" s="550" customFormat="1" x14ac:dyDescent="0.2">
      <c r="F651" s="517"/>
      <c r="H651" s="517"/>
      <c r="J651" s="517"/>
      <c r="O651" s="551"/>
      <c r="P651" s="519"/>
      <c r="Q651" s="519"/>
      <c r="R651" s="519"/>
    </row>
    <row r="652" spans="6:18" s="550" customFormat="1" x14ac:dyDescent="0.2">
      <c r="F652" s="517"/>
      <c r="H652" s="517"/>
      <c r="J652" s="517"/>
      <c r="O652" s="551"/>
      <c r="P652" s="519"/>
      <c r="Q652" s="519"/>
      <c r="R652" s="519"/>
    </row>
    <row r="653" spans="6:18" s="550" customFormat="1" x14ac:dyDescent="0.2">
      <c r="F653" s="517"/>
      <c r="H653" s="517"/>
      <c r="J653" s="517"/>
      <c r="O653" s="551"/>
      <c r="P653" s="519"/>
      <c r="Q653" s="519"/>
      <c r="R653" s="519"/>
    </row>
    <row r="654" spans="6:18" s="550" customFormat="1" x14ac:dyDescent="0.2">
      <c r="F654" s="517"/>
      <c r="H654" s="517"/>
      <c r="J654" s="517"/>
      <c r="O654" s="551"/>
      <c r="P654" s="519"/>
      <c r="Q654" s="519"/>
      <c r="R654" s="519"/>
    </row>
    <row r="655" spans="6:18" s="550" customFormat="1" x14ac:dyDescent="0.2">
      <c r="F655" s="517"/>
      <c r="H655" s="517"/>
      <c r="J655" s="517"/>
      <c r="O655" s="551"/>
      <c r="P655" s="519"/>
      <c r="Q655" s="519"/>
      <c r="R655" s="519"/>
    </row>
    <row r="656" spans="6:18" s="550" customFormat="1" x14ac:dyDescent="0.2">
      <c r="F656" s="517"/>
      <c r="H656" s="517"/>
      <c r="J656" s="517"/>
      <c r="O656" s="551"/>
      <c r="P656" s="519"/>
      <c r="Q656" s="519"/>
      <c r="R656" s="519"/>
    </row>
    <row r="657" spans="6:18" s="550" customFormat="1" x14ac:dyDescent="0.2">
      <c r="F657" s="517"/>
      <c r="H657" s="517"/>
      <c r="J657" s="517"/>
      <c r="O657" s="551"/>
      <c r="P657" s="519"/>
      <c r="Q657" s="519"/>
      <c r="R657" s="519"/>
    </row>
    <row r="658" spans="6:18" s="550" customFormat="1" x14ac:dyDescent="0.2">
      <c r="F658" s="517"/>
      <c r="H658" s="517"/>
      <c r="J658" s="517"/>
      <c r="O658" s="551"/>
      <c r="P658" s="519"/>
      <c r="Q658" s="519"/>
      <c r="R658" s="519"/>
    </row>
    <row r="659" spans="6:18" s="550" customFormat="1" x14ac:dyDescent="0.2">
      <c r="F659" s="517"/>
      <c r="H659" s="517"/>
      <c r="J659" s="517"/>
      <c r="O659" s="551"/>
      <c r="P659" s="519"/>
      <c r="Q659" s="519"/>
      <c r="R659" s="519"/>
    </row>
    <row r="660" spans="6:18" s="550" customFormat="1" x14ac:dyDescent="0.2">
      <c r="F660" s="517"/>
      <c r="H660" s="517"/>
      <c r="J660" s="517"/>
      <c r="O660" s="551"/>
      <c r="P660" s="519"/>
      <c r="Q660" s="519"/>
      <c r="R660" s="519"/>
    </row>
    <row r="661" spans="6:18" s="550" customFormat="1" x14ac:dyDescent="0.2">
      <c r="F661" s="517"/>
      <c r="H661" s="517"/>
      <c r="J661" s="517"/>
      <c r="O661" s="551"/>
      <c r="P661" s="519"/>
      <c r="Q661" s="519"/>
      <c r="R661" s="519"/>
    </row>
    <row r="662" spans="6:18" s="550" customFormat="1" x14ac:dyDescent="0.2">
      <c r="F662" s="517"/>
      <c r="H662" s="517"/>
      <c r="J662" s="517"/>
      <c r="O662" s="551"/>
      <c r="P662" s="519"/>
      <c r="Q662" s="519"/>
      <c r="R662" s="519"/>
    </row>
    <row r="663" spans="6:18" s="550" customFormat="1" x14ac:dyDescent="0.2">
      <c r="F663" s="517"/>
      <c r="H663" s="517"/>
      <c r="J663" s="517"/>
      <c r="O663" s="551"/>
      <c r="P663" s="519"/>
      <c r="Q663" s="519"/>
      <c r="R663" s="519"/>
    </row>
    <row r="664" spans="6:18" s="550" customFormat="1" x14ac:dyDescent="0.2">
      <c r="F664" s="517"/>
      <c r="H664" s="517"/>
      <c r="J664" s="517"/>
      <c r="O664" s="551"/>
      <c r="P664" s="519"/>
      <c r="Q664" s="519"/>
      <c r="R664" s="519"/>
    </row>
    <row r="665" spans="6:18" s="550" customFormat="1" x14ac:dyDescent="0.2">
      <c r="F665" s="517"/>
      <c r="H665" s="517"/>
      <c r="J665" s="517"/>
      <c r="O665" s="551"/>
      <c r="P665" s="519"/>
      <c r="Q665" s="519"/>
      <c r="R665" s="519"/>
    </row>
    <row r="666" spans="6:18" s="550" customFormat="1" x14ac:dyDescent="0.2">
      <c r="F666" s="517"/>
      <c r="H666" s="517"/>
      <c r="J666" s="517"/>
      <c r="O666" s="551"/>
      <c r="P666" s="519"/>
      <c r="Q666" s="519"/>
      <c r="R666" s="519"/>
    </row>
    <row r="667" spans="6:18" s="550" customFormat="1" x14ac:dyDescent="0.2">
      <c r="F667" s="517"/>
      <c r="H667" s="517"/>
      <c r="J667" s="517"/>
      <c r="O667" s="551"/>
      <c r="P667" s="519"/>
      <c r="Q667" s="519"/>
      <c r="R667" s="519"/>
    </row>
    <row r="668" spans="6:18" s="550" customFormat="1" x14ac:dyDescent="0.2">
      <c r="F668" s="517"/>
      <c r="H668" s="517"/>
      <c r="J668" s="517"/>
      <c r="O668" s="551"/>
      <c r="P668" s="519"/>
      <c r="Q668" s="519"/>
      <c r="R668" s="519"/>
    </row>
    <row r="669" spans="6:18" s="550" customFormat="1" x14ac:dyDescent="0.2">
      <c r="F669" s="517"/>
      <c r="H669" s="517"/>
      <c r="J669" s="517"/>
      <c r="O669" s="551"/>
    </row>
    <row r="670" spans="6:18" s="550" customFormat="1" x14ac:dyDescent="0.2">
      <c r="F670" s="517"/>
      <c r="H670" s="517"/>
      <c r="J670" s="517"/>
      <c r="O670" s="551"/>
    </row>
    <row r="671" spans="6:18" s="550" customFormat="1" x14ac:dyDescent="0.2">
      <c r="F671" s="517"/>
      <c r="H671" s="517"/>
      <c r="J671" s="517"/>
      <c r="O671" s="551"/>
    </row>
    <row r="672" spans="6:18" s="550" customFormat="1" x14ac:dyDescent="0.2">
      <c r="F672" s="517"/>
      <c r="H672" s="517"/>
      <c r="J672" s="517"/>
      <c r="O672" s="551"/>
    </row>
    <row r="673" spans="6:18" s="550" customFormat="1" x14ac:dyDescent="0.2">
      <c r="F673" s="517"/>
      <c r="H673" s="517"/>
      <c r="J673" s="517"/>
      <c r="O673" s="551"/>
    </row>
    <row r="674" spans="6:18" s="514" customFormat="1" x14ac:dyDescent="0.2">
      <c r="F674" s="517"/>
      <c r="H674" s="517"/>
      <c r="J674" s="517"/>
      <c r="O674" s="515"/>
      <c r="P674" s="519"/>
      <c r="Q674" s="519"/>
      <c r="R674" s="519"/>
    </row>
    <row r="675" spans="6:18" s="514" customFormat="1" x14ac:dyDescent="0.2">
      <c r="F675" s="517"/>
      <c r="H675" s="517"/>
      <c r="J675" s="517"/>
      <c r="O675" s="515"/>
      <c r="P675" s="519"/>
      <c r="Q675" s="519"/>
      <c r="R675" s="519"/>
    </row>
    <row r="676" spans="6:18" s="514" customFormat="1" x14ac:dyDescent="0.2">
      <c r="F676" s="517"/>
      <c r="H676" s="517"/>
      <c r="J676" s="517"/>
      <c r="O676" s="515"/>
      <c r="P676" s="519"/>
      <c r="Q676" s="519"/>
      <c r="R676" s="519"/>
    </row>
    <row r="677" spans="6:18" s="514" customFormat="1" x14ac:dyDescent="0.2">
      <c r="F677" s="517"/>
      <c r="H677" s="517"/>
      <c r="J677" s="517"/>
      <c r="O677" s="515"/>
      <c r="P677" s="519"/>
      <c r="Q677" s="519"/>
      <c r="R677" s="519"/>
    </row>
    <row r="678" spans="6:18" s="514" customFormat="1" x14ac:dyDescent="0.2">
      <c r="F678" s="517"/>
      <c r="H678" s="517"/>
      <c r="J678" s="517"/>
      <c r="O678" s="515"/>
      <c r="P678" s="519"/>
      <c r="Q678" s="519"/>
      <c r="R678" s="519"/>
    </row>
    <row r="679" spans="6:18" s="514" customFormat="1" x14ac:dyDescent="0.2">
      <c r="F679" s="517"/>
      <c r="H679" s="517"/>
      <c r="J679" s="517"/>
      <c r="O679" s="515"/>
      <c r="P679" s="519"/>
      <c r="Q679" s="519"/>
      <c r="R679" s="519"/>
    </row>
    <row r="680" spans="6:18" s="514" customFormat="1" x14ac:dyDescent="0.2">
      <c r="F680" s="517"/>
      <c r="H680" s="517"/>
      <c r="J680" s="517"/>
      <c r="O680" s="515"/>
      <c r="P680" s="519"/>
      <c r="Q680" s="519"/>
      <c r="R680" s="519"/>
    </row>
    <row r="681" spans="6:18" s="514" customFormat="1" x14ac:dyDescent="0.2">
      <c r="F681" s="517"/>
      <c r="H681" s="517"/>
      <c r="J681" s="517"/>
      <c r="O681" s="515"/>
      <c r="P681" s="519"/>
      <c r="Q681" s="519"/>
      <c r="R681" s="519"/>
    </row>
    <row r="682" spans="6:18" s="514" customFormat="1" x14ac:dyDescent="0.2">
      <c r="F682" s="517"/>
      <c r="H682" s="517"/>
      <c r="J682" s="517"/>
      <c r="O682" s="515"/>
      <c r="P682" s="519"/>
      <c r="Q682" s="519"/>
      <c r="R682" s="519"/>
    </row>
    <row r="683" spans="6:18" s="514" customFormat="1" x14ac:dyDescent="0.2">
      <c r="F683" s="517"/>
      <c r="H683" s="517"/>
      <c r="J683" s="517"/>
      <c r="O683" s="515"/>
      <c r="P683" s="519"/>
      <c r="Q683" s="519"/>
      <c r="R683" s="519"/>
    </row>
    <row r="684" spans="6:18" s="514" customFormat="1" x14ac:dyDescent="0.2">
      <c r="F684" s="517"/>
      <c r="H684" s="517"/>
      <c r="J684" s="517"/>
      <c r="O684" s="515"/>
      <c r="P684" s="519"/>
      <c r="Q684" s="519"/>
      <c r="R684" s="519"/>
    </row>
    <row r="685" spans="6:18" s="514" customFormat="1" x14ac:dyDescent="0.2">
      <c r="F685" s="517"/>
      <c r="H685" s="517"/>
      <c r="J685" s="517"/>
      <c r="O685" s="515"/>
      <c r="P685" s="519"/>
      <c r="Q685" s="519"/>
      <c r="R685" s="519"/>
    </row>
    <row r="686" spans="6:18" s="514" customFormat="1" x14ac:dyDescent="0.2">
      <c r="F686" s="517"/>
      <c r="H686" s="517"/>
      <c r="J686" s="517"/>
      <c r="O686" s="515"/>
      <c r="P686" s="519"/>
      <c r="Q686" s="519"/>
      <c r="R686" s="519"/>
    </row>
    <row r="687" spans="6:18" s="514" customFormat="1" x14ac:dyDescent="0.2">
      <c r="F687" s="517"/>
      <c r="H687" s="517"/>
      <c r="J687" s="517"/>
      <c r="O687" s="515"/>
      <c r="P687" s="519"/>
      <c r="Q687" s="519"/>
      <c r="R687" s="519"/>
    </row>
    <row r="688" spans="6:18" s="514" customFormat="1" x14ac:dyDescent="0.2">
      <c r="F688" s="517"/>
      <c r="H688" s="517"/>
      <c r="J688" s="517"/>
      <c r="O688" s="515"/>
      <c r="P688" s="519"/>
      <c r="Q688" s="519"/>
      <c r="R688" s="519"/>
    </row>
    <row r="689" spans="6:18" s="514" customFormat="1" x14ac:dyDescent="0.2">
      <c r="F689" s="517"/>
      <c r="H689" s="517"/>
      <c r="J689" s="517"/>
      <c r="O689" s="515"/>
      <c r="P689" s="519"/>
      <c r="Q689" s="519"/>
      <c r="R689" s="519"/>
    </row>
    <row r="690" spans="6:18" s="514" customFormat="1" x14ac:dyDescent="0.2">
      <c r="F690" s="517"/>
      <c r="H690" s="517"/>
      <c r="J690" s="517"/>
      <c r="O690" s="515"/>
      <c r="P690" s="519"/>
      <c r="Q690" s="519"/>
      <c r="R690" s="519"/>
    </row>
    <row r="691" spans="6:18" s="514" customFormat="1" x14ac:dyDescent="0.2">
      <c r="F691" s="517"/>
      <c r="H691" s="517"/>
      <c r="J691" s="517"/>
      <c r="O691" s="515"/>
      <c r="P691" s="519"/>
      <c r="Q691" s="519"/>
      <c r="R691" s="519"/>
    </row>
    <row r="692" spans="6:18" s="514" customFormat="1" x14ac:dyDescent="0.2">
      <c r="F692" s="517"/>
      <c r="H692" s="517"/>
      <c r="J692" s="517"/>
      <c r="O692" s="515"/>
      <c r="P692" s="519"/>
      <c r="Q692" s="519"/>
      <c r="R692" s="519"/>
    </row>
    <row r="693" spans="6:18" s="514" customFormat="1" x14ac:dyDescent="0.2">
      <c r="F693" s="517"/>
      <c r="H693" s="517"/>
      <c r="J693" s="517"/>
      <c r="O693" s="515"/>
      <c r="P693" s="519"/>
      <c r="Q693" s="519"/>
      <c r="R693" s="519"/>
    </row>
    <row r="694" spans="6:18" s="514" customFormat="1" x14ac:dyDescent="0.2">
      <c r="F694" s="517"/>
      <c r="H694" s="517"/>
      <c r="J694" s="517"/>
      <c r="O694" s="515"/>
      <c r="P694" s="519"/>
      <c r="Q694" s="519"/>
      <c r="R694" s="519"/>
    </row>
    <row r="695" spans="6:18" s="514" customFormat="1" x14ac:dyDescent="0.2">
      <c r="F695" s="517"/>
      <c r="H695" s="517"/>
      <c r="J695" s="517"/>
      <c r="O695" s="515"/>
      <c r="P695" s="519"/>
      <c r="Q695" s="519"/>
      <c r="R695" s="519"/>
    </row>
    <row r="696" spans="6:18" s="514" customFormat="1" x14ac:dyDescent="0.2">
      <c r="F696" s="517"/>
      <c r="H696" s="517"/>
      <c r="J696" s="517"/>
      <c r="O696" s="515"/>
      <c r="P696" s="519"/>
      <c r="Q696" s="519"/>
      <c r="R696" s="519"/>
    </row>
    <row r="697" spans="6:18" s="514" customFormat="1" x14ac:dyDescent="0.2">
      <c r="F697" s="517"/>
      <c r="H697" s="517"/>
      <c r="J697" s="517"/>
      <c r="O697" s="515"/>
      <c r="P697" s="519"/>
      <c r="Q697" s="519"/>
      <c r="R697" s="519"/>
    </row>
    <row r="698" spans="6:18" s="514" customFormat="1" x14ac:dyDescent="0.2">
      <c r="F698" s="517"/>
      <c r="H698" s="517"/>
      <c r="J698" s="517"/>
      <c r="O698" s="515"/>
      <c r="P698" s="519"/>
      <c r="Q698" s="519"/>
      <c r="R698" s="519"/>
    </row>
    <row r="699" spans="6:18" s="514" customFormat="1" x14ac:dyDescent="0.2">
      <c r="F699" s="517"/>
      <c r="H699" s="517"/>
      <c r="J699" s="517"/>
      <c r="O699" s="515"/>
      <c r="P699" s="519"/>
      <c r="Q699" s="519"/>
      <c r="R699" s="519"/>
    </row>
    <row r="700" spans="6:18" s="514" customFormat="1" x14ac:dyDescent="0.2">
      <c r="F700" s="517"/>
      <c r="H700" s="517"/>
      <c r="J700" s="517"/>
      <c r="O700" s="515"/>
      <c r="P700" s="519"/>
      <c r="Q700" s="519"/>
      <c r="R700" s="519"/>
    </row>
    <row r="701" spans="6:18" s="514" customFormat="1" x14ac:dyDescent="0.2">
      <c r="F701" s="517"/>
      <c r="H701" s="517"/>
      <c r="J701" s="517"/>
      <c r="O701" s="515"/>
      <c r="P701" s="519"/>
      <c r="Q701" s="519"/>
      <c r="R701" s="519"/>
    </row>
    <row r="702" spans="6:18" s="514" customFormat="1" x14ac:dyDescent="0.2">
      <c r="F702" s="517"/>
      <c r="H702" s="517"/>
      <c r="J702" s="517"/>
      <c r="O702" s="515"/>
      <c r="P702" s="519"/>
      <c r="Q702" s="519"/>
      <c r="R702" s="519"/>
    </row>
    <row r="703" spans="6:18" s="514" customFormat="1" x14ac:dyDescent="0.2">
      <c r="F703" s="517"/>
      <c r="H703" s="517"/>
      <c r="J703" s="517"/>
      <c r="O703" s="515"/>
      <c r="P703" s="519"/>
      <c r="Q703" s="519"/>
      <c r="R703" s="519"/>
    </row>
    <row r="704" spans="6:18" s="514" customFormat="1" x14ac:dyDescent="0.2">
      <c r="F704" s="517"/>
      <c r="H704" s="517"/>
      <c r="J704" s="517"/>
      <c r="O704" s="515"/>
      <c r="P704" s="519"/>
      <c r="Q704" s="519"/>
      <c r="R704" s="519"/>
    </row>
    <row r="705" spans="6:18" s="514" customFormat="1" x14ac:dyDescent="0.2">
      <c r="F705" s="517"/>
      <c r="H705" s="517"/>
      <c r="J705" s="517"/>
      <c r="O705" s="515"/>
      <c r="P705" s="519"/>
      <c r="Q705" s="519"/>
      <c r="R705" s="519"/>
    </row>
    <row r="706" spans="6:18" s="514" customFormat="1" x14ac:dyDescent="0.2">
      <c r="F706" s="517"/>
      <c r="H706" s="517"/>
      <c r="J706" s="517"/>
      <c r="O706" s="515"/>
      <c r="P706" s="519"/>
      <c r="Q706" s="519"/>
      <c r="R706" s="519"/>
    </row>
    <row r="707" spans="6:18" s="514" customFormat="1" x14ac:dyDescent="0.2">
      <c r="F707" s="517"/>
      <c r="H707" s="517"/>
      <c r="J707" s="517"/>
      <c r="O707" s="515"/>
      <c r="P707" s="519"/>
      <c r="Q707" s="519"/>
      <c r="R707" s="519"/>
    </row>
    <row r="708" spans="6:18" s="514" customFormat="1" x14ac:dyDescent="0.2">
      <c r="F708" s="517"/>
      <c r="H708" s="517"/>
      <c r="J708" s="517"/>
      <c r="O708" s="515"/>
      <c r="P708" s="519"/>
      <c r="Q708" s="519"/>
      <c r="R708" s="519"/>
    </row>
    <row r="709" spans="6:18" s="514" customFormat="1" x14ac:dyDescent="0.2">
      <c r="F709" s="517"/>
      <c r="H709" s="517"/>
      <c r="J709" s="517"/>
      <c r="O709" s="515"/>
      <c r="P709" s="519"/>
      <c r="Q709" s="519"/>
      <c r="R709" s="519"/>
    </row>
    <row r="710" spans="6:18" s="514" customFormat="1" x14ac:dyDescent="0.2">
      <c r="F710" s="517"/>
      <c r="H710" s="517"/>
      <c r="J710" s="517"/>
      <c r="O710" s="515"/>
      <c r="P710" s="519"/>
      <c r="Q710" s="519"/>
      <c r="R710" s="519"/>
    </row>
    <row r="711" spans="6:18" s="514" customFormat="1" x14ac:dyDescent="0.2">
      <c r="F711" s="517"/>
      <c r="H711" s="517"/>
      <c r="J711" s="517"/>
      <c r="O711" s="515"/>
      <c r="P711" s="519"/>
      <c r="Q711" s="519"/>
      <c r="R711" s="519"/>
    </row>
    <row r="712" spans="6:18" s="514" customFormat="1" x14ac:dyDescent="0.2">
      <c r="F712" s="517"/>
      <c r="H712" s="517"/>
      <c r="J712" s="517"/>
      <c r="O712" s="515"/>
    </row>
    <row r="713" spans="6:18" s="514" customFormat="1" x14ac:dyDescent="0.2">
      <c r="F713" s="517"/>
      <c r="H713" s="517"/>
      <c r="J713" s="517"/>
      <c r="O713" s="515"/>
    </row>
    <row r="714" spans="6:18" s="514" customFormat="1" x14ac:dyDescent="0.2">
      <c r="F714" s="517"/>
      <c r="H714" s="517"/>
      <c r="J714" s="517"/>
      <c r="O714" s="515"/>
    </row>
    <row r="715" spans="6:18" s="514" customFormat="1" x14ac:dyDescent="0.2">
      <c r="F715" s="517"/>
      <c r="H715" s="517"/>
      <c r="J715" s="517"/>
      <c r="O715" s="515"/>
    </row>
    <row r="716" spans="6:18" s="514" customFormat="1" x14ac:dyDescent="0.2">
      <c r="F716" s="517"/>
      <c r="H716" s="517"/>
      <c r="J716" s="517"/>
      <c r="O716" s="515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/>
  <dimension ref="A1:AD6"/>
  <sheetViews>
    <sheetView zoomScale="80" zoomScaleNormal="80" workbookViewId="0">
      <pane ySplit="6" topLeftCell="A7" activePane="bottomLeft" state="frozen"/>
      <selection pane="bottomLeft" activeCell="Q33" sqref="Q33"/>
    </sheetView>
  </sheetViews>
  <sheetFormatPr defaultColWidth="9.140625" defaultRowHeight="12.75" x14ac:dyDescent="0.2"/>
  <cols>
    <col min="1" max="1" width="18.7109375" style="520" customWidth="1"/>
    <col min="2" max="2" width="48" style="520" customWidth="1"/>
    <col min="3" max="3" width="8.140625" style="520" customWidth="1"/>
    <col min="4" max="4" width="6.140625" style="520" customWidth="1"/>
    <col min="5" max="5" width="6.42578125" style="520" customWidth="1"/>
    <col min="6" max="6" width="7.28515625" style="520" customWidth="1"/>
    <col min="7" max="7" width="5.85546875" style="520" customWidth="1"/>
    <col min="8" max="8" width="6.140625" style="520" customWidth="1"/>
    <col min="9" max="9" width="6.5703125" style="520" customWidth="1"/>
    <col min="10" max="10" width="6.7109375" style="520" customWidth="1"/>
    <col min="11" max="11" width="6.42578125" style="520" customWidth="1"/>
    <col min="12" max="12" width="7.7109375" style="520" customWidth="1"/>
    <col min="13" max="13" width="6.5703125" style="520" customWidth="1"/>
    <col min="14" max="14" width="5.85546875" style="520" customWidth="1"/>
    <col min="15" max="15" width="6.5703125" style="520" customWidth="1"/>
    <col min="16" max="16" width="8.140625" style="520" customWidth="1"/>
    <col min="17" max="17" width="7.5703125" style="520" customWidth="1"/>
    <col min="18" max="18" width="29.42578125" style="520" customWidth="1"/>
    <col min="19" max="19" width="8" style="520" customWidth="1"/>
    <col min="20" max="20" width="11.5703125" style="520" customWidth="1"/>
    <col min="21" max="21" width="11" style="520" customWidth="1"/>
    <col min="22" max="22" width="12.85546875" style="520" customWidth="1"/>
    <col min="23" max="23" width="9.5703125" style="520" customWidth="1"/>
    <col min="24" max="24" width="10" style="520" customWidth="1"/>
    <col min="25" max="25" width="10.28515625" style="521" customWidth="1"/>
    <col min="26" max="26" width="21.5703125" style="521" customWidth="1"/>
    <col min="27" max="27" width="19.28515625" style="521" customWidth="1"/>
    <col min="28" max="28" width="25.7109375" style="522" customWidth="1"/>
    <col min="29" max="29" width="25.28515625" style="520" customWidth="1"/>
    <col min="30" max="30" width="18.140625" style="514" customWidth="1"/>
    <col min="31" max="16384" width="9.140625" style="514"/>
  </cols>
  <sheetData>
    <row r="1" spans="1:30" ht="15.75" customHeight="1" x14ac:dyDescent="0.2"/>
    <row r="2" spans="1:30" ht="15" customHeight="1" x14ac:dyDescent="0.2"/>
    <row r="3" spans="1:30" ht="16.5" customHeight="1" x14ac:dyDescent="0.2"/>
    <row r="4" spans="1:30" ht="15" customHeight="1" x14ac:dyDescent="0.2">
      <c r="A4" s="665" t="s">
        <v>255</v>
      </c>
      <c r="B4" s="666" t="s">
        <v>256</v>
      </c>
      <c r="C4" s="674" t="s">
        <v>257</v>
      </c>
      <c r="D4" s="666" t="s">
        <v>258</v>
      </c>
      <c r="E4" s="666"/>
      <c r="F4" s="666"/>
      <c r="G4" s="666"/>
      <c r="H4" s="666"/>
      <c r="I4" s="666"/>
      <c r="J4" s="666"/>
      <c r="K4" s="666" t="s">
        <v>259</v>
      </c>
      <c r="L4" s="666"/>
      <c r="M4" s="666"/>
      <c r="N4" s="666"/>
      <c r="O4" s="666"/>
      <c r="P4" s="666"/>
      <c r="Q4" s="666"/>
      <c r="R4" s="666" t="s">
        <v>260</v>
      </c>
      <c r="S4" s="666"/>
      <c r="T4" s="666"/>
      <c r="U4" s="666"/>
      <c r="V4" s="666"/>
      <c r="W4" s="666"/>
      <c r="X4" s="666"/>
      <c r="Y4" s="666"/>
      <c r="Z4" s="666"/>
      <c r="AA4" s="666"/>
      <c r="AB4" s="666"/>
      <c r="AC4" s="665" t="s">
        <v>261</v>
      </c>
      <c r="AD4" s="665"/>
    </row>
    <row r="5" spans="1:30" ht="26.25" customHeight="1" x14ac:dyDescent="0.2">
      <c r="A5" s="665"/>
      <c r="B5" s="666"/>
      <c r="C5" s="674"/>
      <c r="D5" s="666" t="s">
        <v>262</v>
      </c>
      <c r="E5" s="666" t="s">
        <v>263</v>
      </c>
      <c r="F5" s="666" t="s">
        <v>264</v>
      </c>
      <c r="G5" s="666" t="s">
        <v>1</v>
      </c>
      <c r="H5" s="666" t="s">
        <v>265</v>
      </c>
      <c r="I5" s="666" t="s">
        <v>266</v>
      </c>
      <c r="J5" s="666" t="s">
        <v>267</v>
      </c>
      <c r="K5" s="666" t="s">
        <v>262</v>
      </c>
      <c r="L5" s="666" t="s">
        <v>263</v>
      </c>
      <c r="M5" s="666" t="s">
        <v>264</v>
      </c>
      <c r="N5" s="666" t="s">
        <v>1</v>
      </c>
      <c r="O5" s="666" t="s">
        <v>265</v>
      </c>
      <c r="P5" s="666" t="s">
        <v>266</v>
      </c>
      <c r="Q5" s="666" t="s">
        <v>267</v>
      </c>
      <c r="R5" s="666" t="s">
        <v>268</v>
      </c>
      <c r="S5" s="666" t="s">
        <v>27</v>
      </c>
      <c r="T5" s="666" t="s">
        <v>244</v>
      </c>
      <c r="U5" s="678" t="s">
        <v>269</v>
      </c>
      <c r="V5" s="679"/>
      <c r="W5" s="666" t="s">
        <v>245</v>
      </c>
      <c r="X5" s="666" t="s">
        <v>254</v>
      </c>
      <c r="Y5" s="666"/>
      <c r="Z5" s="681" t="s">
        <v>270</v>
      </c>
      <c r="AA5" s="681" t="s">
        <v>271</v>
      </c>
      <c r="AB5" s="676" t="s">
        <v>272</v>
      </c>
      <c r="AC5" s="669" t="s">
        <v>273</v>
      </c>
      <c r="AD5" s="671" t="s">
        <v>274</v>
      </c>
    </row>
    <row r="6" spans="1:30" s="516" customFormat="1" ht="36.75" customHeight="1" x14ac:dyDescent="0.2">
      <c r="A6" s="668"/>
      <c r="B6" s="668"/>
      <c r="C6" s="675"/>
      <c r="D6" s="673"/>
      <c r="E6" s="673"/>
      <c r="F6" s="673"/>
      <c r="G6" s="673"/>
      <c r="H6" s="673"/>
      <c r="I6" s="673"/>
      <c r="J6" s="673"/>
      <c r="K6" s="667"/>
      <c r="L6" s="667"/>
      <c r="M6" s="667"/>
      <c r="N6" s="667"/>
      <c r="O6" s="667"/>
      <c r="P6" s="667"/>
      <c r="Q6" s="667"/>
      <c r="R6" s="668"/>
      <c r="S6" s="680"/>
      <c r="T6" s="680"/>
      <c r="U6" s="529" t="s">
        <v>2028</v>
      </c>
      <c r="V6" s="529" t="s">
        <v>2026</v>
      </c>
      <c r="W6" s="680"/>
      <c r="X6" s="525" t="s">
        <v>74</v>
      </c>
      <c r="Y6" s="530" t="s">
        <v>2027</v>
      </c>
      <c r="Z6" s="682"/>
      <c r="AA6" s="682"/>
      <c r="AB6" s="677"/>
      <c r="AC6" s="670"/>
      <c r="AD6" s="672"/>
    </row>
  </sheetData>
  <autoFilter ref="D6:AB6"/>
  <mergeCells count="32">
    <mergeCell ref="J5:J6"/>
    <mergeCell ref="K5:K6"/>
    <mergeCell ref="L5:L6"/>
    <mergeCell ref="AB5:AB6"/>
    <mergeCell ref="M5:M6"/>
    <mergeCell ref="U5:V5"/>
    <mergeCell ref="W5:W6"/>
    <mergeCell ref="Z5:Z6"/>
    <mergeCell ref="AA5:AA6"/>
    <mergeCell ref="S5:S6"/>
    <mergeCell ref="T5:T6"/>
    <mergeCell ref="A4:A6"/>
    <mergeCell ref="B4:B6"/>
    <mergeCell ref="C4:C6"/>
    <mergeCell ref="D5:D6"/>
    <mergeCell ref="E5:E6"/>
    <mergeCell ref="AC4:AD4"/>
    <mergeCell ref="D4:J4"/>
    <mergeCell ref="K4:Q4"/>
    <mergeCell ref="R4:AB4"/>
    <mergeCell ref="N5:N6"/>
    <mergeCell ref="O5:O6"/>
    <mergeCell ref="P5:P6"/>
    <mergeCell ref="Q5:Q6"/>
    <mergeCell ref="R5:R6"/>
    <mergeCell ref="AC5:AC6"/>
    <mergeCell ref="AD5:AD6"/>
    <mergeCell ref="X5:Y5"/>
    <mergeCell ref="F5:F6"/>
    <mergeCell ref="G5:G6"/>
    <mergeCell ref="H5:H6"/>
    <mergeCell ref="I5:I6"/>
  </mergeCells>
  <hyperlinks>
    <hyperlink ref="A6" r:id="rId1" display="T:\Sets\5007-EA-Setka1.41-13-200п-EURUSD-start-10000$"/>
    <hyperlink ref="B6" location="'База данных'!B6" display="v1.41 - chfjpy 15=261 0.01 1.5 = 6000$_8.set"/>
    <hyperlink ref="R6" location="'База данных'!R6" display="CHFJPY_0.htm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5" name="Button 1">
              <controlPr defaultSize="0" print="0" autoFill="0" autoPict="0" macro="[0]!AddDirectoryWithSet">
                <anchor moveWithCells="1" sizeWithCells="1">
                  <from>
                    <xdr:col>1</xdr:col>
                    <xdr:colOff>76200</xdr:colOff>
                    <xdr:row>0</xdr:row>
                    <xdr:rowOff>95250</xdr:rowOff>
                  </from>
                  <to>
                    <xdr:col>1</xdr:col>
                    <xdr:colOff>2952750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6" name="Button 2">
              <controlPr defaultSize="0" print="0" autoFill="0" autoPict="0" macro="[0]!AnalyzyDirectory">
                <anchor moveWithCells="1" sizeWithCells="1">
                  <from>
                    <xdr:col>2</xdr:col>
                    <xdr:colOff>133350</xdr:colOff>
                    <xdr:row>0</xdr:row>
                    <xdr:rowOff>95250</xdr:rowOff>
                  </from>
                  <to>
                    <xdr:col>8</xdr:col>
                    <xdr:colOff>342900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7" name="Check Box 3">
              <controlPr defaultSize="0" autoFill="0" autoLine="0" autoPict="0" macro="[0]!Флажок3_Щелчок">
                <anchor moveWithCells="1">
                  <from>
                    <xdr:col>9</xdr:col>
                    <xdr:colOff>85725</xdr:colOff>
                    <xdr:row>0</xdr:row>
                    <xdr:rowOff>142875</xdr:rowOff>
                  </from>
                  <to>
                    <xdr:col>17</xdr:col>
                    <xdr:colOff>561975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1"/>
  <sheetViews>
    <sheetView tabSelected="1" zoomScale="75" zoomScaleNormal="75" workbookViewId="0">
      <pane xSplit="1" ySplit="19" topLeftCell="AH20" activePane="bottomRight" state="frozen"/>
      <selection pane="topRight" activeCell="B1" sqref="B1"/>
      <selection pane="bottomLeft" activeCell="A20" sqref="A20"/>
      <selection pane="bottomRight" activeCell="AI1" sqref="AI1"/>
    </sheetView>
  </sheetViews>
  <sheetFormatPr defaultRowHeight="12.75" x14ac:dyDescent="0.2"/>
  <cols>
    <col min="1" max="1" width="17.28515625" customWidth="1"/>
    <col min="2" max="2" width="11.7109375" customWidth="1"/>
    <col min="3" max="3" width="9" customWidth="1"/>
    <col min="4" max="4" width="1.140625" customWidth="1"/>
    <col min="5" max="5" width="16.42578125" customWidth="1"/>
    <col min="6" max="6" width="10.28515625" customWidth="1"/>
    <col min="7" max="7" width="7.7109375" customWidth="1"/>
    <col min="8" max="8" width="1" customWidth="1"/>
    <col min="9" max="9" width="12.28515625" customWidth="1"/>
    <col min="10" max="10" width="11" customWidth="1"/>
    <col min="11" max="11" width="8.42578125" customWidth="1"/>
    <col min="12" max="12" width="0.85546875" customWidth="1"/>
    <col min="13" max="13" width="10.5703125" customWidth="1"/>
    <col min="14" max="14" width="11.5703125" customWidth="1"/>
    <col min="15" max="15" width="9.42578125" customWidth="1"/>
    <col min="16" max="16" width="10.28515625" customWidth="1"/>
    <col min="17" max="17" width="9.42578125" customWidth="1"/>
    <col min="18" max="18" width="5.28515625" customWidth="1"/>
    <col min="19" max="19" width="5.7109375" customWidth="1"/>
    <col min="20" max="20" width="5.140625" customWidth="1"/>
    <col min="21" max="21" width="6.42578125" customWidth="1"/>
    <col min="22" max="22" width="0.85546875" customWidth="1"/>
    <col min="23" max="23" width="12.28515625" customWidth="1"/>
    <col min="24" max="24" width="11.42578125" customWidth="1"/>
    <col min="25" max="25" width="0.85546875" customWidth="1"/>
    <col min="26" max="26" width="10.42578125" customWidth="1"/>
    <col min="27" max="27" width="10.5703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7.42578125" customWidth="1"/>
    <col min="36" max="37" width="7.7109375" style="357" customWidth="1"/>
    <col min="38" max="38" width="8" style="357" customWidth="1"/>
    <col min="39" max="39" width="7.7109375" style="357" customWidth="1"/>
    <col min="40" max="42" width="7.85546875" style="357" customWidth="1"/>
    <col min="43" max="43" width="8.7109375" style="357" customWidth="1"/>
    <col min="44" max="44" width="8.42578125" style="357" bestFit="1" customWidth="1"/>
    <col min="45" max="45" width="11.42578125" style="357" customWidth="1"/>
    <col min="46" max="46" width="8.28515625" style="357" customWidth="1"/>
    <col min="47" max="47" width="11.42578125" style="357" customWidth="1"/>
    <col min="48" max="48" width="8.28515625" style="357" customWidth="1"/>
    <col min="49" max="49" width="7.85546875" style="357" customWidth="1"/>
    <col min="50" max="50" width="8" style="357" customWidth="1"/>
    <col min="51" max="51" width="7.28515625" style="357" customWidth="1"/>
    <col min="52" max="52" width="7.5703125" style="357" customWidth="1"/>
    <col min="53" max="53" width="7.28515625" style="357" customWidth="1"/>
    <col min="54" max="54" width="7.7109375" style="357" customWidth="1"/>
    <col min="55" max="55" width="8" style="357" bestFit="1" customWidth="1"/>
    <col min="56" max="57" width="6.7109375" style="357" customWidth="1"/>
    <col min="58" max="60" width="7.85546875" style="357" customWidth="1"/>
    <col min="61" max="65" width="10.28515625" style="357" customWidth="1"/>
    <col min="66" max="66" width="5.5703125" customWidth="1"/>
    <col min="68" max="68" width="17.85546875" bestFit="1" customWidth="1"/>
    <col min="69" max="70" width="11.7109375" customWidth="1"/>
    <col min="71" max="71" width="9.28515625" customWidth="1"/>
    <col min="74" max="74" width="18.28515625" customWidth="1"/>
    <col min="75" max="75" width="17.85546875" customWidth="1"/>
    <col min="76" max="82" width="16.5703125" bestFit="1" customWidth="1"/>
    <col min="83" max="83" width="16.5703125" customWidth="1"/>
    <col min="84" max="84" width="12.140625" customWidth="1"/>
    <col min="85" max="85" width="16.5703125" customWidth="1"/>
    <col min="86" max="87" width="16.5703125" bestFit="1" customWidth="1"/>
    <col min="88" max="88" width="16.5703125" customWidth="1"/>
    <col min="89" max="89" width="12.140625" customWidth="1"/>
    <col min="90" max="90" width="16.5703125" bestFit="1" customWidth="1"/>
    <col min="91" max="91" width="12.140625" bestFit="1" customWidth="1"/>
  </cols>
  <sheetData>
    <row r="1" spans="1:67" x14ac:dyDescent="0.2">
      <c r="B1" s="272"/>
      <c r="D1" s="230"/>
      <c r="F1" s="272"/>
      <c r="H1" s="231"/>
      <c r="I1" s="244" t="s">
        <v>80</v>
      </c>
      <c r="J1" s="404" t="str">
        <f>IF(K$1=0,"LastOrder",IF(K$1=1,"MinOrder","ОШИБКА"))</f>
        <v>LastOrder</v>
      </c>
      <c r="K1" s="245">
        <v>0</v>
      </c>
      <c r="L1" s="651"/>
      <c r="P1" s="125"/>
      <c r="V1" s="347"/>
      <c r="Y1" s="154"/>
      <c r="AE1" s="347"/>
      <c r="AH1" s="356"/>
      <c r="AI1" s="125"/>
      <c r="AJ1" s="406"/>
      <c r="AK1" s="406"/>
      <c r="AL1" s="406"/>
      <c r="AM1" s="406"/>
      <c r="AN1" s="406"/>
      <c r="AO1" s="406"/>
      <c r="AP1" s="406"/>
      <c r="AQ1" s="406"/>
      <c r="AR1" s="406"/>
      <c r="AS1" s="406"/>
      <c r="AT1" s="406"/>
      <c r="AU1" s="406"/>
      <c r="AV1" s="406"/>
      <c r="AW1" s="406"/>
      <c r="AX1" s="406"/>
      <c r="AY1" s="406"/>
      <c r="AZ1" s="406"/>
      <c r="BA1" s="406"/>
      <c r="BB1" s="406"/>
      <c r="BC1" s="406"/>
      <c r="BD1" s="406"/>
      <c r="BE1" s="406"/>
      <c r="BF1" s="406"/>
      <c r="BG1" s="406"/>
      <c r="BH1" s="406"/>
      <c r="BI1" s="406"/>
      <c r="BJ1" s="406"/>
      <c r="BK1" s="406"/>
      <c r="BL1" s="406"/>
      <c r="BM1" s="406"/>
    </row>
    <row r="2" spans="1:67" ht="18" x14ac:dyDescent="0.25">
      <c r="A2" s="96" t="s">
        <v>21</v>
      </c>
      <c r="B2" s="405" t="str">
        <f>IF(C$2&lt;=0,"д.б. &gt;0","")</f>
        <v/>
      </c>
      <c r="C2" s="140">
        <v>15</v>
      </c>
      <c r="D2" s="83"/>
      <c r="E2" s="96" t="s">
        <v>12</v>
      </c>
      <c r="F2" s="213" t="str">
        <f>IF(G$2&lt;2,"д.б. &gt;1","")</f>
        <v/>
      </c>
      <c r="G2" s="140">
        <v>35</v>
      </c>
      <c r="H2" s="84"/>
      <c r="I2" s="96" t="s">
        <v>0</v>
      </c>
      <c r="J2" s="214" t="str">
        <f>IF(K$2&lt;0,"д.б. &gt;0","")</f>
        <v/>
      </c>
      <c r="K2" s="145">
        <v>0.01</v>
      </c>
      <c r="L2" s="652"/>
      <c r="M2" s="114" t="s">
        <v>27</v>
      </c>
      <c r="N2" s="114"/>
      <c r="O2" s="146" t="s">
        <v>29</v>
      </c>
      <c r="Q2" s="184"/>
      <c r="R2" s="114"/>
      <c r="S2" s="114"/>
      <c r="T2" s="114"/>
      <c r="U2" s="114"/>
      <c r="V2" s="347"/>
      <c r="Y2" s="154"/>
      <c r="Z2" s="550"/>
      <c r="AA2" s="550"/>
      <c r="AE2" s="347"/>
      <c r="AH2" s="356"/>
      <c r="AI2" s="125"/>
      <c r="AJ2" s="406"/>
      <c r="AK2" s="406"/>
      <c r="AL2" s="406"/>
      <c r="AM2" s="406"/>
      <c r="AN2" s="407"/>
      <c r="AO2" s="406"/>
      <c r="AP2" s="406"/>
      <c r="AQ2" s="406"/>
      <c r="AR2" s="406"/>
      <c r="AS2" s="406"/>
      <c r="AT2" s="406"/>
      <c r="AU2" s="406"/>
      <c r="AV2" s="406"/>
      <c r="AW2" s="406"/>
      <c r="AX2" s="406"/>
      <c r="AY2" s="406"/>
      <c r="AZ2" s="406"/>
      <c r="BA2" s="406"/>
      <c r="BB2" s="406"/>
      <c r="BC2" s="406"/>
      <c r="BD2" s="406"/>
      <c r="BE2" s="406"/>
      <c r="BF2" s="406"/>
      <c r="BG2" s="406"/>
      <c r="BH2" s="406"/>
      <c r="BI2" s="406"/>
      <c r="BJ2" s="406"/>
      <c r="BK2" s="406"/>
      <c r="BL2" s="406"/>
      <c r="BM2" s="406"/>
    </row>
    <row r="3" spans="1:67" ht="15" x14ac:dyDescent="0.25">
      <c r="A3" s="96"/>
      <c r="B3" s="405"/>
      <c r="C3" s="292"/>
      <c r="D3" s="30"/>
      <c r="E3" s="96"/>
      <c r="F3" s="213"/>
      <c r="G3" s="291"/>
      <c r="H3" s="31"/>
      <c r="I3" s="96" t="s">
        <v>1</v>
      </c>
      <c r="J3" s="214" t="str">
        <f>IF(K$3&lt;0,"д.б. &gt;0","")</f>
        <v/>
      </c>
      <c r="K3" s="144">
        <v>1.8</v>
      </c>
      <c r="L3" s="652"/>
      <c r="M3" s="114" t="s">
        <v>28</v>
      </c>
      <c r="N3" s="114"/>
      <c r="O3" s="147">
        <v>4</v>
      </c>
      <c r="Q3" s="185"/>
      <c r="R3" s="114"/>
      <c r="S3" s="114"/>
      <c r="T3" s="114"/>
      <c r="U3" s="114"/>
      <c r="V3" s="347"/>
      <c r="Y3" s="154"/>
      <c r="AE3" s="347"/>
      <c r="AH3" s="356"/>
      <c r="AI3" s="125"/>
      <c r="AJ3" s="406"/>
      <c r="AK3" s="406"/>
      <c r="AL3" s="406"/>
      <c r="AM3" s="406"/>
      <c r="AN3" s="406"/>
      <c r="AO3" s="406"/>
      <c r="AP3" s="406"/>
      <c r="AQ3" s="406"/>
      <c r="AR3" s="406"/>
      <c r="AS3" s="406"/>
      <c r="AT3" s="406"/>
      <c r="AU3" s="406"/>
      <c r="AV3" s="406"/>
      <c r="AW3" s="406"/>
      <c r="AX3" s="406"/>
      <c r="AY3" s="406"/>
      <c r="AZ3" s="406"/>
      <c r="BA3" s="406"/>
      <c r="BB3" s="406"/>
      <c r="BC3" s="406"/>
      <c r="BD3" s="406"/>
      <c r="BE3" s="406"/>
      <c r="BF3" s="406"/>
      <c r="BG3" s="406"/>
      <c r="BH3" s="406"/>
      <c r="BI3" s="406"/>
      <c r="BJ3" s="406"/>
      <c r="BK3" s="406"/>
      <c r="BL3" s="406"/>
      <c r="BM3" s="406"/>
    </row>
    <row r="4" spans="1:67" ht="15" x14ac:dyDescent="0.25">
      <c r="A4" s="96"/>
      <c r="B4" s="405"/>
      <c r="C4" s="292"/>
      <c r="D4" s="30"/>
      <c r="E4" s="96"/>
      <c r="F4" s="213"/>
      <c r="G4" s="292"/>
      <c r="H4" s="31"/>
      <c r="I4" s="96" t="s">
        <v>6</v>
      </c>
      <c r="J4" s="214" t="str">
        <f>IF(K$4&lt;2,"д.б. &gt;1","")</f>
        <v/>
      </c>
      <c r="K4" s="140">
        <v>2</v>
      </c>
      <c r="L4" s="652"/>
      <c r="M4" s="167" t="s">
        <v>30</v>
      </c>
      <c r="N4" s="167"/>
      <c r="O4" s="151">
        <v>10</v>
      </c>
      <c r="Q4" s="186"/>
      <c r="R4" s="114"/>
      <c r="S4" s="114"/>
      <c r="T4" s="114"/>
      <c r="U4" s="114"/>
      <c r="V4" s="347"/>
      <c r="Y4" s="154"/>
      <c r="Z4" s="550"/>
      <c r="AA4" s="550"/>
      <c r="AE4" s="347"/>
      <c r="AH4" s="356"/>
      <c r="AI4" s="125"/>
      <c r="AJ4" s="406"/>
      <c r="AK4" s="406"/>
      <c r="AL4" s="406"/>
      <c r="AM4" s="406"/>
      <c r="AN4" s="701"/>
      <c r="AO4" s="701"/>
      <c r="AP4" s="701"/>
      <c r="AQ4" s="701"/>
      <c r="AR4" s="701"/>
      <c r="AS4" s="701"/>
      <c r="AT4" s="701"/>
      <c r="AU4" s="701"/>
      <c r="AV4" s="701"/>
      <c r="AW4" s="701"/>
      <c r="AX4" s="406"/>
      <c r="AY4" s="406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</row>
    <row r="5" spans="1:67" ht="15" x14ac:dyDescent="0.25">
      <c r="A5" s="97"/>
      <c r="B5" s="405"/>
      <c r="C5" s="338"/>
      <c r="D5" s="36"/>
      <c r="E5" s="97"/>
      <c r="F5" s="213"/>
      <c r="G5" s="293"/>
      <c r="H5" s="37"/>
      <c r="I5" s="97"/>
      <c r="J5" s="214"/>
      <c r="K5" s="3"/>
      <c r="L5" s="652"/>
      <c r="M5" s="114"/>
      <c r="N5" s="114"/>
      <c r="O5" s="125"/>
      <c r="Q5" s="187"/>
      <c r="R5" s="114"/>
      <c r="T5" s="114"/>
      <c r="U5" s="114"/>
      <c r="V5" s="347"/>
      <c r="Y5" s="154"/>
      <c r="AE5" s="347"/>
      <c r="AH5" s="356"/>
      <c r="AI5" s="125"/>
      <c r="AJ5" s="406"/>
      <c r="AK5" s="406"/>
      <c r="AL5" s="411"/>
      <c r="AM5" s="406"/>
      <c r="AN5" s="701"/>
      <c r="AO5" s="701"/>
      <c r="AP5" s="701"/>
      <c r="AQ5" s="701"/>
      <c r="AR5" s="701"/>
      <c r="AS5" s="701"/>
      <c r="AT5" s="701"/>
      <c r="AU5" s="701"/>
      <c r="AV5" s="701"/>
      <c r="AW5" s="701"/>
      <c r="AX5" s="406"/>
      <c r="AY5" s="406"/>
      <c r="AZ5" s="125"/>
      <c r="BA5" s="406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O5" s="698">
        <v>1</v>
      </c>
    </row>
    <row r="6" spans="1:67" ht="15" x14ac:dyDescent="0.25">
      <c r="A6" s="221" t="s">
        <v>22</v>
      </c>
      <c r="B6" s="405" t="str">
        <f>IF(OR(C$6=1,C$6&lt;0),"д.б.=0 или &gt;1","")</f>
        <v/>
      </c>
      <c r="C6" s="142">
        <v>4</v>
      </c>
      <c r="D6" s="40"/>
      <c r="E6" s="221" t="s">
        <v>13</v>
      </c>
      <c r="F6" s="213" t="str">
        <f>IF(OR(G$6=1,G$6=2,G$6&lt;0),"д.б=0 или &gt;2","")</f>
        <v/>
      </c>
      <c r="G6" s="142">
        <v>0</v>
      </c>
      <c r="H6" s="41"/>
      <c r="I6" s="221" t="s">
        <v>2</v>
      </c>
      <c r="J6" s="214" t="str">
        <f>IF(OR(K$6=1,K$6=2,K$6&lt;0),"д.б.=0 или &gt;2","")</f>
        <v/>
      </c>
      <c r="K6" s="143">
        <v>0</v>
      </c>
      <c r="L6" s="653"/>
      <c r="M6" s="135" t="s">
        <v>36</v>
      </c>
      <c r="N6" s="135"/>
      <c r="O6" s="148">
        <v>6</v>
      </c>
      <c r="Q6" s="188"/>
      <c r="R6" s="114"/>
      <c r="S6" s="114"/>
      <c r="T6" s="114"/>
      <c r="U6" s="114"/>
      <c r="V6" s="347"/>
      <c r="Y6" s="154"/>
      <c r="AE6" s="347"/>
      <c r="AH6" s="356"/>
      <c r="AI6" s="125"/>
      <c r="AJ6" s="406"/>
      <c r="AK6" s="406"/>
      <c r="AL6" s="406"/>
      <c r="AM6" s="406"/>
      <c r="AN6" s="408"/>
      <c r="AO6" s="409"/>
      <c r="AP6" s="409"/>
      <c r="AQ6" s="409"/>
      <c r="AR6" s="409"/>
      <c r="AS6" s="409"/>
      <c r="AT6" s="409"/>
      <c r="AU6" s="406"/>
      <c r="AV6" s="406"/>
      <c r="AW6" s="406"/>
      <c r="AX6" s="406"/>
      <c r="AY6" s="406"/>
      <c r="AZ6" s="125"/>
      <c r="BA6" s="406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O6" s="698"/>
    </row>
    <row r="7" spans="1:67" ht="15" x14ac:dyDescent="0.25">
      <c r="A7" s="396" t="s">
        <v>23</v>
      </c>
      <c r="B7" s="405" t="str">
        <f>IF(AND(C$6=0,C$7&lt;&gt;0),"д.б. =0","")</f>
        <v/>
      </c>
      <c r="C7" s="141">
        <v>1</v>
      </c>
      <c r="D7" s="93"/>
      <c r="E7" s="221" t="s">
        <v>14</v>
      </c>
      <c r="F7" s="280" t="str">
        <f>IF(AND(G$6=0,G$7&lt;&gt;0),"д.б. =0","")</f>
        <v/>
      </c>
      <c r="G7" s="141">
        <v>0</v>
      </c>
      <c r="H7" s="94"/>
      <c r="I7" s="221" t="s">
        <v>3</v>
      </c>
      <c r="J7" s="214" t="str">
        <f>IF(AND(K$6=0,K$7&lt;&gt;0),"д.б. =0","")</f>
        <v/>
      </c>
      <c r="K7" s="139">
        <v>0</v>
      </c>
      <c r="L7" s="653"/>
      <c r="M7" s="135" t="s">
        <v>35</v>
      </c>
      <c r="N7" s="135"/>
      <c r="O7" s="149">
        <v>220</v>
      </c>
      <c r="Q7" s="188"/>
      <c r="R7" s="114"/>
      <c r="T7" s="114"/>
      <c r="U7" s="114"/>
      <c r="V7" s="347"/>
      <c r="Y7" s="154"/>
      <c r="AE7" s="347"/>
      <c r="AH7" s="356"/>
      <c r="AI7" s="125"/>
      <c r="AJ7" s="406"/>
      <c r="AK7" s="406"/>
      <c r="AL7" s="406"/>
      <c r="AM7" s="406"/>
      <c r="AN7" s="408"/>
      <c r="AO7" s="409"/>
      <c r="AP7" s="409"/>
      <c r="AQ7" s="408"/>
      <c r="AR7" s="408"/>
      <c r="AS7" s="528"/>
      <c r="AT7" s="526"/>
      <c r="AU7" s="527"/>
      <c r="AV7" s="406"/>
      <c r="AW7" s="406"/>
      <c r="AX7" s="406"/>
      <c r="AY7" s="406"/>
      <c r="AZ7" s="125"/>
      <c r="BA7" s="410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</row>
    <row r="8" spans="1:67" ht="15" x14ac:dyDescent="0.25">
      <c r="A8" s="221"/>
      <c r="B8" s="395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39"/>
      <c r="D8" s="40"/>
      <c r="E8" s="221"/>
      <c r="F8" s="395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40"/>
      <c r="H8" s="41"/>
      <c r="I8" s="221"/>
      <c r="J8" s="395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340"/>
      <c r="L8" s="653"/>
      <c r="M8" s="135" t="s">
        <v>37</v>
      </c>
      <c r="N8" s="135"/>
      <c r="O8" s="150">
        <v>0.2</v>
      </c>
      <c r="Q8" s="189"/>
      <c r="R8" s="114"/>
      <c r="S8" s="114"/>
      <c r="T8" s="114"/>
      <c r="U8" s="114"/>
      <c r="V8" s="347"/>
      <c r="Y8" s="154"/>
      <c r="AE8" s="347"/>
      <c r="AH8" s="356"/>
      <c r="AI8" s="125"/>
      <c r="AJ8" s="406"/>
      <c r="AK8" s="406"/>
      <c r="AL8" s="411"/>
      <c r="AM8" s="406"/>
      <c r="AN8" s="409"/>
      <c r="AO8" s="409"/>
      <c r="AP8" s="409"/>
      <c r="AQ8" s="409"/>
      <c r="AR8" s="409"/>
      <c r="AS8" s="409"/>
      <c r="AT8" s="409"/>
      <c r="AU8" s="406"/>
      <c r="AV8" s="406"/>
      <c r="AW8" s="406"/>
      <c r="AX8" s="406"/>
      <c r="AY8" s="406"/>
      <c r="AZ8" s="125"/>
      <c r="BA8" s="410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7" ht="16.5" x14ac:dyDescent="0.3">
      <c r="A9" s="253" t="s">
        <v>82</v>
      </c>
      <c r="B9" s="405" t="str">
        <f>IF(OR(C$9=1,C$9=2,C$9&lt;0),"д.б.=0 или &gt;2","")</f>
        <v/>
      </c>
      <c r="C9" s="254">
        <v>0</v>
      </c>
      <c r="D9" s="256"/>
      <c r="E9" s="253" t="s">
        <v>15</v>
      </c>
      <c r="F9" s="400" t="str">
        <f>IF(OR(G$9=1,G$9=2,G$9=3,G$9&lt;0),"д.б=0 или &gt;3","")</f>
        <v/>
      </c>
      <c r="G9" s="254">
        <v>0</v>
      </c>
      <c r="H9" s="258"/>
      <c r="I9" s="253" t="s">
        <v>4</v>
      </c>
      <c r="J9" s="401" t="str">
        <f>IF(OR(K$9=1,K$9=2,K$9=3,K$9&lt;0),"д.б=0 или &gt;3","")</f>
        <v/>
      </c>
      <c r="K9" s="259">
        <v>0</v>
      </c>
      <c r="L9" s="654"/>
      <c r="M9" s="257"/>
      <c r="N9" s="257"/>
      <c r="O9" s="260"/>
      <c r="Q9" s="190"/>
      <c r="R9" s="114"/>
      <c r="S9" s="114"/>
      <c r="T9" s="114"/>
      <c r="U9" s="114"/>
      <c r="V9" s="347"/>
      <c r="Y9" s="154"/>
      <c r="AE9" s="347"/>
      <c r="AH9" s="356"/>
      <c r="AI9" s="125"/>
      <c r="AJ9" s="406"/>
      <c r="AK9" s="406"/>
      <c r="AM9" s="406"/>
      <c r="AN9" s="408"/>
      <c r="AO9" s="409"/>
      <c r="AP9" s="409"/>
      <c r="AQ9" s="412"/>
      <c r="AR9" s="409"/>
      <c r="AS9" s="564"/>
      <c r="AT9" s="409"/>
      <c r="AU9" s="406"/>
      <c r="AV9" s="406"/>
      <c r="AW9" s="406"/>
      <c r="AX9" s="406"/>
      <c r="AY9" s="406"/>
      <c r="AZ9" s="125"/>
      <c r="BA9" s="410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7" ht="15" x14ac:dyDescent="0.25">
      <c r="A10" s="397" t="s">
        <v>83</v>
      </c>
      <c r="B10" s="405" t="str">
        <f>IF(AND(C$9=0,C$10&lt;&gt;0),"д.б. =0","")</f>
        <v/>
      </c>
      <c r="C10" s="255">
        <v>0</v>
      </c>
      <c r="D10" s="261"/>
      <c r="E10" s="399" t="s">
        <v>16</v>
      </c>
      <c r="F10" s="280" t="str">
        <f>IF(AND(G$9=0,G$10&lt;&gt;0),"д.б. =0","")</f>
        <v/>
      </c>
      <c r="G10" s="255">
        <v>0</v>
      </c>
      <c r="H10" s="262"/>
      <c r="I10" s="253" t="s">
        <v>5</v>
      </c>
      <c r="J10" s="214" t="str">
        <f>IF(AND(K$9=0,K$10&lt;&gt;0),"д.б. =0","")</f>
        <v/>
      </c>
      <c r="K10" s="263">
        <v>0</v>
      </c>
      <c r="L10" s="654"/>
      <c r="M10" s="264" t="s">
        <v>38</v>
      </c>
      <c r="N10" s="566" t="str">
        <f>IF(OR(O10&lt;0,O10=0),"Д.Б. &gt;0"," ")</f>
        <v xml:space="preserve"> </v>
      </c>
      <c r="O10" s="265">
        <v>3500</v>
      </c>
      <c r="Q10" s="191"/>
      <c r="R10" s="114"/>
      <c r="S10" s="114"/>
      <c r="T10" s="114"/>
      <c r="U10" s="114"/>
      <c r="V10" s="347"/>
      <c r="Y10" s="154"/>
      <c r="AE10" s="347"/>
      <c r="AH10" s="356"/>
      <c r="AI10" s="125"/>
      <c r="AJ10" s="406"/>
      <c r="AK10" s="406"/>
      <c r="AM10" s="406"/>
      <c r="AN10" s="408"/>
      <c r="AO10" s="409"/>
      <c r="AP10" s="409"/>
      <c r="AQ10" s="412"/>
      <c r="AR10" s="409"/>
      <c r="AS10" s="564"/>
      <c r="AT10" s="409"/>
      <c r="AU10" s="406"/>
      <c r="AV10" s="406"/>
      <c r="AW10" s="406"/>
      <c r="AX10" s="406"/>
      <c r="AY10" s="406"/>
      <c r="AZ10" s="125"/>
      <c r="BA10" s="410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7" ht="15" x14ac:dyDescent="0.25">
      <c r="A11" s="253"/>
      <c r="B11" s="405"/>
      <c r="C11" s="341"/>
      <c r="D11" s="261"/>
      <c r="E11" s="253"/>
      <c r="F11" s="280"/>
      <c r="G11" s="341"/>
      <c r="H11" s="262"/>
      <c r="I11" s="253"/>
      <c r="J11" s="214"/>
      <c r="K11" s="342"/>
      <c r="L11" s="654"/>
      <c r="M11" s="264"/>
      <c r="N11" s="264"/>
      <c r="O11" s="343"/>
      <c r="Q11" s="191"/>
      <c r="R11" s="114"/>
      <c r="S11" s="114"/>
      <c r="T11" s="114"/>
      <c r="U11" s="114"/>
      <c r="V11" s="347"/>
      <c r="Y11" s="154"/>
      <c r="AE11" s="347"/>
      <c r="AH11" s="356"/>
      <c r="AI11" s="125"/>
      <c r="AJ11" s="406"/>
      <c r="AK11" s="406"/>
      <c r="AL11" s="411"/>
      <c r="AM11" s="406"/>
      <c r="AN11" s="408"/>
      <c r="AO11" s="409"/>
      <c r="AP11" s="409"/>
      <c r="AQ11" s="412"/>
      <c r="AR11" s="409"/>
      <c r="AS11" s="564"/>
      <c r="AT11" s="409"/>
      <c r="AU11" s="406"/>
      <c r="AV11" s="406"/>
      <c r="AW11" s="406"/>
      <c r="AX11" s="406"/>
      <c r="AY11" s="406"/>
      <c r="AZ11" s="125"/>
      <c r="BA11" s="410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7" ht="15" x14ac:dyDescent="0.25">
      <c r="A12" s="246" t="s">
        <v>24</v>
      </c>
      <c r="B12" s="405" t="str">
        <f>IF(OR(C$12=1,C$12=2,C$12&lt;0),"д.б.=0 или &gt;2","")</f>
        <v/>
      </c>
      <c r="C12" s="247">
        <v>0</v>
      </c>
      <c r="D12" s="261"/>
      <c r="E12" s="246" t="s">
        <v>85</v>
      </c>
      <c r="F12" s="403" t="str">
        <f>IF(OR(G$12=1,G$12=2,G$12=3,G$12=4,G$12&lt;0),"д.б=0 или &gt;4","")</f>
        <v/>
      </c>
      <c r="G12" s="281">
        <v>0</v>
      </c>
      <c r="H12" s="211"/>
      <c r="I12" s="246" t="s">
        <v>87</v>
      </c>
      <c r="J12" s="403" t="str">
        <f>IF(OR(K$12=1,K$12=2,K$12=3,K$12=4,K$12&lt;0),"д.б.=0 или &gt;4","")</f>
        <v/>
      </c>
      <c r="K12" s="284">
        <v>0</v>
      </c>
      <c r="L12" s="654"/>
      <c r="Q12" s="646"/>
      <c r="R12" s="644"/>
      <c r="S12" s="644"/>
      <c r="T12" s="644"/>
      <c r="U12" s="644"/>
      <c r="V12" s="347"/>
      <c r="Y12" s="154"/>
      <c r="AE12" s="347"/>
      <c r="AH12" s="356"/>
      <c r="AI12" s="125"/>
      <c r="AJ12" s="406"/>
      <c r="AK12" s="406"/>
      <c r="AL12" s="406"/>
      <c r="AM12" s="406"/>
      <c r="AN12" s="408"/>
      <c r="AO12" s="409"/>
      <c r="AP12" s="409"/>
      <c r="AQ12" s="408"/>
      <c r="AR12" s="409"/>
      <c r="AS12" s="564"/>
      <c r="AT12" s="409"/>
      <c r="AU12" s="406"/>
      <c r="AV12" s="406"/>
      <c r="AW12" s="406"/>
      <c r="AX12" s="406"/>
      <c r="AY12" s="406"/>
      <c r="AZ12" s="125"/>
      <c r="BA12" s="410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7" ht="15" x14ac:dyDescent="0.25">
      <c r="A13" s="398" t="s">
        <v>25</v>
      </c>
      <c r="B13" s="405" t="str">
        <f>IF(AND(C$12=0,C$13&lt;&gt;0),"д.б. =0","")</f>
        <v/>
      </c>
      <c r="C13" s="208">
        <v>0</v>
      </c>
      <c r="D13" s="261"/>
      <c r="E13" s="246" t="s">
        <v>86</v>
      </c>
      <c r="F13" s="402" t="str">
        <f>IF(AND(G$12=0,G$13&lt;&gt;0),"д.б. =0","")</f>
        <v/>
      </c>
      <c r="G13" s="208">
        <v>0</v>
      </c>
      <c r="H13" s="211"/>
      <c r="I13" s="246" t="s">
        <v>88</v>
      </c>
      <c r="J13" s="214" t="str">
        <f>IF(AND(K$12=0,K$13&lt;&gt;0),"д.б. =0","")</f>
        <v/>
      </c>
      <c r="K13" s="282">
        <v>0</v>
      </c>
      <c r="L13" s="654"/>
      <c r="M13" s="643" t="s">
        <v>2141</v>
      </c>
      <c r="N13" s="645"/>
      <c r="O13" s="704"/>
      <c r="P13" s="704"/>
      <c r="V13" s="347"/>
      <c r="Y13" s="154"/>
      <c r="AE13" s="347"/>
      <c r="AH13" s="356"/>
      <c r="AI13" s="125"/>
      <c r="AJ13" s="406"/>
      <c r="AK13" s="406"/>
      <c r="AL13" s="406"/>
      <c r="AM13" s="406"/>
      <c r="AN13" s="408"/>
      <c r="AO13" s="409"/>
      <c r="AP13" s="409"/>
      <c r="AQ13" s="549"/>
      <c r="AR13" s="549"/>
      <c r="AS13" s="564"/>
      <c r="AT13" s="563"/>
      <c r="AU13" s="406"/>
      <c r="AV13" s="406"/>
      <c r="AW13" s="406"/>
      <c r="AX13" s="406"/>
      <c r="AY13" s="406"/>
      <c r="AZ13" s="125"/>
      <c r="BA13" s="410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7" ht="15.75" x14ac:dyDescent="0.25">
      <c r="A14" s="136"/>
      <c r="B14" s="213"/>
      <c r="C14" s="344"/>
      <c r="D14" s="137"/>
      <c r="E14" s="136"/>
      <c r="F14" s="213"/>
      <c r="G14" s="344"/>
      <c r="H14" s="138"/>
      <c r="I14" s="136"/>
      <c r="J14" s="214"/>
      <c r="K14" s="345"/>
      <c r="L14" s="655"/>
      <c r="M14" s="649" t="s">
        <v>2140</v>
      </c>
      <c r="N14" s="644"/>
      <c r="O14" s="704"/>
      <c r="P14" s="704"/>
      <c r="Q14" s="704"/>
      <c r="R14" s="704"/>
      <c r="S14" s="704"/>
      <c r="T14" s="704"/>
      <c r="U14" s="704"/>
      <c r="V14" s="347"/>
      <c r="Y14" s="154"/>
      <c r="AE14" s="347"/>
      <c r="AH14" s="356"/>
      <c r="AI14" s="125"/>
      <c r="AJ14" s="413" t="s">
        <v>29</v>
      </c>
      <c r="AK14" s="406"/>
      <c r="AL14" s="406"/>
      <c r="AM14" s="406"/>
      <c r="AN14" s="408"/>
      <c r="AO14" s="409"/>
      <c r="AP14" s="409"/>
      <c r="AQ14" s="408"/>
      <c r="AR14" s="409"/>
      <c r="AS14" s="409"/>
      <c r="AT14" s="409"/>
      <c r="AU14" s="406"/>
      <c r="AV14" s="414"/>
      <c r="AW14" s="406"/>
      <c r="AX14" s="406"/>
      <c r="AY14" s="406"/>
      <c r="AZ14" s="406"/>
      <c r="BA14" s="406"/>
      <c r="BB14" s="406"/>
      <c r="BC14" s="406"/>
      <c r="BD14" s="406"/>
      <c r="BE14" s="406"/>
      <c r="BF14" s="406"/>
      <c r="BG14" s="406"/>
      <c r="BH14" s="406"/>
      <c r="BI14" s="406"/>
      <c r="BJ14" s="406"/>
      <c r="BK14" s="406"/>
      <c r="BL14" s="406"/>
      <c r="BM14" s="406"/>
      <c r="BO14" s="198"/>
    </row>
    <row r="15" spans="1:67" ht="15.75" x14ac:dyDescent="0.25">
      <c r="D15" s="209"/>
      <c r="E15" s="96" t="s">
        <v>77</v>
      </c>
      <c r="F15" s="213" t="str">
        <f>IF(G$15&lt;0,"д.б.&gt;=0",IF(G$15=0,"",IF(G$6&gt;G$15,"?Level",IF(G$9&gt;G$15,"?Level2",IF(G$12&gt;G$15,"?Grid3","")))))</f>
        <v/>
      </c>
      <c r="G15" s="208">
        <v>0</v>
      </c>
      <c r="H15" s="211"/>
      <c r="I15" s="96" t="s">
        <v>78</v>
      </c>
      <c r="J15" s="395" t="str">
        <f>IF(K$15&lt;0,"д.б. &gt;=0",IF(K$15=0,"",IF(K$4&gt;=K$15,"MultStart",IF(K$6&gt;K$15,"MultLevel2",IF(K$9&gt;K$15,"MultLevel3",IF(K$12&gt;K$15,"Mult3",""))))))</f>
        <v/>
      </c>
      <c r="K15" s="228">
        <v>0</v>
      </c>
      <c r="L15" s="656"/>
      <c r="M15" s="649" t="s">
        <v>2142</v>
      </c>
      <c r="N15" s="644"/>
      <c r="O15" s="647"/>
      <c r="P15" s="650" t="s">
        <v>2139</v>
      </c>
      <c r="Q15" s="648"/>
      <c r="R15" s="702" t="s">
        <v>2143</v>
      </c>
      <c r="S15" s="702"/>
      <c r="T15" s="703"/>
      <c r="U15" s="703"/>
      <c r="V15" s="347"/>
      <c r="Y15" s="154"/>
      <c r="AE15" s="347"/>
      <c r="AH15" s="356"/>
      <c r="AI15" s="125"/>
      <c r="AJ15" s="406"/>
      <c r="AK15" s="406"/>
      <c r="AL15" s="411"/>
      <c r="AM15" s="406"/>
      <c r="AN15" s="408"/>
      <c r="AO15" s="409"/>
      <c r="AP15" s="409"/>
      <c r="AR15" s="409"/>
      <c r="AS15" s="567"/>
      <c r="AT15" s="562"/>
      <c r="AU15" s="568"/>
      <c r="AV15" s="523"/>
      <c r="AW15" s="569"/>
      <c r="AX15" s="406"/>
      <c r="AY15" s="406"/>
      <c r="AZ15" s="406"/>
      <c r="BA15" s="406"/>
      <c r="BB15" s="406"/>
      <c r="BC15" s="406"/>
      <c r="BD15" s="406"/>
      <c r="BE15" s="406"/>
      <c r="BF15" s="406"/>
      <c r="BG15" s="406"/>
      <c r="BH15" s="406"/>
      <c r="BI15" s="406"/>
      <c r="BJ15" s="406"/>
      <c r="BK15" s="406"/>
      <c r="BL15" s="406"/>
      <c r="BM15" s="406"/>
      <c r="BO15" s="198"/>
    </row>
    <row r="16" spans="1:67" ht="15" x14ac:dyDescent="0.25">
      <c r="A16" s="573" t="s">
        <v>157</v>
      </c>
      <c r="B16" s="574"/>
      <c r="C16" s="575">
        <v>10</v>
      </c>
      <c r="D16" s="209"/>
      <c r="E16" s="96"/>
      <c r="F16" s="210"/>
      <c r="G16" s="346"/>
      <c r="H16" s="211"/>
      <c r="I16" s="98" t="s">
        <v>81</v>
      </c>
      <c r="J16" s="214" t="str">
        <f>IF(K$16&lt;0,"д.б. &gt;=0","")</f>
        <v/>
      </c>
      <c r="K16" s="227">
        <v>0</v>
      </c>
      <c r="L16" s="656"/>
      <c r="M16" s="707"/>
      <c r="N16" s="708"/>
      <c r="O16" s="708"/>
      <c r="P16" s="708"/>
      <c r="Q16" s="708"/>
      <c r="R16" s="708"/>
      <c r="S16" s="708"/>
      <c r="T16" s="708"/>
      <c r="U16" s="708"/>
      <c r="V16" s="347"/>
      <c r="Y16" s="154"/>
      <c r="AE16" s="347"/>
      <c r="AH16" s="356"/>
      <c r="AI16" s="125"/>
      <c r="AJ16" s="406"/>
      <c r="AK16" s="406"/>
      <c r="AL16" s="406"/>
      <c r="AM16" s="406"/>
      <c r="AN16" s="406"/>
      <c r="AO16" s="406"/>
      <c r="AP16" s="406"/>
      <c r="AQ16" s="406"/>
      <c r="AR16" s="406"/>
      <c r="AS16" s="406"/>
      <c r="AT16" s="406"/>
      <c r="AU16" s="406"/>
      <c r="AV16" s="406"/>
      <c r="AW16" s="406"/>
      <c r="AX16" s="406"/>
      <c r="AY16" s="406"/>
      <c r="AZ16" s="406"/>
      <c r="BA16" s="406"/>
      <c r="BB16" s="406"/>
      <c r="BC16" s="406"/>
      <c r="BD16" s="406"/>
      <c r="BE16" s="406"/>
      <c r="BF16" s="406"/>
      <c r="BG16" s="406"/>
      <c r="BH16" s="406"/>
      <c r="BI16" s="406"/>
      <c r="BJ16" s="406"/>
      <c r="BK16" s="406"/>
      <c r="BL16" s="406"/>
      <c r="BM16" s="406"/>
      <c r="BO16" s="198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657"/>
      <c r="M17" s="709"/>
      <c r="N17" s="710"/>
      <c r="O17" s="710"/>
      <c r="P17" s="710"/>
      <c r="Q17" s="710"/>
      <c r="R17" s="710"/>
      <c r="S17" s="710"/>
      <c r="T17" s="710"/>
      <c r="U17" s="710"/>
      <c r="V17" s="348"/>
      <c r="W17" s="114"/>
      <c r="X17" s="114"/>
      <c r="Y17" s="115"/>
      <c r="Z17" s="114"/>
      <c r="AA17" s="114"/>
      <c r="AB17" s="114"/>
      <c r="AC17" s="114"/>
      <c r="AD17" s="114"/>
      <c r="AE17" s="348"/>
      <c r="AF17" s="114"/>
      <c r="AG17" s="114"/>
      <c r="AH17" s="356"/>
      <c r="AI17" s="125"/>
      <c r="AJ17" s="406"/>
      <c r="AK17" s="406"/>
      <c r="AL17" s="406"/>
      <c r="AM17" s="406"/>
      <c r="AN17" s="406"/>
      <c r="AO17" s="406"/>
      <c r="AP17" s="406"/>
      <c r="AQ17" s="406"/>
      <c r="AR17" s="406"/>
      <c r="AS17" s="406"/>
      <c r="AT17" s="406"/>
      <c r="AU17" s="406"/>
      <c r="AV17" s="406"/>
      <c r="AW17" s="406"/>
      <c r="AX17" s="406"/>
      <c r="AY17" s="406"/>
      <c r="AZ17" s="406"/>
      <c r="BA17" s="406"/>
      <c r="BB17" s="406"/>
      <c r="BC17" s="406"/>
      <c r="BD17" s="406"/>
      <c r="BE17" s="406"/>
      <c r="BF17" s="406"/>
      <c r="BG17" s="406"/>
      <c r="BH17" s="406"/>
      <c r="BI17" s="406"/>
      <c r="BJ17" s="406"/>
      <c r="BK17" s="406"/>
      <c r="BL17" s="406"/>
      <c r="BM17" s="406"/>
      <c r="BO17" s="198"/>
    </row>
    <row r="18" spans="1:67" ht="65.25" customHeight="1" thickBot="1" x14ac:dyDescent="0.25">
      <c r="A18" s="385" t="s">
        <v>7</v>
      </c>
      <c r="B18" s="161" t="s">
        <v>79</v>
      </c>
      <c r="C18" s="162" t="s">
        <v>20</v>
      </c>
      <c r="D18" s="163"/>
      <c r="E18" s="161" t="s">
        <v>17</v>
      </c>
      <c r="F18" s="164" t="s">
        <v>45</v>
      </c>
      <c r="G18" s="162" t="s">
        <v>44</v>
      </c>
      <c r="H18" s="165"/>
      <c r="I18" s="166" t="s">
        <v>8</v>
      </c>
      <c r="J18" s="164" t="s">
        <v>9</v>
      </c>
      <c r="K18" s="162" t="s">
        <v>46</v>
      </c>
      <c r="L18" s="152"/>
      <c r="M18" s="685" t="s">
        <v>84</v>
      </c>
      <c r="N18" s="686"/>
      <c r="O18" s="133" t="s">
        <v>26</v>
      </c>
      <c r="P18" s="705" t="s">
        <v>76</v>
      </c>
      <c r="Q18" s="706"/>
      <c r="R18" s="687" t="s">
        <v>31</v>
      </c>
      <c r="S18" s="688"/>
      <c r="T18" s="687" t="s">
        <v>34</v>
      </c>
      <c r="U18" s="688"/>
      <c r="V18" s="349"/>
      <c r="W18" s="352" t="s">
        <v>39</v>
      </c>
      <c r="X18" s="305" t="s">
        <v>89</v>
      </c>
      <c r="Y18" s="307"/>
      <c r="Z18" s="308" t="s">
        <v>57</v>
      </c>
      <c r="AA18" s="309" t="s">
        <v>40</v>
      </c>
      <c r="AB18" s="699" t="s">
        <v>47</v>
      </c>
      <c r="AC18" s="700"/>
      <c r="AD18" s="389" t="s">
        <v>48</v>
      </c>
      <c r="AE18" s="350"/>
      <c r="AF18" s="306" t="s">
        <v>41</v>
      </c>
      <c r="AG18" s="556" t="s">
        <v>2051</v>
      </c>
      <c r="AH18" s="356"/>
      <c r="AI18" s="415" t="s">
        <v>48</v>
      </c>
      <c r="AJ18" s="696" t="s">
        <v>94</v>
      </c>
      <c r="AK18" s="711"/>
      <c r="AL18" s="697"/>
      <c r="AM18" s="696" t="s">
        <v>251</v>
      </c>
      <c r="AN18" s="711"/>
      <c r="AO18" s="697"/>
      <c r="AP18" s="696" t="s">
        <v>246</v>
      </c>
      <c r="AQ18" s="711"/>
      <c r="AR18" s="697"/>
      <c r="AS18" s="696" t="s">
        <v>252</v>
      </c>
      <c r="AT18" s="711"/>
      <c r="AU18" s="697"/>
      <c r="AV18" s="696" t="s">
        <v>95</v>
      </c>
      <c r="AW18" s="711"/>
      <c r="AX18" s="697"/>
      <c r="AY18" s="696" t="s">
        <v>247</v>
      </c>
      <c r="AZ18" s="697"/>
      <c r="BA18" s="696" t="s">
        <v>248</v>
      </c>
      <c r="BB18" s="711"/>
      <c r="BC18" s="697"/>
      <c r="BD18" s="696" t="s">
        <v>249</v>
      </c>
      <c r="BE18" s="697"/>
      <c r="BF18" s="696" t="s">
        <v>250</v>
      </c>
      <c r="BG18" s="711"/>
      <c r="BH18" s="697"/>
      <c r="BI18" s="696" t="s">
        <v>2054</v>
      </c>
      <c r="BJ18" s="697"/>
      <c r="BK18" s="696" t="s">
        <v>96</v>
      </c>
      <c r="BL18" s="711"/>
      <c r="BM18" s="697"/>
      <c r="BN18" s="134"/>
      <c r="BO18" s="199"/>
    </row>
    <row r="19" spans="1:67" ht="15.75" thickBot="1" x14ac:dyDescent="0.3">
      <c r="A19" s="386"/>
      <c r="B19" s="270"/>
      <c r="C19" s="271"/>
      <c r="D19" s="70"/>
      <c r="E19" s="67"/>
      <c r="F19" s="68"/>
      <c r="G19" s="69"/>
      <c r="H19" s="72"/>
      <c r="I19" s="67"/>
      <c r="J19" s="68"/>
      <c r="K19" s="69"/>
      <c r="L19" s="153"/>
      <c r="M19" s="275" t="s">
        <v>74</v>
      </c>
      <c r="N19" s="276" t="s">
        <v>75</v>
      </c>
      <c r="O19" s="116"/>
      <c r="P19" s="192" t="s">
        <v>74</v>
      </c>
      <c r="Q19" s="183" t="s">
        <v>75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48"/>
      <c r="W19" s="310"/>
      <c r="X19" s="116"/>
      <c r="Y19" s="115"/>
      <c r="Z19" s="310"/>
      <c r="AA19" s="116"/>
      <c r="AB19" s="311" t="s">
        <v>42</v>
      </c>
      <c r="AC19" s="312" t="s">
        <v>43</v>
      </c>
      <c r="AD19" s="390"/>
      <c r="AE19" s="348"/>
      <c r="AF19" s="311"/>
      <c r="AG19" s="312"/>
      <c r="AH19" s="356"/>
      <c r="AI19" s="416"/>
      <c r="AJ19" s="417" t="s">
        <v>93</v>
      </c>
      <c r="AK19" s="418" t="s">
        <v>92</v>
      </c>
      <c r="AL19" s="419" t="s">
        <v>97</v>
      </c>
      <c r="AM19" s="417" t="s">
        <v>93</v>
      </c>
      <c r="AN19" s="418" t="s">
        <v>92</v>
      </c>
      <c r="AO19" s="419" t="s">
        <v>97</v>
      </c>
      <c r="AP19" s="417" t="s">
        <v>93</v>
      </c>
      <c r="AQ19" s="418" t="s">
        <v>92</v>
      </c>
      <c r="AR19" s="419" t="s">
        <v>97</v>
      </c>
      <c r="AS19" s="417" t="s">
        <v>93</v>
      </c>
      <c r="AT19" s="418" t="s">
        <v>92</v>
      </c>
      <c r="AU19" s="419" t="s">
        <v>97</v>
      </c>
      <c r="AV19" s="417" t="s">
        <v>93</v>
      </c>
      <c r="AW19" s="418" t="s">
        <v>92</v>
      </c>
      <c r="AX19" s="419" t="s">
        <v>97</v>
      </c>
      <c r="AY19" s="417" t="s">
        <v>93</v>
      </c>
      <c r="AZ19" s="419" t="s">
        <v>92</v>
      </c>
      <c r="BA19" s="417" t="s">
        <v>93</v>
      </c>
      <c r="BB19" s="418" t="s">
        <v>92</v>
      </c>
      <c r="BC19" s="419" t="s">
        <v>97</v>
      </c>
      <c r="BD19" s="417" t="s">
        <v>93</v>
      </c>
      <c r="BE19" s="419" t="s">
        <v>92</v>
      </c>
      <c r="BF19" s="417" t="s">
        <v>93</v>
      </c>
      <c r="BG19" s="418" t="s">
        <v>92</v>
      </c>
      <c r="BH19" s="419" t="s">
        <v>97</v>
      </c>
      <c r="BI19" s="417" t="s">
        <v>93</v>
      </c>
      <c r="BJ19" s="419" t="s">
        <v>92</v>
      </c>
      <c r="BK19" s="417" t="s">
        <v>93</v>
      </c>
      <c r="BL19" s="418" t="s">
        <v>92</v>
      </c>
      <c r="BM19" s="419" t="s">
        <v>97</v>
      </c>
      <c r="BO19" s="198"/>
    </row>
    <row r="20" spans="1:67" ht="15" x14ac:dyDescent="0.25">
      <c r="A20" s="387">
        <v>1</v>
      </c>
      <c r="B20" s="107">
        <v>0</v>
      </c>
      <c r="C20" s="112">
        <f>C$2</f>
        <v>15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3"/>
      <c r="M20" s="158">
        <f t="shared" ref="M20:M39" si="1">ROUND(C20*O20-K20*$O$6,2)</f>
        <v>1.44</v>
      </c>
      <c r="N20" s="277">
        <f t="shared" ref="N20:N39" si="2">IF($O$10&gt;0,M20/$O$10,0)</f>
        <v>4.1142857142857143E-4</v>
      </c>
      <c r="O20" s="155">
        <f t="shared" ref="O20:O39" si="3">ROUND(ROUND(K20,2)*$O$4,2)</f>
        <v>0.1</v>
      </c>
      <c r="P20" s="181">
        <f>ROUND(J20*$O$6,2)</f>
        <v>0.06</v>
      </c>
      <c r="Q20" s="194">
        <f t="shared" ref="Q20:Q39" si="4">P20/$O$10</f>
        <v>1.7142857142857142E-5</v>
      </c>
      <c r="R20" s="119">
        <f>ROUND(P20/O20,0)</f>
        <v>1</v>
      </c>
      <c r="S20" s="120">
        <v>0</v>
      </c>
      <c r="T20" s="126">
        <f>R20+C20</f>
        <v>16</v>
      </c>
      <c r="U20" s="127">
        <v>0</v>
      </c>
      <c r="V20" s="348"/>
      <c r="W20" s="313">
        <f t="shared" ref="W20:W39" si="5">ROUND(K20*$O$7,2)</f>
        <v>2.2000000000000002</v>
      </c>
      <c r="X20" s="314">
        <f>ROUND(P20+W20,2)</f>
        <v>2.2599999999999998</v>
      </c>
      <c r="Y20" s="317"/>
      <c r="Z20" s="318">
        <f t="shared" ref="Z20:Z39" si="6">IF($O$10&gt;0,ROUND($O$10-X20,2),0)</f>
        <v>3497.74</v>
      </c>
      <c r="AA20" s="319">
        <f t="shared" ref="AA20:AA39" si="7">IF($O$10&gt;0,ROUND(X20/$O$10,2),0)</f>
        <v>0</v>
      </c>
      <c r="AB20" s="320">
        <f t="shared" ref="AB20:AB39" si="8">IF(AND(Z20&gt;0,$O$4&gt;0),($O$10-P20-W20*$O$8)/O20,0)</f>
        <v>34995</v>
      </c>
      <c r="AC20" s="321">
        <f t="shared" ref="AC20:AC39" si="9">IF(AB20&gt;0,AB20+G20,0)</f>
        <v>34995</v>
      </c>
      <c r="AD20" s="383">
        <v>1</v>
      </c>
      <c r="AE20" s="351"/>
      <c r="AF20" s="315">
        <f t="shared" ref="AF20:AF39" si="10">IF(P20&gt;0,ROUND(W20/P20,2),0)</f>
        <v>36.67</v>
      </c>
      <c r="AG20" s="316">
        <f t="shared" ref="AG20:AG39" si="11">IF($O$10&gt;0,ROUND(W20/$O$10,2),0)</f>
        <v>0</v>
      </c>
      <c r="AH20" s="356"/>
      <c r="AI20" s="393">
        <v>1</v>
      </c>
      <c r="AJ20" s="420">
        <f>COUNTIFS('Данные из терминала'!C:C,AI20,'Данные из терминала'!B:B,"sell")</f>
        <v>0</v>
      </c>
      <c r="AK20" s="421">
        <f>COUNTIFS('Данные из терминала'!C:C,AI20,'Данные из терминала'!B:B,"buy")</f>
        <v>0</v>
      </c>
      <c r="AL20" s="422">
        <f>COUNTIFS('Данные из терминала'!C:C,AI20)</f>
        <v>0</v>
      </c>
      <c r="AM20" s="423">
        <f>SUMIFS('Данные из терминала'!E:E,'Данные из терминала'!C:C,AI20,'Данные из терминала'!B:B,"sell")</f>
        <v>0</v>
      </c>
      <c r="AN20" s="424">
        <f>SUMIFS('Данные из терминала'!E:E,'Данные из терминала'!C:C,AI20,'Данные из терминала'!B:B,"buy")</f>
        <v>0</v>
      </c>
      <c r="AO20" s="425">
        <f>SUMIFS('Данные из терминала'!E:E,'Данные из терминала'!C:C,AI20)</f>
        <v>0</v>
      </c>
      <c r="AP20" s="420">
        <f>SUMIFS('Данные из терминала'!N:N,'Данные из терминала'!C:C,AI20,'Данные из терминала'!B:B,"sell")</f>
        <v>0</v>
      </c>
      <c r="AQ20" s="421">
        <f>SUMIFS('Данные из терминала'!N:N,'Данные из терминала'!C:C,AI20,'Данные из терминала'!B:B,"buy")</f>
        <v>0</v>
      </c>
      <c r="AR20" s="422">
        <f>SUMIFS('Данные из терминала'!N:N,'Данные из терминала'!C:C,AI20)</f>
        <v>0</v>
      </c>
      <c r="AS20" s="423">
        <f>ROUND(IF(AJ20&gt;0,AVERAGEIFS('Данные из терминала'!N:N,'Данные из терминала'!C:C,AI20,'Данные из терминала'!B:B,"sell"),0),2)</f>
        <v>0</v>
      </c>
      <c r="AT20" s="424">
        <f>ROUND(IF(AK20&gt;0,AVERAGEIFS('Данные из терминала'!N:N,'Данные из терминала'!C:C,AI20,'Данные из терминала'!B:B,"buy"),0),2)</f>
        <v>0</v>
      </c>
      <c r="AU20" s="425">
        <f>ROUND(IF(AL20&gt;0,AVERAGEIFS('Данные из терминала'!N:N,'Данные из терминала'!C:C,AI20),0),2)</f>
        <v>0</v>
      </c>
      <c r="AV20" s="426">
        <f>IF(AJ20&gt;0,AP20/$AR$42,0)</f>
        <v>0</v>
      </c>
      <c r="AW20" s="427">
        <f>IF(AK20&gt;0,AQ20/$AR$42,0)</f>
        <v>0</v>
      </c>
      <c r="AX20" s="428">
        <f>IF(AL20&gt;0,AR20/$AR$42,0)</f>
        <v>0</v>
      </c>
      <c r="AY20" s="420">
        <f>IF(AJ20&gt;0,VLOOKUP(AI20,Сводная!A:E,  MATCH("sell",Сводная!$A$2:$G$2,0)+0,0),0)</f>
        <v>0</v>
      </c>
      <c r="AZ20" s="422">
        <f>IF(AK20&gt;0,VLOOKUP(AI20,Сводная!A:B,  MATCH("buy",Сводная!$A$2:$G$2,0)+0,0),0)</f>
        <v>0</v>
      </c>
      <c r="BA20" s="420">
        <f>ROUND(IF(AJ20&gt;0,AVERAGEIFS('Данные из терминала'!L:L,'Данные из терминала'!C:C,AI20,'Данные из терминала'!B:B,"sell"),0),1)</f>
        <v>0</v>
      </c>
      <c r="BB20" s="421">
        <f>ROUND(IF(AK20&gt;0,AVERAGEIFS('Данные из терминала'!L:L,'Данные из терминала'!C:C,AI20,'Данные из терминала'!B:B,"buy"),0),1)</f>
        <v>0</v>
      </c>
      <c r="BC20" s="422">
        <f>ROUND(IF(AL20&gt;0,AVERAGEIFS('Данные из терминала'!L:L,'Данные из терминала'!C:C,AI20),0),1)</f>
        <v>0</v>
      </c>
      <c r="BD20" s="420">
        <f>IF(AJ20&gt;0,VLOOKUP(AI20,Сводная!A:F,  MATCH("sell",Сводная!$A$2:$G$2,0)+1,0),0)</f>
        <v>0</v>
      </c>
      <c r="BE20" s="422">
        <f>IF(AK20&gt;0,VLOOKUP(AI20,Сводная!A:C,  MATCH("buy",Сводная!$A$2:$G$2,0)+1,0),0)</f>
        <v>0</v>
      </c>
      <c r="BF20" s="420">
        <f>ROUND(IF(AJ20&gt;0,AVERAGEIFS('Данные из терминала'!M:M,'Данные из терминала'!C:C,AI20,'Данные из терминала'!B:B,"sell"),0),1)</f>
        <v>0</v>
      </c>
      <c r="BG20" s="421">
        <f>ROUND(IF(AK20&gt;0,AVERAGEIFS('Данные из терминала'!M:M,'Данные из терминала'!C:C,AI20,'Данные из терминала'!B:B,"buy"),0),1)</f>
        <v>0</v>
      </c>
      <c r="BH20" s="422">
        <f>ROUND(IF(AL20&gt;0,AVERAGEIFS('Данные из терминала'!M:M,'Данные из терминала'!C:C,AI20),0),1)</f>
        <v>0</v>
      </c>
      <c r="BI20" s="429">
        <f>IF(AJ20&gt;0,VLOOKUP(AI20,Сводная!A:G,  MATCH("sell",Сводная!$A$2:$G$2,0)+2,0),0)</f>
        <v>0</v>
      </c>
      <c r="BJ20" s="430">
        <f>IF(AK20&gt;0,VLOOKUP(AI20,Сводная!A:D,  MATCH("buy",Сводная!$A$2:$G$2,0)+2,0),0)</f>
        <v>0</v>
      </c>
      <c r="BK20" s="429">
        <f>IF(AJ20&gt;0,AVERAGEIFS('Данные из терминала'!O:O,'Данные из терминала'!C:C,AI20,'Данные из терминала'!B:B,"sell"),0)</f>
        <v>0</v>
      </c>
      <c r="BL20" s="602">
        <f>IF(AK20&gt;0,AVERAGEIFS('Данные из терминала'!O:O,'Данные из терминала'!C:C,AI20,'Данные из терминала'!B:B,"buy"),0)</f>
        <v>0</v>
      </c>
      <c r="BM20" s="430">
        <f>IF(AL20&gt;0,AVERAGEIFS('Данные из терминала'!O:O,'Данные из терминала'!C:C,AI20),0)</f>
        <v>0</v>
      </c>
      <c r="BO20" s="198"/>
    </row>
    <row r="21" spans="1:67" ht="15" x14ac:dyDescent="0.25">
      <c r="A21" s="387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15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35</v>
      </c>
      <c r="G21" s="100">
        <f t="shared" ref="G21:G39" si="15">G20+F21</f>
        <v>35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1.8</v>
      </c>
      <c r="J21" s="110">
        <f t="shared" si="0"/>
        <v>1.7999999999999999E-2</v>
      </c>
      <c r="K21" s="8">
        <f>K20+ROUND(J21,3)</f>
        <v>2.7999999999999997E-2</v>
      </c>
      <c r="L21" s="153"/>
      <c r="M21" s="158">
        <f t="shared" si="1"/>
        <v>4.33</v>
      </c>
      <c r="N21" s="277">
        <f t="shared" si="2"/>
        <v>1.2371428571428572E-3</v>
      </c>
      <c r="O21" s="155">
        <f t="shared" si="3"/>
        <v>0.3</v>
      </c>
      <c r="P21" s="181">
        <f t="shared" ref="P21:P39" si="17">ROUND((ROUND(K20,2)*(G21-G20)*$O$4+P20+J21*$O$6),2)</f>
        <v>3.67</v>
      </c>
      <c r="Q21" s="194">
        <f t="shared" si="4"/>
        <v>1.0485714285714287E-3</v>
      </c>
      <c r="R21" s="119">
        <f>ROUND(P21/O21,0)</f>
        <v>12</v>
      </c>
      <c r="S21" s="120">
        <f>ROUND(R21/G21,2)</f>
        <v>0.34</v>
      </c>
      <c r="T21" s="126">
        <f t="shared" ref="T21:T39" si="18">R21+C21</f>
        <v>27</v>
      </c>
      <c r="U21" s="127">
        <f>ROUND(T21/G21,2)</f>
        <v>0.77</v>
      </c>
      <c r="V21" s="348"/>
      <c r="W21" s="313">
        <f t="shared" si="5"/>
        <v>6.16</v>
      </c>
      <c r="X21" s="314">
        <f t="shared" ref="X21:X39" si="19">ROUND(P21+W21,2)</f>
        <v>9.83</v>
      </c>
      <c r="Y21" s="317"/>
      <c r="Z21" s="318">
        <f t="shared" si="6"/>
        <v>3490.17</v>
      </c>
      <c r="AA21" s="319">
        <f t="shared" si="7"/>
        <v>0</v>
      </c>
      <c r="AB21" s="320">
        <f t="shared" si="8"/>
        <v>11650.326666666668</v>
      </c>
      <c r="AC21" s="321">
        <f t="shared" si="9"/>
        <v>11685.326666666668</v>
      </c>
      <c r="AD21" s="383">
        <v>2</v>
      </c>
      <c r="AE21" s="351"/>
      <c r="AF21" s="315">
        <f t="shared" si="10"/>
        <v>1.68</v>
      </c>
      <c r="AG21" s="316">
        <f t="shared" si="11"/>
        <v>0</v>
      </c>
      <c r="AH21" s="356"/>
      <c r="AI21" s="393">
        <v>2</v>
      </c>
      <c r="AJ21" s="431">
        <f>COUNTIFS('Данные из терминала'!C:C,AI21,'Данные из терминала'!B:B,"sell")</f>
        <v>0</v>
      </c>
      <c r="AK21" s="432">
        <f>COUNTIFS('Данные из терминала'!C:C,AI21,'Данные из терминала'!B:B,"buy")</f>
        <v>0</v>
      </c>
      <c r="AL21" s="433">
        <f>COUNTIFS('Данные из терминала'!C:C,AI21)</f>
        <v>0</v>
      </c>
      <c r="AM21" s="434">
        <f>SUMIFS('Данные из терминала'!E:E,'Данные из терминала'!C:C,AI21,'Данные из терминала'!B:B,"sell")</f>
        <v>0</v>
      </c>
      <c r="AN21" s="435">
        <f>SUMIFS('Данные из терминала'!E:E,'Данные из терминала'!C:C,AI21,'Данные из терминала'!B:B,"buy")</f>
        <v>0</v>
      </c>
      <c r="AO21" s="436">
        <f>SUMIFS('Данные из терминала'!E:E,'Данные из терминала'!C:C,AI21)</f>
        <v>0</v>
      </c>
      <c r="AP21" s="431">
        <f>SUMIFS('Данные из терминала'!N:N,'Данные из терминала'!C:C,AI21,'Данные из терминала'!B:B,"sell")</f>
        <v>0</v>
      </c>
      <c r="AQ21" s="432">
        <f>SUMIFS('Данные из терминала'!N:N,'Данные из терминала'!C:C,AI21,'Данные из терминала'!B:B,"buy")</f>
        <v>0</v>
      </c>
      <c r="AR21" s="433">
        <f>SUMIFS('Данные из терминала'!N:N,'Данные из терминала'!C:C,AI21)</f>
        <v>0</v>
      </c>
      <c r="AS21" s="434">
        <f>ROUND(IF(AJ21&gt;0,AVERAGEIFS('Данные из терминала'!N:N,'Данные из терминала'!C:C,AI21,'Данные из терминала'!B:B,"sell"),0),2)</f>
        <v>0</v>
      </c>
      <c r="AT21" s="435">
        <f>ROUND(IF(AK21&gt;0,AVERAGEIFS('Данные из терминала'!N:N,'Данные из терминала'!C:C,AI21,'Данные из терминала'!B:B,"buy"),0),2)</f>
        <v>0</v>
      </c>
      <c r="AU21" s="436">
        <f>ROUND(IF(AL21&gt;0,AVERAGEIFS('Данные из терминала'!N:N,'Данные из терминала'!C:C,AI21),0),2)</f>
        <v>0</v>
      </c>
      <c r="AV21" s="437">
        <f t="shared" ref="AV21:AV39" si="20">IF(AJ21&gt;0,AP21/$AR$42,0)</f>
        <v>0</v>
      </c>
      <c r="AW21" s="438">
        <f t="shared" ref="AW21:AW39" si="21">IF(AK21&gt;0,AQ21/$AR$42,0)</f>
        <v>0</v>
      </c>
      <c r="AX21" s="439">
        <f t="shared" ref="AX21:AX39" si="22">IF(AL21&gt;0,AR21/$AR$42,0)</f>
        <v>0</v>
      </c>
      <c r="AY21" s="420">
        <f>IF(AJ21&gt;0,VLOOKUP(AI21,Сводная!A:E,  MATCH("sell",Сводная!$A$2:$G$2,0)+0,0),0)</f>
        <v>0</v>
      </c>
      <c r="AZ21" s="422">
        <f>IF(AK21&gt;0,VLOOKUP(AI21,Сводная!A:B,  MATCH("buy",Сводная!$A$2:$G$2,0)+0,0),0)</f>
        <v>0</v>
      </c>
      <c r="BA21" s="431">
        <f>ROUND(IF(AJ21&gt;0,AVERAGEIFS('Данные из терминала'!L:L,'Данные из терминала'!C:C,AI21,'Данные из терминала'!B:B,"sell"),0),1)</f>
        <v>0</v>
      </c>
      <c r="BB21" s="432">
        <f>ROUND(IF(AK21&gt;0,AVERAGEIFS('Данные из терминала'!L:L,'Данные из терминала'!C:C,AI21,'Данные из терминала'!B:B,"buy"),0),1)</f>
        <v>0</v>
      </c>
      <c r="BC21" s="433">
        <f>ROUND(IF(AL21&gt;0,AVERAGEIFS('Данные из терминала'!L:L,'Данные из терминала'!C:C,AI21),0),1)</f>
        <v>0</v>
      </c>
      <c r="BD21" s="420">
        <f>IF(AJ21&gt;0,VLOOKUP(AI21,Сводная!A:F,  MATCH("sell",Сводная!$A$2:$G$2,0)+1,0),0)</f>
        <v>0</v>
      </c>
      <c r="BE21" s="422">
        <f>IF(AK21&gt;0,VLOOKUP(AI21,Сводная!A:C,  MATCH("buy",Сводная!$A$2:$G$2,0)+1,0),0)</f>
        <v>0</v>
      </c>
      <c r="BF21" s="431">
        <f>ROUND(IF(AJ21&gt;0,AVERAGEIFS('Данные из терминала'!M:M,'Данные из терминала'!C:C,AI21,'Данные из терминала'!B:B,"sell"),0),1)</f>
        <v>0</v>
      </c>
      <c r="BG21" s="432">
        <f>ROUND(IF(AK21&gt;0,AVERAGEIFS('Данные из терминала'!M:M,'Данные из терминала'!C:C,AI21,'Данные из терминала'!B:B,"buy"),0),1)</f>
        <v>0</v>
      </c>
      <c r="BH21" s="433">
        <f>ROUND(IF(AL21&gt;0,AVERAGEIFS('Данные из терминала'!M:M,'Данные из терминала'!C:C,AI21),0),1)</f>
        <v>0</v>
      </c>
      <c r="BI21" s="429">
        <f>IF(AJ21&gt;0,VLOOKUP(AI21,Сводная!A:G,  MATCH("sell",Сводная!$A$2:$G$2,0)+2,0),0)</f>
        <v>0</v>
      </c>
      <c r="BJ21" s="430">
        <f>IF(AK21&gt;0,VLOOKUP(AI21,Сводная!A:D,  MATCH("buy",Сводная!$A$2:$G$2,0)+2,0),0)</f>
        <v>0</v>
      </c>
      <c r="BK21" s="603">
        <f>IF(AJ21&gt;0,AVERAGEIFS('Данные из терминала'!O:O,'Данные из терминала'!C:C,AI21,'Данные из терминала'!B:B,"sell"),0)</f>
        <v>0</v>
      </c>
      <c r="BL21" s="604">
        <f>IF(AK21&gt;0,AVERAGEIFS('Данные из терминала'!O:O,'Данные из терминала'!C:C,AI21,'Данные из терминала'!B:B,"buy"),0)</f>
        <v>0</v>
      </c>
      <c r="BM21" s="605">
        <f>IF(AL21&gt;0,AVERAGEIFS('Данные из терминала'!O:O,'Данные из терминала'!C:C,AI21),0)</f>
        <v>0</v>
      </c>
      <c r="BO21" s="198"/>
    </row>
    <row r="22" spans="1:67" ht="15" x14ac:dyDescent="0.25">
      <c r="A22" s="387">
        <v>3</v>
      </c>
      <c r="B22" s="107">
        <f t="shared" si="12"/>
        <v>0</v>
      </c>
      <c r="C22" s="112">
        <f t="shared" si="13"/>
        <v>15</v>
      </c>
      <c r="D22" s="76"/>
      <c r="E22" s="107">
        <f t="shared" si="14"/>
        <v>0</v>
      </c>
      <c r="F22" s="105">
        <f>F21+E22</f>
        <v>35</v>
      </c>
      <c r="G22" s="100">
        <f>G21+F22</f>
        <v>70</v>
      </c>
      <c r="H22" s="11"/>
      <c r="I22" s="7">
        <f t="shared" si="16"/>
        <v>1.8</v>
      </c>
      <c r="J22" s="110">
        <f t="shared" si="0"/>
        <v>3.2000000000000001E-2</v>
      </c>
      <c r="K22" s="8">
        <f t="shared" ref="K22:K39" si="23">K21+ROUND(J22,3)</f>
        <v>0.06</v>
      </c>
      <c r="L22" s="153"/>
      <c r="M22" s="158">
        <f t="shared" si="1"/>
        <v>8.64</v>
      </c>
      <c r="N22" s="277">
        <f t="shared" si="2"/>
        <v>2.4685714285714289E-3</v>
      </c>
      <c r="O22" s="155">
        <f t="shared" si="3"/>
        <v>0.6</v>
      </c>
      <c r="P22" s="181">
        <f t="shared" si="17"/>
        <v>14.36</v>
      </c>
      <c r="Q22" s="194">
        <f t="shared" si="4"/>
        <v>4.1028571428571425E-3</v>
      </c>
      <c r="R22" s="119">
        <f t="shared" ref="R22:R39" si="24">ROUND(P22/O22,0)</f>
        <v>24</v>
      </c>
      <c r="S22" s="120">
        <f t="shared" ref="S22:S39" si="25">ROUND(R22/G22,2)</f>
        <v>0.34</v>
      </c>
      <c r="T22" s="126">
        <f t="shared" si="18"/>
        <v>39</v>
      </c>
      <c r="U22" s="127">
        <f t="shared" ref="U22:U39" si="26">ROUND(T22/G22,2)</f>
        <v>0.56000000000000005</v>
      </c>
      <c r="V22" s="348"/>
      <c r="W22" s="313">
        <f t="shared" si="5"/>
        <v>13.2</v>
      </c>
      <c r="X22" s="314">
        <f t="shared" si="19"/>
        <v>27.56</v>
      </c>
      <c r="Y22" s="317"/>
      <c r="Z22" s="318">
        <f t="shared" si="6"/>
        <v>3472.44</v>
      </c>
      <c r="AA22" s="319">
        <f t="shared" si="7"/>
        <v>0.01</v>
      </c>
      <c r="AB22" s="320">
        <f t="shared" si="8"/>
        <v>5805</v>
      </c>
      <c r="AC22" s="321">
        <f t="shared" si="9"/>
        <v>5875</v>
      </c>
      <c r="AD22" s="383">
        <v>3</v>
      </c>
      <c r="AE22" s="351"/>
      <c r="AF22" s="315">
        <f t="shared" si="10"/>
        <v>0.92</v>
      </c>
      <c r="AG22" s="316">
        <f t="shared" si="11"/>
        <v>0</v>
      </c>
      <c r="AH22" s="356"/>
      <c r="AI22" s="393">
        <v>3</v>
      </c>
      <c r="AJ22" s="431">
        <f>COUNTIFS('Данные из терминала'!C:C,AI22,'Данные из терминала'!B:B,"sell")</f>
        <v>0</v>
      </c>
      <c r="AK22" s="432">
        <f>COUNTIFS('Данные из терминала'!C:C,AI22,'Данные из терминала'!B:B,"buy")</f>
        <v>0</v>
      </c>
      <c r="AL22" s="433">
        <f>COUNTIFS('Данные из терминала'!C:C,AI22)</f>
        <v>0</v>
      </c>
      <c r="AM22" s="434">
        <f>SUMIFS('Данные из терминала'!E:E,'Данные из терминала'!C:C,AI22,'Данные из терминала'!B:B,"sell")</f>
        <v>0</v>
      </c>
      <c r="AN22" s="435">
        <f>SUMIFS('Данные из терминала'!E:E,'Данные из терминала'!C:C,AI22,'Данные из терминала'!B:B,"buy")</f>
        <v>0</v>
      </c>
      <c r="AO22" s="436">
        <f>SUMIFS('Данные из терминала'!E:E,'Данные из терминала'!C:C,AI22)</f>
        <v>0</v>
      </c>
      <c r="AP22" s="431">
        <f>SUMIFS('Данные из терминала'!N:N,'Данные из терминала'!C:C,AI22,'Данные из терминала'!B:B,"sell")</f>
        <v>0</v>
      </c>
      <c r="AQ22" s="432">
        <f>SUMIFS('Данные из терминала'!N:N,'Данные из терминала'!C:C,AI22,'Данные из терминала'!B:B,"buy")</f>
        <v>0</v>
      </c>
      <c r="AR22" s="433">
        <f>SUMIFS('Данные из терминала'!N:N,'Данные из терминала'!C:C,AI22)</f>
        <v>0</v>
      </c>
      <c r="AS22" s="434">
        <f>ROUND(IF(AJ22&gt;0,AVERAGEIFS('Данные из терминала'!N:N,'Данные из терминала'!C:C,AI22,'Данные из терминала'!B:B,"sell"),0),2)</f>
        <v>0</v>
      </c>
      <c r="AT22" s="435">
        <f>ROUND(IF(AK22&gt;0,AVERAGEIFS('Данные из терминала'!N:N,'Данные из терминала'!C:C,AI22,'Данные из терминала'!B:B,"buy"),0),2)</f>
        <v>0</v>
      </c>
      <c r="AU22" s="436">
        <f>ROUND(IF(AL22&gt;0,AVERAGEIFS('Данные из терминала'!N:N,'Данные из терминала'!C:C,AI22),0),2)</f>
        <v>0</v>
      </c>
      <c r="AV22" s="437">
        <f t="shared" si="20"/>
        <v>0</v>
      </c>
      <c r="AW22" s="438">
        <f t="shared" si="21"/>
        <v>0</v>
      </c>
      <c r="AX22" s="439">
        <f t="shared" si="22"/>
        <v>0</v>
      </c>
      <c r="AY22" s="420">
        <f>IF(AJ22&gt;0,VLOOKUP(AI22,Сводная!A:E,  MATCH("sell",Сводная!$A$2:$G$2,0)+0,0),0)</f>
        <v>0</v>
      </c>
      <c r="AZ22" s="422">
        <f>IF(AK22&gt;0,VLOOKUP(AI22,Сводная!A:B,  MATCH("buy",Сводная!$A$2:$G$2,0)+0,0),0)</f>
        <v>0</v>
      </c>
      <c r="BA22" s="431">
        <f>ROUND(IF(AJ22&gt;0,AVERAGEIFS('Данные из терминала'!L:L,'Данные из терминала'!C:C,AI22,'Данные из терминала'!B:B,"sell"),0),1)</f>
        <v>0</v>
      </c>
      <c r="BB22" s="432">
        <f>ROUND(IF(AK22&gt;0,AVERAGEIFS('Данные из терминала'!L:L,'Данные из терминала'!C:C,AI22,'Данные из терминала'!B:B,"buy"),0),1)</f>
        <v>0</v>
      </c>
      <c r="BC22" s="433">
        <f>ROUND(IF(AL22&gt;0,AVERAGEIFS('Данные из терминала'!L:L,'Данные из терминала'!C:C,AI22),0),1)</f>
        <v>0</v>
      </c>
      <c r="BD22" s="420">
        <f>IF(AJ22&gt;0,VLOOKUP(AI22,Сводная!A:F,  MATCH("sell",Сводная!$A$2:$G$2,0)+1,0),0)</f>
        <v>0</v>
      </c>
      <c r="BE22" s="422">
        <f>IF(AK22&gt;0,VLOOKUP(AI22,Сводная!A:C,  MATCH("buy",Сводная!$A$2:$G$2,0)+1,0),0)</f>
        <v>0</v>
      </c>
      <c r="BF22" s="431">
        <f>ROUND(IF(AJ22&gt;0,AVERAGEIFS('Данные из терминала'!M:M,'Данные из терминала'!C:C,AI22,'Данные из терминала'!B:B,"sell"),0),1)</f>
        <v>0</v>
      </c>
      <c r="BG22" s="432">
        <f>ROUND(IF(AK22&gt;0,AVERAGEIFS('Данные из терминала'!M:M,'Данные из терминала'!C:C,AI22,'Данные из терминала'!B:B,"buy"),0),1)</f>
        <v>0</v>
      </c>
      <c r="BH22" s="433">
        <f>ROUND(IF(AL22&gt;0,AVERAGEIFS('Данные из терминала'!M:M,'Данные из терминала'!C:C,AI22),0),1)</f>
        <v>0</v>
      </c>
      <c r="BI22" s="429">
        <f>IF(AJ22&gt;0,VLOOKUP(AI22,Сводная!A:G,  MATCH("sell",Сводная!$A$2:$G$2,0)+2,0),0)</f>
        <v>0</v>
      </c>
      <c r="BJ22" s="430">
        <f>IF(AK22&gt;0,VLOOKUP(AI22,Сводная!A:D,  MATCH("buy",Сводная!$A$2:$G$2,0)+2,0),0)</f>
        <v>0</v>
      </c>
      <c r="BK22" s="603">
        <f>IF(AJ22&gt;0,AVERAGEIFS('Данные из терминала'!O:O,'Данные из терминала'!C:C,AI22,'Данные из терминала'!B:B,"sell"),0)</f>
        <v>0</v>
      </c>
      <c r="BL22" s="604">
        <f>IF(AK22&gt;0,AVERAGEIFS('Данные из терминала'!O:O,'Данные из терминала'!C:C,AI22,'Данные из терминала'!B:B,"buy"),0)</f>
        <v>0</v>
      </c>
      <c r="BM22" s="605">
        <f>IF(AL22&gt;0,AVERAGEIFS('Данные из терминала'!O:O,'Данные из терминала'!C:C,AI22),0)</f>
        <v>0</v>
      </c>
      <c r="BO22" s="198"/>
    </row>
    <row r="23" spans="1:67" ht="15" x14ac:dyDescent="0.25">
      <c r="A23" s="387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0</v>
      </c>
      <c r="F23" s="105">
        <f t="shared" ref="F23:F39" si="27">F22+E23</f>
        <v>35</v>
      </c>
      <c r="G23" s="100">
        <f t="shared" si="15"/>
        <v>105</v>
      </c>
      <c r="H23" s="11"/>
      <c r="I23" s="7">
        <f t="shared" si="16"/>
        <v>1.8</v>
      </c>
      <c r="J23" s="110">
        <f t="shared" si="0"/>
        <v>5.8000000000000003E-2</v>
      </c>
      <c r="K23" s="8">
        <f t="shared" si="23"/>
        <v>0.11799999999999999</v>
      </c>
      <c r="L23" s="153"/>
      <c r="M23" s="158">
        <f t="shared" si="1"/>
        <v>18.489999999999998</v>
      </c>
      <c r="N23" s="277">
        <f t="shared" si="2"/>
        <v>5.2828571428571421E-3</v>
      </c>
      <c r="O23" s="155">
        <f t="shared" si="3"/>
        <v>1.2</v>
      </c>
      <c r="P23" s="181">
        <f t="shared" si="17"/>
        <v>35.71</v>
      </c>
      <c r="Q23" s="194">
        <f t="shared" si="4"/>
        <v>1.0202857142857144E-2</v>
      </c>
      <c r="R23" s="119">
        <f t="shared" si="24"/>
        <v>30</v>
      </c>
      <c r="S23" s="120">
        <f t="shared" si="25"/>
        <v>0.28999999999999998</v>
      </c>
      <c r="T23" s="126">
        <f t="shared" si="18"/>
        <v>46</v>
      </c>
      <c r="U23" s="127">
        <f t="shared" si="26"/>
        <v>0.44</v>
      </c>
      <c r="V23" s="348"/>
      <c r="W23" s="313">
        <f t="shared" si="5"/>
        <v>25.96</v>
      </c>
      <c r="X23" s="314">
        <f t="shared" si="19"/>
        <v>61.67</v>
      </c>
      <c r="Y23" s="317"/>
      <c r="Z23" s="318">
        <f t="shared" si="6"/>
        <v>3438.33</v>
      </c>
      <c r="AA23" s="319">
        <f t="shared" si="7"/>
        <v>0.02</v>
      </c>
      <c r="AB23" s="320">
        <f t="shared" si="8"/>
        <v>2882.5816666666669</v>
      </c>
      <c r="AC23" s="321">
        <f t="shared" si="9"/>
        <v>2987.5816666666669</v>
      </c>
      <c r="AD23" s="383">
        <v>4</v>
      </c>
      <c r="AE23" s="351"/>
      <c r="AF23" s="315">
        <f t="shared" si="10"/>
        <v>0.73</v>
      </c>
      <c r="AG23" s="316">
        <f t="shared" si="11"/>
        <v>0.01</v>
      </c>
      <c r="AH23" s="356"/>
      <c r="AI23" s="393">
        <v>4</v>
      </c>
      <c r="AJ23" s="431">
        <f>COUNTIFS('Данные из терминала'!C:C,AI23,'Данные из терминала'!B:B,"sell")</f>
        <v>0</v>
      </c>
      <c r="AK23" s="432">
        <f>COUNTIFS('Данные из терминала'!C:C,AI23,'Данные из терминала'!B:B,"buy")</f>
        <v>0</v>
      </c>
      <c r="AL23" s="433">
        <f>COUNTIFS('Данные из терминала'!C:C,AI23)</f>
        <v>0</v>
      </c>
      <c r="AM23" s="434">
        <f>SUMIFS('Данные из терминала'!E:E,'Данные из терминала'!C:C,AI23,'Данные из терминала'!B:B,"sell")</f>
        <v>0</v>
      </c>
      <c r="AN23" s="435">
        <f>SUMIFS('Данные из терминала'!E:E,'Данные из терминала'!C:C,AI23,'Данные из терминала'!B:B,"buy")</f>
        <v>0</v>
      </c>
      <c r="AO23" s="436">
        <f>SUMIFS('Данные из терминала'!E:E,'Данные из терминала'!C:C,AI23)</f>
        <v>0</v>
      </c>
      <c r="AP23" s="431">
        <f>SUMIFS('Данные из терминала'!N:N,'Данные из терминала'!C:C,AI23,'Данные из терминала'!B:B,"sell")</f>
        <v>0</v>
      </c>
      <c r="AQ23" s="432">
        <f>SUMIFS('Данные из терминала'!N:N,'Данные из терминала'!C:C,AI23,'Данные из терминала'!B:B,"buy")</f>
        <v>0</v>
      </c>
      <c r="AR23" s="433">
        <f>SUMIFS('Данные из терминала'!N:N,'Данные из терминала'!C:C,AI23)</f>
        <v>0</v>
      </c>
      <c r="AS23" s="434">
        <f>ROUND(IF(AJ23&gt;0,AVERAGEIFS('Данные из терминала'!N:N,'Данные из терминала'!C:C,AI23,'Данные из терминала'!B:B,"sell"),0),2)</f>
        <v>0</v>
      </c>
      <c r="AT23" s="435">
        <f>ROUND(IF(AK23&gt;0,AVERAGEIFS('Данные из терминала'!N:N,'Данные из терминала'!C:C,AI23,'Данные из терминала'!B:B,"buy"),0),2)</f>
        <v>0</v>
      </c>
      <c r="AU23" s="436">
        <f>ROUND(IF(AL23&gt;0,AVERAGEIFS('Данные из терминала'!N:N,'Данные из терминала'!C:C,AI23),0),2)</f>
        <v>0</v>
      </c>
      <c r="AV23" s="437">
        <f t="shared" si="20"/>
        <v>0</v>
      </c>
      <c r="AW23" s="438">
        <f t="shared" si="21"/>
        <v>0</v>
      </c>
      <c r="AX23" s="439">
        <f t="shared" si="22"/>
        <v>0</v>
      </c>
      <c r="AY23" s="420">
        <f>IF(AJ23&gt;0,VLOOKUP(AI23,Сводная!A:E,  MATCH("sell",Сводная!$A$2:$G$2,0)+0,0),0)</f>
        <v>0</v>
      </c>
      <c r="AZ23" s="422">
        <f>IF(AK23&gt;0,VLOOKUP(AI23,Сводная!A:B,  MATCH("buy",Сводная!$A$2:$G$2,0)+0,0),0)</f>
        <v>0</v>
      </c>
      <c r="BA23" s="431">
        <f>ROUND(IF(AJ23&gt;0,AVERAGEIFS('Данные из терминала'!L:L,'Данные из терминала'!C:C,AI23,'Данные из терминала'!B:B,"sell"),0),1)</f>
        <v>0</v>
      </c>
      <c r="BB23" s="432">
        <f>ROUND(IF(AK23&gt;0,AVERAGEIFS('Данные из терминала'!L:L,'Данные из терминала'!C:C,AI23,'Данные из терминала'!B:B,"buy"),0),1)</f>
        <v>0</v>
      </c>
      <c r="BC23" s="433">
        <f>ROUND(IF(AL23&gt;0,AVERAGEIFS('Данные из терминала'!L:L,'Данные из терминала'!C:C,AI23),0),1)</f>
        <v>0</v>
      </c>
      <c r="BD23" s="420">
        <f>IF(AJ23&gt;0,VLOOKUP(AI23,Сводная!A:F,  MATCH("sell",Сводная!$A$2:$G$2,0)+1,0),0)</f>
        <v>0</v>
      </c>
      <c r="BE23" s="422">
        <f>IF(AK23&gt;0,VLOOKUP(AI23,Сводная!A:C,  MATCH("buy",Сводная!$A$2:$G$2,0)+1,0),0)</f>
        <v>0</v>
      </c>
      <c r="BF23" s="431">
        <f>ROUND(IF(AJ23&gt;0,AVERAGEIFS('Данные из терминала'!M:M,'Данные из терминала'!C:C,AI23,'Данные из терминала'!B:B,"sell"),0),1)</f>
        <v>0</v>
      </c>
      <c r="BG23" s="432">
        <f>ROUND(IF(AK23&gt;0,AVERAGEIFS('Данные из терминала'!M:M,'Данные из терминала'!C:C,AI23,'Данные из терминала'!B:B,"buy"),0),1)</f>
        <v>0</v>
      </c>
      <c r="BH23" s="433">
        <f>ROUND(IF(AL23&gt;0,AVERAGEIFS('Данные из терминала'!M:M,'Данные из терминала'!C:C,AI23),0),1)</f>
        <v>0</v>
      </c>
      <c r="BI23" s="429">
        <f>IF(AJ23&gt;0,VLOOKUP(AI23,Сводная!A:G,  MATCH("sell",Сводная!$A$2:$G$2,0)+2,0),0)</f>
        <v>0</v>
      </c>
      <c r="BJ23" s="430">
        <f>IF(AK23&gt;0,VLOOKUP(AI23,Сводная!A:D,  MATCH("buy",Сводная!$A$2:$G$2,0)+2,0),0)</f>
        <v>0</v>
      </c>
      <c r="BK23" s="603">
        <f>IF(AJ23&gt;0,AVERAGEIFS('Данные из терминала'!O:O,'Данные из терминала'!C:C,AI23,'Данные из терминала'!B:B,"sell"),0)</f>
        <v>0</v>
      </c>
      <c r="BL23" s="604">
        <f>IF(AK23&gt;0,AVERAGEIFS('Данные из терминала'!O:O,'Данные из терминала'!C:C,AI23,'Данные из терминала'!B:B,"buy"),0)</f>
        <v>0</v>
      </c>
      <c r="BM23" s="605">
        <f>IF(AL23&gt;0,AVERAGEIFS('Данные из терминала'!O:O,'Данные из терминала'!C:C,AI23),0)</f>
        <v>0</v>
      </c>
      <c r="BO23" s="198"/>
    </row>
    <row r="24" spans="1:67" ht="15" x14ac:dyDescent="0.25">
      <c r="A24" s="392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0</v>
      </c>
      <c r="F24" s="101">
        <f t="shared" si="27"/>
        <v>35</v>
      </c>
      <c r="G24" s="102">
        <f t="shared" si="15"/>
        <v>140</v>
      </c>
      <c r="H24" s="9"/>
      <c r="I24" s="13">
        <f t="shared" si="16"/>
        <v>1.8</v>
      </c>
      <c r="J24" s="14">
        <f t="shared" si="0"/>
        <v>0.104</v>
      </c>
      <c r="K24" s="15">
        <f t="shared" si="23"/>
        <v>0.22199999999999998</v>
      </c>
      <c r="L24" s="153"/>
      <c r="M24" s="159">
        <f t="shared" si="1"/>
        <v>36.07</v>
      </c>
      <c r="N24" s="278">
        <f t="shared" si="2"/>
        <v>1.0305714285714286E-2</v>
      </c>
      <c r="O24" s="156">
        <f t="shared" si="3"/>
        <v>2.2000000000000002</v>
      </c>
      <c r="P24" s="182">
        <f t="shared" si="17"/>
        <v>78.33</v>
      </c>
      <c r="Q24" s="193">
        <f t="shared" si="4"/>
        <v>2.2380000000000001E-2</v>
      </c>
      <c r="R24" s="121">
        <f t="shared" si="24"/>
        <v>36</v>
      </c>
      <c r="S24" s="122">
        <f t="shared" si="25"/>
        <v>0.26</v>
      </c>
      <c r="T24" s="132">
        <f t="shared" si="18"/>
        <v>53</v>
      </c>
      <c r="U24" s="122">
        <f t="shared" si="26"/>
        <v>0.38</v>
      </c>
      <c r="V24" s="348"/>
      <c r="W24" s="322">
        <f t="shared" si="5"/>
        <v>48.84</v>
      </c>
      <c r="X24" s="323">
        <f t="shared" si="19"/>
        <v>127.17</v>
      </c>
      <c r="Y24" s="317"/>
      <c r="Z24" s="326">
        <f t="shared" si="6"/>
        <v>3372.83</v>
      </c>
      <c r="AA24" s="327">
        <f t="shared" si="7"/>
        <v>0.04</v>
      </c>
      <c r="AB24" s="328">
        <f t="shared" si="8"/>
        <v>1550.8645454545454</v>
      </c>
      <c r="AC24" s="329">
        <f t="shared" si="9"/>
        <v>1690.8645454545454</v>
      </c>
      <c r="AD24" s="384">
        <v>5</v>
      </c>
      <c r="AE24" s="351"/>
      <c r="AF24" s="324">
        <f t="shared" si="10"/>
        <v>0.62</v>
      </c>
      <c r="AG24" s="325">
        <f t="shared" si="11"/>
        <v>0.01</v>
      </c>
      <c r="AH24" s="356"/>
      <c r="AI24" s="384">
        <v>5</v>
      </c>
      <c r="AJ24" s="440">
        <f>COUNTIFS('Данные из терминала'!C:C,AI24,'Данные из терминала'!B:B,"sell")</f>
        <v>0</v>
      </c>
      <c r="AK24" s="441">
        <f>COUNTIFS('Данные из терминала'!C:C,AI24,'Данные из терминала'!B:B,"buy")</f>
        <v>0</v>
      </c>
      <c r="AL24" s="442">
        <f>COUNTIFS('Данные из терминала'!C:C,AI24)</f>
        <v>0</v>
      </c>
      <c r="AM24" s="443">
        <f>SUMIFS('Данные из терминала'!E:E,'Данные из терминала'!C:C,AI24,'Данные из терминала'!B:B,"sell")</f>
        <v>0</v>
      </c>
      <c r="AN24" s="444">
        <f>SUMIFS('Данные из терминала'!E:E,'Данные из терминала'!C:C,AI24,'Данные из терминала'!B:B,"buy")</f>
        <v>0</v>
      </c>
      <c r="AO24" s="445">
        <f>SUMIFS('Данные из терминала'!E:E,'Данные из терминала'!C:C,AI24)</f>
        <v>0</v>
      </c>
      <c r="AP24" s="440">
        <f>SUMIFS('Данные из терминала'!N:N,'Данные из терминала'!C:C,AI24,'Данные из терминала'!B:B,"sell")</f>
        <v>0</v>
      </c>
      <c r="AQ24" s="441">
        <f>SUMIFS('Данные из терминала'!N:N,'Данные из терминала'!C:C,AI24,'Данные из терминала'!B:B,"buy")</f>
        <v>0</v>
      </c>
      <c r="AR24" s="442">
        <f>SUMIFS('Данные из терминала'!N:N,'Данные из терминала'!C:C,AI24)</f>
        <v>0</v>
      </c>
      <c r="AS24" s="443">
        <f>ROUND(IF(AJ24&gt;0,AVERAGEIFS('Данные из терминала'!N:N,'Данные из терминала'!C:C,AI24,'Данные из терминала'!B:B,"sell"),0),2)</f>
        <v>0</v>
      </c>
      <c r="AT24" s="444">
        <f>ROUND(IF(AK24&gt;0,AVERAGEIFS('Данные из терминала'!N:N,'Данные из терминала'!C:C,AI24,'Данные из терминала'!B:B,"buy"),0),2)</f>
        <v>0</v>
      </c>
      <c r="AU24" s="445">
        <f>ROUND(IF(AL24&gt;0,AVERAGEIFS('Данные из терминала'!N:N,'Данные из терминала'!C:C,AI24),0),2)</f>
        <v>0</v>
      </c>
      <c r="AV24" s="446">
        <f t="shared" si="20"/>
        <v>0</v>
      </c>
      <c r="AW24" s="447">
        <f t="shared" si="21"/>
        <v>0</v>
      </c>
      <c r="AX24" s="448">
        <f t="shared" si="22"/>
        <v>0</v>
      </c>
      <c r="AY24" s="581">
        <f>IF(AJ24&gt;0,VLOOKUP(AI24,Сводная!A:E,  MATCH("sell",Сводная!$A$2:$G$2,0)+0,0),0)</f>
        <v>0</v>
      </c>
      <c r="AZ24" s="582">
        <f>IF(AK24&gt;0,VLOOKUP(AI24,Сводная!A:B,  MATCH("buy",Сводная!$A$2:$G$2,0)+0,0),0)</f>
        <v>0</v>
      </c>
      <c r="BA24" s="440">
        <f>ROUND(IF(AJ24&gt;0,AVERAGEIFS('Данные из терминала'!L:L,'Данные из терминала'!C:C,AI24,'Данные из терминала'!B:B,"sell"),0),1)</f>
        <v>0</v>
      </c>
      <c r="BB24" s="441">
        <f>ROUND(IF(AK24&gt;0,AVERAGEIFS('Данные из терминала'!L:L,'Данные из терминала'!C:C,AI24,'Данные из терминала'!B:B,"buy"),0),1)</f>
        <v>0</v>
      </c>
      <c r="BC24" s="449">
        <f>ROUND(IF(AL24&gt;0,AVERAGEIFS('Данные из терминала'!L:L,'Данные из терминала'!C:C,AI24),0),1)</f>
        <v>0</v>
      </c>
      <c r="BD24" s="581">
        <f>IF(AJ24&gt;0,VLOOKUP(AI24,Сводная!A:F,  MATCH("sell",Сводная!$A$2:$G$2,0)+1,0),0)</f>
        <v>0</v>
      </c>
      <c r="BE24" s="582">
        <f>IF(AK24&gt;0,VLOOKUP(AI24,Сводная!A:C,  MATCH("buy",Сводная!$A$2:$G$2,0)+1,0),0)</f>
        <v>0</v>
      </c>
      <c r="BF24" s="440">
        <f>ROUND(IF(AJ24&gt;0,AVERAGEIFS('Данные из терминала'!M:M,'Данные из терминала'!C:C,AI24,'Данные из терминала'!B:B,"sell"),0),1)</f>
        <v>0</v>
      </c>
      <c r="BG24" s="441">
        <f>ROUND(IF(AK24&gt;0,AVERAGEIFS('Данные из терминала'!M:M,'Данные из терминала'!C:C,AI24,'Данные из терминала'!B:B,"buy"),0),1)</f>
        <v>0</v>
      </c>
      <c r="BH24" s="449">
        <f>ROUND(IF(AL24&gt;0,AVERAGEIFS('Данные из терминала'!M:M,'Данные из терминала'!C:C,AI24),0),1)</f>
        <v>0</v>
      </c>
      <c r="BI24" s="583">
        <f>IF(AJ24&gt;0,VLOOKUP(AI24,Сводная!A:G,  MATCH("sell",Сводная!$A$2:$G$2,0)+2,0),0)</f>
        <v>0</v>
      </c>
      <c r="BJ24" s="584">
        <f>IF(AK24&gt;0,VLOOKUP(AI24,Сводная!A:D,  MATCH("buy",Сводная!$A$2:$G$2,0)+2,0),0)</f>
        <v>0</v>
      </c>
      <c r="BK24" s="606">
        <f>IF(AJ24&gt;0,AVERAGEIFS('Данные из терминала'!O:O,'Данные из терминала'!C:C,AI24,'Данные из терминала'!B:B,"sell"),0)</f>
        <v>0</v>
      </c>
      <c r="BL24" s="607">
        <f>IF(AK24&gt;0,AVERAGEIFS('Данные из терминала'!O:O,'Данные из терминала'!C:C,AI24,'Данные из терминала'!B:B,"buy"),0)</f>
        <v>0</v>
      </c>
      <c r="BM24" s="608">
        <f>IF(AL24&gt;0,AVERAGEIFS('Данные из терминала'!O:O,'Данные из терминала'!C:C,AI24),0)</f>
        <v>0</v>
      </c>
      <c r="BO24" s="198"/>
    </row>
    <row r="25" spans="1:67" ht="15" x14ac:dyDescent="0.25">
      <c r="A25" s="387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0</v>
      </c>
      <c r="F25" s="105">
        <f t="shared" si="27"/>
        <v>35</v>
      </c>
      <c r="G25" s="100">
        <f t="shared" si="15"/>
        <v>175</v>
      </c>
      <c r="H25" s="11"/>
      <c r="I25" s="7">
        <f t="shared" si="16"/>
        <v>1.8</v>
      </c>
      <c r="J25" s="110">
        <f t="shared" si="0"/>
        <v>0.187</v>
      </c>
      <c r="K25" s="8">
        <f t="shared" si="23"/>
        <v>0.40899999999999997</v>
      </c>
      <c r="L25" s="153"/>
      <c r="M25" s="158">
        <f t="shared" si="1"/>
        <v>71.349999999999994</v>
      </c>
      <c r="N25" s="277">
        <f t="shared" si="2"/>
        <v>2.0385714285714285E-2</v>
      </c>
      <c r="O25" s="155">
        <f t="shared" si="3"/>
        <v>4.0999999999999996</v>
      </c>
      <c r="P25" s="181">
        <f t="shared" si="17"/>
        <v>156.44999999999999</v>
      </c>
      <c r="Q25" s="194">
        <f t="shared" si="4"/>
        <v>4.4699999999999997E-2</v>
      </c>
      <c r="R25" s="119">
        <f t="shared" si="24"/>
        <v>38</v>
      </c>
      <c r="S25" s="120">
        <f t="shared" si="25"/>
        <v>0.22</v>
      </c>
      <c r="T25" s="126">
        <f t="shared" si="18"/>
        <v>56</v>
      </c>
      <c r="U25" s="127">
        <f t="shared" si="26"/>
        <v>0.32</v>
      </c>
      <c r="V25" s="348"/>
      <c r="W25" s="313">
        <f t="shared" si="5"/>
        <v>89.98</v>
      </c>
      <c r="X25" s="314">
        <f t="shared" si="19"/>
        <v>246.43</v>
      </c>
      <c r="Y25" s="317"/>
      <c r="Z25" s="318">
        <f t="shared" si="6"/>
        <v>3253.57</v>
      </c>
      <c r="AA25" s="319">
        <f t="shared" si="7"/>
        <v>7.0000000000000007E-2</v>
      </c>
      <c r="AB25" s="320">
        <f t="shared" si="8"/>
        <v>811.1107317073172</v>
      </c>
      <c r="AC25" s="321">
        <f t="shared" si="9"/>
        <v>986.1107317073172</v>
      </c>
      <c r="AD25" s="383">
        <v>6</v>
      </c>
      <c r="AE25" s="351"/>
      <c r="AF25" s="315">
        <f t="shared" si="10"/>
        <v>0.57999999999999996</v>
      </c>
      <c r="AG25" s="316">
        <f t="shared" si="11"/>
        <v>0.03</v>
      </c>
      <c r="AH25" s="356"/>
      <c r="AI25" s="393">
        <v>6</v>
      </c>
      <c r="AJ25" s="431">
        <f>COUNTIFS('Данные из терминала'!C:C,AI25,'Данные из терминала'!B:B,"sell")</f>
        <v>0</v>
      </c>
      <c r="AK25" s="432">
        <f>COUNTIFS('Данные из терминала'!C:C,AI25,'Данные из терминала'!B:B,"buy")</f>
        <v>0</v>
      </c>
      <c r="AL25" s="433">
        <f>COUNTIFS('Данные из терминала'!C:C,AI25)</f>
        <v>0</v>
      </c>
      <c r="AM25" s="434">
        <f>SUMIFS('Данные из терминала'!E:E,'Данные из терминала'!C:C,AI25,'Данные из терминала'!B:B,"sell")</f>
        <v>0</v>
      </c>
      <c r="AN25" s="435">
        <f>SUMIFS('Данные из терминала'!E:E,'Данные из терминала'!C:C,AI25,'Данные из терминала'!B:B,"buy")</f>
        <v>0</v>
      </c>
      <c r="AO25" s="436">
        <f>SUMIFS('Данные из терминала'!E:E,'Данные из терминала'!C:C,AI25)</f>
        <v>0</v>
      </c>
      <c r="AP25" s="431">
        <f>SUMIFS('Данные из терминала'!N:N,'Данные из терминала'!C:C,AI25,'Данные из терминала'!B:B,"sell")</f>
        <v>0</v>
      </c>
      <c r="AQ25" s="432">
        <f>SUMIFS('Данные из терминала'!N:N,'Данные из терминала'!C:C,AI25,'Данные из терминала'!B:B,"buy")</f>
        <v>0</v>
      </c>
      <c r="AR25" s="433">
        <f>SUMIFS('Данные из терминала'!N:N,'Данные из терминала'!C:C,AI25)</f>
        <v>0</v>
      </c>
      <c r="AS25" s="434">
        <f>ROUND(IF(AJ25&gt;0,AVERAGEIFS('Данные из терминала'!N:N,'Данные из терминала'!C:C,AI25,'Данные из терминала'!B:B,"sell"),0),2)</f>
        <v>0</v>
      </c>
      <c r="AT25" s="435">
        <f>ROUND(IF(AK25&gt;0,AVERAGEIFS('Данные из терминала'!N:N,'Данные из терминала'!C:C,AI25,'Данные из терминала'!B:B,"buy"),0),2)</f>
        <v>0</v>
      </c>
      <c r="AU25" s="436">
        <f>ROUND(IF(AL25&gt;0,AVERAGEIFS('Данные из терминала'!N:N,'Данные из терминала'!C:C,AI25),0),2)</f>
        <v>0</v>
      </c>
      <c r="AV25" s="437">
        <f t="shared" si="20"/>
        <v>0</v>
      </c>
      <c r="AW25" s="438">
        <f t="shared" si="21"/>
        <v>0</v>
      </c>
      <c r="AX25" s="439">
        <f t="shared" si="22"/>
        <v>0</v>
      </c>
      <c r="AY25" s="420">
        <f>IF(AJ25&gt;0,VLOOKUP(AI25,Сводная!A:E,  MATCH("sell",Сводная!$A$2:$G$2,0)+0,0),0)</f>
        <v>0</v>
      </c>
      <c r="AZ25" s="422">
        <f>IF(AK25&gt;0,VLOOKUP(AI25,Сводная!A:B,  MATCH("buy",Сводная!$A$2:$G$2,0)+0,0),0)</f>
        <v>0</v>
      </c>
      <c r="BA25" s="431">
        <f>ROUND(IF(AJ25&gt;0,AVERAGEIFS('Данные из терминала'!L:L,'Данные из терминала'!C:C,AI25,'Данные из терминала'!B:B,"sell"),0),1)</f>
        <v>0</v>
      </c>
      <c r="BB25" s="432">
        <f>ROUND(IF(AK25&gt;0,AVERAGEIFS('Данные из терминала'!L:L,'Данные из терминала'!C:C,AI25,'Данные из терминала'!B:B,"buy"),0),1)</f>
        <v>0</v>
      </c>
      <c r="BC25" s="433">
        <f>ROUND(IF(AL25&gt;0,AVERAGEIFS('Данные из терминала'!L:L,'Данные из терминала'!C:C,AI25),0),1)</f>
        <v>0</v>
      </c>
      <c r="BD25" s="420">
        <f>IF(AJ25&gt;0,VLOOKUP(AI25,Сводная!A:F,  MATCH("sell",Сводная!$A$2:$G$2,0)+1,0),0)</f>
        <v>0</v>
      </c>
      <c r="BE25" s="422">
        <f>IF(AK25&gt;0,VLOOKUP(AI25,Сводная!A:C,  MATCH("buy",Сводная!$A$2:$G$2,0)+1,0),0)</f>
        <v>0</v>
      </c>
      <c r="BF25" s="431">
        <f>ROUND(IF(AJ25&gt;0,AVERAGEIFS('Данные из терминала'!M:M,'Данные из терминала'!C:C,AI25,'Данные из терминала'!B:B,"sell"),0),1)</f>
        <v>0</v>
      </c>
      <c r="BG25" s="432">
        <f>ROUND(IF(AK25&gt;0,AVERAGEIFS('Данные из терминала'!M:M,'Данные из терминала'!C:C,AI25,'Данные из терминала'!B:B,"buy"),0),1)</f>
        <v>0</v>
      </c>
      <c r="BH25" s="433">
        <f>ROUND(IF(AL25&gt;0,AVERAGEIFS('Данные из терминала'!M:M,'Данные из терминала'!C:C,AI25),0),1)</f>
        <v>0</v>
      </c>
      <c r="BI25" s="429">
        <f>IF(AJ25&gt;0,VLOOKUP(AI25,Сводная!A:G,  MATCH("sell",Сводная!$A$2:$G$2,0)+2,0),0)</f>
        <v>0</v>
      </c>
      <c r="BJ25" s="430">
        <f>IF(AK25&gt;0,VLOOKUP(AI25,Сводная!A:D,  MATCH("buy",Сводная!$A$2:$G$2,0)+2,0),0)</f>
        <v>0</v>
      </c>
      <c r="BK25" s="603">
        <f>IF(AJ25&gt;0,AVERAGEIFS('Данные из терминала'!O:O,'Данные из терминала'!C:C,AI25,'Данные из терминала'!B:B,"sell"),0)</f>
        <v>0</v>
      </c>
      <c r="BL25" s="604">
        <f>IF(AK25&gt;0,AVERAGEIFS('Данные из терминала'!O:O,'Данные из терминала'!C:C,AI25,'Данные из терминала'!B:B,"buy"),0)</f>
        <v>0</v>
      </c>
      <c r="BM25" s="605">
        <f>IF(AL25&gt;0,AVERAGEIFS('Данные из терминала'!O:O,'Данные из терминала'!C:C,AI25),0)</f>
        <v>0</v>
      </c>
      <c r="BO25" s="198"/>
    </row>
    <row r="26" spans="1:67" ht="15" x14ac:dyDescent="0.25">
      <c r="A26" s="387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0</v>
      </c>
      <c r="F26" s="105">
        <f t="shared" si="27"/>
        <v>35</v>
      </c>
      <c r="G26" s="100">
        <f t="shared" si="15"/>
        <v>210</v>
      </c>
      <c r="H26" s="11"/>
      <c r="I26" s="7">
        <f t="shared" si="16"/>
        <v>1.8</v>
      </c>
      <c r="J26" s="110">
        <f t="shared" si="0"/>
        <v>0.33700000000000002</v>
      </c>
      <c r="K26" s="8">
        <f t="shared" si="23"/>
        <v>0.746</v>
      </c>
      <c r="L26" s="153"/>
      <c r="M26" s="158">
        <f t="shared" si="1"/>
        <v>138.02000000000001</v>
      </c>
      <c r="N26" s="277">
        <f t="shared" si="2"/>
        <v>3.943428571428572E-2</v>
      </c>
      <c r="O26" s="155">
        <f t="shared" si="3"/>
        <v>7.5</v>
      </c>
      <c r="P26" s="181">
        <f t="shared" si="17"/>
        <v>301.97000000000003</v>
      </c>
      <c r="Q26" s="194">
        <f t="shared" si="4"/>
        <v>8.6277142857142872E-2</v>
      </c>
      <c r="R26" s="119">
        <f t="shared" si="24"/>
        <v>40</v>
      </c>
      <c r="S26" s="120">
        <f t="shared" si="25"/>
        <v>0.19</v>
      </c>
      <c r="T26" s="126">
        <f t="shared" si="18"/>
        <v>59</v>
      </c>
      <c r="U26" s="127">
        <f t="shared" si="26"/>
        <v>0.28000000000000003</v>
      </c>
      <c r="V26" s="348"/>
      <c r="W26" s="313">
        <f t="shared" si="5"/>
        <v>164.12</v>
      </c>
      <c r="X26" s="314">
        <f t="shared" si="19"/>
        <v>466.09</v>
      </c>
      <c r="Y26" s="317"/>
      <c r="Z26" s="318">
        <f t="shared" si="6"/>
        <v>3033.91</v>
      </c>
      <c r="AA26" s="319">
        <f t="shared" si="7"/>
        <v>0.13</v>
      </c>
      <c r="AB26" s="320">
        <f t="shared" si="8"/>
        <v>422.02746666666661</v>
      </c>
      <c r="AC26" s="321">
        <f t="shared" si="9"/>
        <v>632.02746666666667</v>
      </c>
      <c r="AD26" s="383">
        <v>7</v>
      </c>
      <c r="AE26" s="351"/>
      <c r="AF26" s="315">
        <f t="shared" si="10"/>
        <v>0.54</v>
      </c>
      <c r="AG26" s="316">
        <f t="shared" si="11"/>
        <v>0.05</v>
      </c>
      <c r="AH26" s="356"/>
      <c r="AI26" s="393">
        <v>7</v>
      </c>
      <c r="AJ26" s="431">
        <f>COUNTIFS('Данные из терминала'!C:C,AI26,'Данные из терминала'!B:B,"sell")</f>
        <v>0</v>
      </c>
      <c r="AK26" s="432">
        <f>COUNTIFS('Данные из терминала'!C:C,AI26,'Данные из терминала'!B:B,"buy")</f>
        <v>0</v>
      </c>
      <c r="AL26" s="433">
        <f>COUNTIFS('Данные из терминала'!C:C,AI26)</f>
        <v>0</v>
      </c>
      <c r="AM26" s="434">
        <f>SUMIFS('Данные из терминала'!E:E,'Данные из терминала'!C:C,AI26,'Данные из терминала'!B:B,"sell")</f>
        <v>0</v>
      </c>
      <c r="AN26" s="435">
        <f>SUMIFS('Данные из терминала'!E:E,'Данные из терминала'!C:C,AI26,'Данные из терминала'!B:B,"buy")</f>
        <v>0</v>
      </c>
      <c r="AO26" s="436">
        <f>SUMIFS('Данные из терминала'!E:E,'Данные из терминала'!C:C,AI26)</f>
        <v>0</v>
      </c>
      <c r="AP26" s="431">
        <f>SUMIFS('Данные из терминала'!N:N,'Данные из терминала'!C:C,AI26,'Данные из терминала'!B:B,"sell")</f>
        <v>0</v>
      </c>
      <c r="AQ26" s="432">
        <f>SUMIFS('Данные из терминала'!N:N,'Данные из терминала'!C:C,AI26,'Данные из терминала'!B:B,"buy")</f>
        <v>0</v>
      </c>
      <c r="AR26" s="433">
        <f>SUMIFS('Данные из терминала'!N:N,'Данные из терминала'!C:C,AI26)</f>
        <v>0</v>
      </c>
      <c r="AS26" s="434">
        <f>ROUND(IF(AJ26&gt;0,AVERAGEIFS('Данные из терминала'!N:N,'Данные из терминала'!C:C,AI26,'Данные из терминала'!B:B,"sell"),0),2)</f>
        <v>0</v>
      </c>
      <c r="AT26" s="435">
        <f>ROUND(IF(AK26&gt;0,AVERAGEIFS('Данные из терминала'!N:N,'Данные из терминала'!C:C,AI26,'Данные из терминала'!B:B,"buy"),0),2)</f>
        <v>0</v>
      </c>
      <c r="AU26" s="436">
        <f>ROUND(IF(AL26&gt;0,AVERAGEIFS('Данные из терминала'!N:N,'Данные из терминала'!C:C,AI26),0),2)</f>
        <v>0</v>
      </c>
      <c r="AV26" s="437">
        <f t="shared" si="20"/>
        <v>0</v>
      </c>
      <c r="AW26" s="438">
        <f t="shared" si="21"/>
        <v>0</v>
      </c>
      <c r="AX26" s="439">
        <f t="shared" si="22"/>
        <v>0</v>
      </c>
      <c r="AY26" s="420">
        <f>IF(AJ26&gt;0,VLOOKUP(AI26,Сводная!A:E,  MATCH("sell",Сводная!$A$2:$G$2,0)+0,0),0)</f>
        <v>0</v>
      </c>
      <c r="AZ26" s="422">
        <f>IF(AK26&gt;0,VLOOKUP(AI26,Сводная!A:B,  MATCH("buy",Сводная!$A$2:$G$2,0)+0,0),0)</f>
        <v>0</v>
      </c>
      <c r="BA26" s="431">
        <f>ROUND(IF(AJ26&gt;0,AVERAGEIFS('Данные из терминала'!L:L,'Данные из терминала'!C:C,AI26,'Данные из терминала'!B:B,"sell"),0),1)</f>
        <v>0</v>
      </c>
      <c r="BB26" s="432">
        <f>ROUND(IF(AK26&gt;0,AVERAGEIFS('Данные из терминала'!L:L,'Данные из терминала'!C:C,AI26,'Данные из терминала'!B:B,"buy"),0),1)</f>
        <v>0</v>
      </c>
      <c r="BC26" s="433">
        <f>ROUND(IF(AL26&gt;0,AVERAGEIFS('Данные из терминала'!L:L,'Данные из терминала'!C:C,AI26),0),1)</f>
        <v>0</v>
      </c>
      <c r="BD26" s="420">
        <f>IF(AJ26&gt;0,VLOOKUP(AI26,Сводная!A:F,  MATCH("sell",Сводная!$A$2:$G$2,0)+1,0),0)</f>
        <v>0</v>
      </c>
      <c r="BE26" s="422">
        <f>IF(AK26&gt;0,VLOOKUP(AI26,Сводная!A:C,  MATCH("buy",Сводная!$A$2:$G$2,0)+1,0),0)</f>
        <v>0</v>
      </c>
      <c r="BF26" s="431">
        <f>ROUND(IF(AJ26&gt;0,AVERAGEIFS('Данные из терминала'!M:M,'Данные из терминала'!C:C,AI26,'Данные из терминала'!B:B,"sell"),0),1)</f>
        <v>0</v>
      </c>
      <c r="BG26" s="432">
        <f>ROUND(IF(AK26&gt;0,AVERAGEIFS('Данные из терминала'!M:M,'Данные из терминала'!C:C,AI26,'Данные из терминала'!B:B,"buy"),0),1)</f>
        <v>0</v>
      </c>
      <c r="BH26" s="433">
        <f>ROUND(IF(AL26&gt;0,AVERAGEIFS('Данные из терминала'!M:M,'Данные из терминала'!C:C,AI26),0),1)</f>
        <v>0</v>
      </c>
      <c r="BI26" s="429">
        <f>IF(AJ26&gt;0,VLOOKUP(AI26,Сводная!A:G,  MATCH("sell",Сводная!$A$2:$G$2,0)+2,0),0)</f>
        <v>0</v>
      </c>
      <c r="BJ26" s="430">
        <f>IF(AK26&gt;0,VLOOKUP(AI26,Сводная!A:D,  MATCH("buy",Сводная!$A$2:$G$2,0)+2,0),0)</f>
        <v>0</v>
      </c>
      <c r="BK26" s="603">
        <f>IF(AJ26&gt;0,AVERAGEIFS('Данные из терминала'!O:O,'Данные из терминала'!C:C,AI26,'Данные из терминала'!B:B,"sell"),0)</f>
        <v>0</v>
      </c>
      <c r="BL26" s="604">
        <f>IF(AK26&gt;0,AVERAGEIFS('Данные из терминала'!O:O,'Данные из терминала'!C:C,AI26,'Данные из терминала'!B:B,"buy"),0)</f>
        <v>0</v>
      </c>
      <c r="BM26" s="605">
        <f>IF(AL26&gt;0,AVERAGEIFS('Данные из терминала'!O:O,'Данные из терминала'!C:C,AI26),0)</f>
        <v>0</v>
      </c>
      <c r="BO26" s="698">
        <v>2</v>
      </c>
    </row>
    <row r="27" spans="1:67" ht="15" x14ac:dyDescent="0.25">
      <c r="A27" s="387"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0</v>
      </c>
      <c r="F27" s="105">
        <f t="shared" si="27"/>
        <v>35</v>
      </c>
      <c r="G27" s="100">
        <f t="shared" si="15"/>
        <v>245</v>
      </c>
      <c r="H27" s="11"/>
      <c r="I27" s="7">
        <f t="shared" si="16"/>
        <v>1.8</v>
      </c>
      <c r="J27" s="110">
        <f t="shared" si="0"/>
        <v>0.60699999999999998</v>
      </c>
      <c r="K27" s="8">
        <f t="shared" si="23"/>
        <v>1.353</v>
      </c>
      <c r="L27" s="153"/>
      <c r="M27" s="158">
        <f t="shared" si="1"/>
        <v>261.88</v>
      </c>
      <c r="N27" s="277">
        <f t="shared" si="2"/>
        <v>7.4822857142857135E-2</v>
      </c>
      <c r="O27" s="155">
        <f t="shared" si="3"/>
        <v>13.5</v>
      </c>
      <c r="P27" s="181">
        <f t="shared" si="17"/>
        <v>568.11</v>
      </c>
      <c r="Q27" s="194">
        <f t="shared" si="4"/>
        <v>0.16231714285714285</v>
      </c>
      <c r="R27" s="119">
        <f t="shared" si="24"/>
        <v>42</v>
      </c>
      <c r="S27" s="120">
        <f t="shared" si="25"/>
        <v>0.17</v>
      </c>
      <c r="T27" s="126">
        <f t="shared" si="18"/>
        <v>62</v>
      </c>
      <c r="U27" s="127">
        <f t="shared" si="26"/>
        <v>0.25</v>
      </c>
      <c r="V27" s="348"/>
      <c r="W27" s="313">
        <f t="shared" si="5"/>
        <v>297.66000000000003</v>
      </c>
      <c r="X27" s="314">
        <f t="shared" si="19"/>
        <v>865.77</v>
      </c>
      <c r="Y27" s="317"/>
      <c r="Z27" s="318">
        <f t="shared" si="6"/>
        <v>2634.23</v>
      </c>
      <c r="AA27" s="319">
        <f t="shared" si="7"/>
        <v>0.25</v>
      </c>
      <c r="AB27" s="320">
        <f t="shared" si="8"/>
        <v>212.76725925925925</v>
      </c>
      <c r="AC27" s="321">
        <f t="shared" si="9"/>
        <v>457.76725925925928</v>
      </c>
      <c r="AD27" s="383">
        <v>8</v>
      </c>
      <c r="AE27" s="351"/>
      <c r="AF27" s="315">
        <f t="shared" si="10"/>
        <v>0.52</v>
      </c>
      <c r="AG27" s="316">
        <f t="shared" si="11"/>
        <v>0.09</v>
      </c>
      <c r="AH27" s="356"/>
      <c r="AI27" s="393">
        <v>8</v>
      </c>
      <c r="AJ27" s="431">
        <f>COUNTIFS('Данные из терминала'!C:C,AI27,'Данные из терминала'!B:B,"sell")</f>
        <v>0</v>
      </c>
      <c r="AK27" s="432">
        <f>COUNTIFS('Данные из терминала'!C:C,AI27,'Данные из терминала'!B:B,"buy")</f>
        <v>0</v>
      </c>
      <c r="AL27" s="433">
        <f>COUNTIFS('Данные из терминала'!C:C,AI27)</f>
        <v>0</v>
      </c>
      <c r="AM27" s="434">
        <f>SUMIFS('Данные из терминала'!E:E,'Данные из терминала'!C:C,AI27,'Данные из терминала'!B:B,"sell")</f>
        <v>0</v>
      </c>
      <c r="AN27" s="435">
        <f>SUMIFS('Данные из терминала'!E:E,'Данные из терминала'!C:C,AI27,'Данные из терминала'!B:B,"buy")</f>
        <v>0</v>
      </c>
      <c r="AO27" s="436">
        <f>SUMIFS('Данные из терминала'!E:E,'Данные из терминала'!C:C,AI27)</f>
        <v>0</v>
      </c>
      <c r="AP27" s="431">
        <f>SUMIFS('Данные из терминала'!N:N,'Данные из терминала'!C:C,AI27,'Данные из терминала'!B:B,"sell")</f>
        <v>0</v>
      </c>
      <c r="AQ27" s="432">
        <f>SUMIFS('Данные из терминала'!N:N,'Данные из терминала'!C:C,AI27,'Данные из терминала'!B:B,"buy")</f>
        <v>0</v>
      </c>
      <c r="AR27" s="433">
        <f>SUMIFS('Данные из терминала'!N:N,'Данные из терминала'!C:C,AI27)</f>
        <v>0</v>
      </c>
      <c r="AS27" s="434">
        <f>ROUND(IF(AJ27&gt;0,AVERAGEIFS('Данные из терминала'!N:N,'Данные из терминала'!C:C,AI27,'Данные из терминала'!B:B,"sell"),0),2)</f>
        <v>0</v>
      </c>
      <c r="AT27" s="435">
        <f>ROUND(IF(AK27&gt;0,AVERAGEIFS('Данные из терминала'!N:N,'Данные из терминала'!C:C,AI27,'Данные из терминала'!B:B,"buy"),0),2)</f>
        <v>0</v>
      </c>
      <c r="AU27" s="436">
        <f>ROUND(IF(AL27&gt;0,AVERAGEIFS('Данные из терминала'!N:N,'Данные из терминала'!C:C,AI27),0),2)</f>
        <v>0</v>
      </c>
      <c r="AV27" s="437">
        <f t="shared" si="20"/>
        <v>0</v>
      </c>
      <c r="AW27" s="438">
        <f t="shared" si="21"/>
        <v>0</v>
      </c>
      <c r="AX27" s="439">
        <f t="shared" si="22"/>
        <v>0</v>
      </c>
      <c r="AY27" s="420">
        <f>IF(AJ27&gt;0,VLOOKUP(AI27,Сводная!A:E,  MATCH("sell",Сводная!$A$2:$G$2,0)+0,0),0)</f>
        <v>0</v>
      </c>
      <c r="AZ27" s="422">
        <f>IF(AK27&gt;0,VLOOKUP(AI27,Сводная!A:B,  MATCH("buy",Сводная!$A$2:$G$2,0)+0,0),0)</f>
        <v>0</v>
      </c>
      <c r="BA27" s="431">
        <f>ROUND(IF(AJ27&gt;0,AVERAGEIFS('Данные из терминала'!L:L,'Данные из терминала'!C:C,AI27,'Данные из терминала'!B:B,"sell"),0),1)</f>
        <v>0</v>
      </c>
      <c r="BB27" s="432">
        <f>ROUND(IF(AK27&gt;0,AVERAGEIFS('Данные из терминала'!L:L,'Данные из терминала'!C:C,AI27,'Данные из терминала'!B:B,"buy"),0),1)</f>
        <v>0</v>
      </c>
      <c r="BC27" s="433">
        <f>ROUND(IF(AL27&gt;0,AVERAGEIFS('Данные из терминала'!L:L,'Данные из терминала'!C:C,AI27),0),1)</f>
        <v>0</v>
      </c>
      <c r="BD27" s="420">
        <f>IF(AJ27&gt;0,VLOOKUP(AI27,Сводная!A:F,  MATCH("sell",Сводная!$A$2:$G$2,0)+1,0),0)</f>
        <v>0</v>
      </c>
      <c r="BE27" s="422">
        <f>IF(AK27&gt;0,VLOOKUP(AI27,Сводная!A:C,  MATCH("buy",Сводная!$A$2:$G$2,0)+1,0),0)</f>
        <v>0</v>
      </c>
      <c r="BF27" s="431">
        <f>ROUND(IF(AJ27&gt;0,AVERAGEIFS('Данные из терминала'!M:M,'Данные из терминала'!C:C,AI27,'Данные из терминала'!B:B,"sell"),0),1)</f>
        <v>0</v>
      </c>
      <c r="BG27" s="432">
        <f>ROUND(IF(AK27&gt;0,AVERAGEIFS('Данные из терминала'!M:M,'Данные из терминала'!C:C,AI27,'Данные из терминала'!B:B,"buy"),0),1)</f>
        <v>0</v>
      </c>
      <c r="BH27" s="433">
        <f>ROUND(IF(AL27&gt;0,AVERAGEIFS('Данные из терминала'!M:M,'Данные из терминала'!C:C,AI27),0),1)</f>
        <v>0</v>
      </c>
      <c r="BI27" s="429">
        <f>IF(AJ27&gt;0,VLOOKUP(AI27,Сводная!A:G,  MATCH("sell",Сводная!$A$2:$G$2,0)+2,0),0)</f>
        <v>0</v>
      </c>
      <c r="BJ27" s="430">
        <f>IF(AK27&gt;0,VLOOKUP(AI27,Сводная!A:D,  MATCH("buy",Сводная!$A$2:$G$2,0)+2,0),0)</f>
        <v>0</v>
      </c>
      <c r="BK27" s="603">
        <f>IF(AJ27&gt;0,AVERAGEIFS('Данные из терминала'!O:O,'Данные из терминала'!C:C,AI27,'Данные из терминала'!B:B,"sell"),0)</f>
        <v>0</v>
      </c>
      <c r="BL27" s="604">
        <f>IF(AK27&gt;0,AVERAGEIFS('Данные из терминала'!O:O,'Данные из терминала'!C:C,AI27,'Данные из терминала'!B:B,"buy"),0)</f>
        <v>0</v>
      </c>
      <c r="BM27" s="605">
        <f>IF(AL27&gt;0,AVERAGEIFS('Данные из терминала'!O:O,'Данные из терминала'!C:C,AI27),0)</f>
        <v>0</v>
      </c>
      <c r="BO27" s="698"/>
    </row>
    <row r="28" spans="1:67" ht="17.25" customHeight="1" x14ac:dyDescent="0.25">
      <c r="A28" s="387"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0</v>
      </c>
      <c r="F28" s="105">
        <f t="shared" si="27"/>
        <v>35</v>
      </c>
      <c r="G28" s="100">
        <f t="shared" si="15"/>
        <v>280</v>
      </c>
      <c r="H28" s="11"/>
      <c r="I28" s="7">
        <f t="shared" si="16"/>
        <v>1.8</v>
      </c>
      <c r="J28" s="110">
        <f t="shared" si="0"/>
        <v>1.093</v>
      </c>
      <c r="K28" s="8">
        <f t="shared" si="23"/>
        <v>2.4459999999999997</v>
      </c>
      <c r="L28" s="153"/>
      <c r="M28" s="158">
        <f t="shared" si="1"/>
        <v>499.82</v>
      </c>
      <c r="N28" s="277">
        <f t="shared" si="2"/>
        <v>0.14280571428571429</v>
      </c>
      <c r="O28" s="155">
        <f t="shared" si="3"/>
        <v>24.5</v>
      </c>
      <c r="P28" s="181">
        <f t="shared" si="17"/>
        <v>1047.17</v>
      </c>
      <c r="Q28" s="194">
        <f t="shared" si="4"/>
        <v>0.29919142857142861</v>
      </c>
      <c r="R28" s="119">
        <f t="shared" si="24"/>
        <v>43</v>
      </c>
      <c r="S28" s="120">
        <f t="shared" si="25"/>
        <v>0.15</v>
      </c>
      <c r="T28" s="126">
        <f t="shared" si="18"/>
        <v>64</v>
      </c>
      <c r="U28" s="127">
        <f t="shared" si="26"/>
        <v>0.23</v>
      </c>
      <c r="V28" s="348"/>
      <c r="W28" s="313">
        <f t="shared" si="5"/>
        <v>538.12</v>
      </c>
      <c r="X28" s="314">
        <f t="shared" si="19"/>
        <v>1585.29</v>
      </c>
      <c r="Y28" s="317"/>
      <c r="Z28" s="318">
        <f t="shared" si="6"/>
        <v>1914.71</v>
      </c>
      <c r="AA28" s="319">
        <f t="shared" si="7"/>
        <v>0.45</v>
      </c>
      <c r="AB28" s="320">
        <f t="shared" si="8"/>
        <v>95.722693877551023</v>
      </c>
      <c r="AC28" s="321">
        <f t="shared" si="9"/>
        <v>375.72269387755102</v>
      </c>
      <c r="AD28" s="383">
        <v>9</v>
      </c>
      <c r="AE28" s="351"/>
      <c r="AF28" s="315">
        <f t="shared" si="10"/>
        <v>0.51</v>
      </c>
      <c r="AG28" s="316">
        <f t="shared" si="11"/>
        <v>0.15</v>
      </c>
      <c r="AH28" s="356"/>
      <c r="AI28" s="393">
        <v>9</v>
      </c>
      <c r="AJ28" s="431">
        <f>COUNTIFS('Данные из терминала'!C:C,AI28,'Данные из терминала'!B:B,"sell")</f>
        <v>0</v>
      </c>
      <c r="AK28" s="432">
        <f>COUNTIFS('Данные из терминала'!C:C,AI28,'Данные из терминала'!B:B,"buy")</f>
        <v>0</v>
      </c>
      <c r="AL28" s="433">
        <f>COUNTIFS('Данные из терминала'!C:C,AI28)</f>
        <v>0</v>
      </c>
      <c r="AM28" s="434">
        <f>SUMIFS('Данные из терминала'!E:E,'Данные из терминала'!C:C,AI28,'Данные из терминала'!B:B,"sell")</f>
        <v>0</v>
      </c>
      <c r="AN28" s="435">
        <f>SUMIFS('Данные из терминала'!E:E,'Данные из терминала'!C:C,AI28,'Данные из терминала'!B:B,"buy")</f>
        <v>0</v>
      </c>
      <c r="AO28" s="436">
        <f>SUMIFS('Данные из терминала'!E:E,'Данные из терминала'!C:C,AI28)</f>
        <v>0</v>
      </c>
      <c r="AP28" s="431">
        <f>SUMIFS('Данные из терминала'!N:N,'Данные из терминала'!C:C,AI28,'Данные из терминала'!B:B,"sell")</f>
        <v>0</v>
      </c>
      <c r="AQ28" s="432">
        <f>SUMIFS('Данные из терминала'!N:N,'Данные из терминала'!C:C,AI28,'Данные из терминала'!B:B,"buy")</f>
        <v>0</v>
      </c>
      <c r="AR28" s="433">
        <f>SUMIFS('Данные из терминала'!N:N,'Данные из терминала'!C:C,AI28)</f>
        <v>0</v>
      </c>
      <c r="AS28" s="434">
        <f>ROUND(IF(AJ28&gt;0,AVERAGEIFS('Данные из терминала'!N:N,'Данные из терминала'!C:C,AI28,'Данные из терминала'!B:B,"sell"),0),2)</f>
        <v>0</v>
      </c>
      <c r="AT28" s="435">
        <f>ROUND(IF(AK28&gt;0,AVERAGEIFS('Данные из терминала'!N:N,'Данные из терминала'!C:C,AI28,'Данные из терминала'!B:B,"buy"),0),2)</f>
        <v>0</v>
      </c>
      <c r="AU28" s="436">
        <f>ROUND(IF(AL28&gt;0,AVERAGEIFS('Данные из терминала'!N:N,'Данные из терминала'!C:C,AI28),0),2)</f>
        <v>0</v>
      </c>
      <c r="AV28" s="437">
        <f t="shared" si="20"/>
        <v>0</v>
      </c>
      <c r="AW28" s="438">
        <f t="shared" si="21"/>
        <v>0</v>
      </c>
      <c r="AX28" s="439">
        <f t="shared" si="22"/>
        <v>0</v>
      </c>
      <c r="AY28" s="420">
        <f>IF(AJ28&gt;0,VLOOKUP(AI28,Сводная!A:E,  MATCH("sell",Сводная!$A$2:$G$2,0)+0,0),0)</f>
        <v>0</v>
      </c>
      <c r="AZ28" s="422">
        <f>IF(AK28&gt;0,VLOOKUP(AI28,Сводная!A:B,  MATCH("buy",Сводная!$A$2:$G$2,0)+0,0),0)</f>
        <v>0</v>
      </c>
      <c r="BA28" s="431">
        <f>ROUND(IF(AJ28&gt;0,AVERAGEIFS('Данные из терминала'!L:L,'Данные из терминала'!C:C,AI28,'Данные из терминала'!B:B,"sell"),0),1)</f>
        <v>0</v>
      </c>
      <c r="BB28" s="432">
        <f>ROUND(IF(AK28&gt;0,AVERAGEIFS('Данные из терминала'!L:L,'Данные из терминала'!C:C,AI28,'Данные из терминала'!B:B,"buy"),0),1)</f>
        <v>0</v>
      </c>
      <c r="BC28" s="433">
        <f>ROUND(IF(AL28&gt;0,AVERAGEIFS('Данные из терминала'!L:L,'Данные из терминала'!C:C,AI28),0),1)</f>
        <v>0</v>
      </c>
      <c r="BD28" s="420">
        <f>IF(AJ28&gt;0,VLOOKUP(AI28,Сводная!A:F,  MATCH("sell",Сводная!$A$2:$G$2,0)+1,0),0)</f>
        <v>0</v>
      </c>
      <c r="BE28" s="422">
        <f>IF(AK28&gt;0,VLOOKUP(AI28,Сводная!A:C,  MATCH("buy",Сводная!$A$2:$G$2,0)+1,0),0)</f>
        <v>0</v>
      </c>
      <c r="BF28" s="431">
        <f>ROUND(IF(AJ28&gt;0,AVERAGEIFS('Данные из терминала'!M:M,'Данные из терминала'!C:C,AI28,'Данные из терминала'!B:B,"sell"),0),1)</f>
        <v>0</v>
      </c>
      <c r="BG28" s="432">
        <f>ROUND(IF(AK28&gt;0,AVERAGEIFS('Данные из терминала'!M:M,'Данные из терминала'!C:C,AI28,'Данные из терминала'!B:B,"buy"),0),1)</f>
        <v>0</v>
      </c>
      <c r="BH28" s="433">
        <f>ROUND(IF(AL28&gt;0,AVERAGEIFS('Данные из терминала'!M:M,'Данные из терминала'!C:C,AI28),0),1)</f>
        <v>0</v>
      </c>
      <c r="BI28" s="429">
        <f>IF(AJ28&gt;0,VLOOKUP(AI28,Сводная!A:G,  MATCH("sell",Сводная!$A$2:$G$2,0)+2,0),0)</f>
        <v>0</v>
      </c>
      <c r="BJ28" s="430">
        <f>IF(AK28&gt;0,VLOOKUP(AI28,Сводная!A:D,  MATCH("buy",Сводная!$A$2:$G$2,0)+2,0),0)</f>
        <v>0</v>
      </c>
      <c r="BK28" s="603">
        <f>IF(AJ28&gt;0,AVERAGEIFS('Данные из терминала'!O:O,'Данные из терминала'!C:C,AI28,'Данные из терминала'!B:B,"sell"),0)</f>
        <v>0</v>
      </c>
      <c r="BL28" s="604">
        <f>IF(AK28&gt;0,AVERAGEIFS('Данные из терминала'!O:O,'Данные из терминала'!C:C,AI28,'Данные из терминала'!B:B,"buy"),0)</f>
        <v>0</v>
      </c>
      <c r="BM28" s="605">
        <f>IF(AL28&gt;0,AVERAGEIFS('Данные из терминала'!O:O,'Данные из терминала'!C:C,AI28),0)</f>
        <v>0</v>
      </c>
      <c r="BO28" s="170"/>
    </row>
    <row r="29" spans="1:67" ht="15" x14ac:dyDescent="0.25">
      <c r="A29" s="392"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0</v>
      </c>
      <c r="F29" s="101">
        <f t="shared" si="27"/>
        <v>35</v>
      </c>
      <c r="G29" s="102">
        <f t="shared" si="15"/>
        <v>315</v>
      </c>
      <c r="H29" s="9"/>
      <c r="I29" s="13">
        <f t="shared" si="16"/>
        <v>1.8</v>
      </c>
      <c r="J29" s="14">
        <f t="shared" si="0"/>
        <v>1.9670000000000001</v>
      </c>
      <c r="K29" s="15">
        <f t="shared" si="23"/>
        <v>4.4130000000000003</v>
      </c>
      <c r="L29" s="153"/>
      <c r="M29" s="159">
        <f t="shared" si="1"/>
        <v>943.72</v>
      </c>
      <c r="N29" s="278">
        <f t="shared" si="2"/>
        <v>0.26963428571428572</v>
      </c>
      <c r="O29" s="156">
        <f t="shared" si="3"/>
        <v>44.1</v>
      </c>
      <c r="P29" s="182">
        <f t="shared" si="17"/>
        <v>1916.47</v>
      </c>
      <c r="Q29" s="193">
        <f t="shared" si="4"/>
        <v>0.54756285714285713</v>
      </c>
      <c r="R29" s="121">
        <f t="shared" si="24"/>
        <v>43</v>
      </c>
      <c r="S29" s="122">
        <f t="shared" si="25"/>
        <v>0.14000000000000001</v>
      </c>
      <c r="T29" s="132">
        <f t="shared" si="18"/>
        <v>65</v>
      </c>
      <c r="U29" s="122">
        <f t="shared" si="26"/>
        <v>0.21</v>
      </c>
      <c r="V29" s="348"/>
      <c r="W29" s="322">
        <f t="shared" si="5"/>
        <v>970.86</v>
      </c>
      <c r="X29" s="323">
        <f t="shared" si="19"/>
        <v>2887.33</v>
      </c>
      <c r="Y29" s="317"/>
      <c r="Z29" s="326">
        <f t="shared" si="6"/>
        <v>612.66999999999996</v>
      </c>
      <c r="AA29" s="327">
        <f t="shared" si="7"/>
        <v>0.82</v>
      </c>
      <c r="AB29" s="328">
        <f t="shared" si="8"/>
        <v>31.504716553287981</v>
      </c>
      <c r="AC29" s="329">
        <f t="shared" si="9"/>
        <v>346.50471655328801</v>
      </c>
      <c r="AD29" s="384">
        <v>10</v>
      </c>
      <c r="AE29" s="351"/>
      <c r="AF29" s="324">
        <f t="shared" si="10"/>
        <v>0.51</v>
      </c>
      <c r="AG29" s="325">
        <f t="shared" si="11"/>
        <v>0.28000000000000003</v>
      </c>
      <c r="AH29" s="356"/>
      <c r="AI29" s="384">
        <v>10</v>
      </c>
      <c r="AJ29" s="441">
        <f>COUNTIFS('Данные из терминала'!C:C,AI29,'Данные из терминала'!B:B,"sell")</f>
        <v>0</v>
      </c>
      <c r="AK29" s="441">
        <f>COUNTIFS('Данные из терминала'!C:C,AI29,'Данные из терминала'!B:B,"buy")</f>
        <v>0</v>
      </c>
      <c r="AL29" s="442">
        <f>COUNTIFS('Данные из терминала'!C:C,AI29)</f>
        <v>0</v>
      </c>
      <c r="AM29" s="444">
        <f>SUMIFS('Данные из терминала'!E:E,'Данные из терминала'!C:C,AI29,'Данные из терминала'!B:B,"sell")</f>
        <v>0</v>
      </c>
      <c r="AN29" s="444">
        <f>SUMIFS('Данные из терминала'!E:E,'Данные из терминала'!C:C,AI29,'Данные из терминала'!B:B,"buy")</f>
        <v>0</v>
      </c>
      <c r="AO29" s="445">
        <f>SUMIFS('Данные из терминала'!E:E,'Данные из терминала'!C:C,AI29)</f>
        <v>0</v>
      </c>
      <c r="AP29" s="441">
        <f>SUMIFS('Данные из терминала'!N:N,'Данные из терминала'!C:C,AI29,'Данные из терминала'!B:B,"sell")</f>
        <v>0</v>
      </c>
      <c r="AQ29" s="441">
        <f>SUMIFS('Данные из терминала'!N:N,'Данные из терминала'!C:C,AI29,'Данные из терминала'!B:B,"buy")</f>
        <v>0</v>
      </c>
      <c r="AR29" s="442">
        <f>SUMIFS('Данные из терминала'!N:N,'Данные из терминала'!C:C,AI29)</f>
        <v>0</v>
      </c>
      <c r="AS29" s="444">
        <f>ROUND(IF(AJ29&gt;0,AVERAGEIFS('Данные из терминала'!N:N,'Данные из терминала'!C:C,AI29,'Данные из терминала'!B:B,"sell"),0),2)</f>
        <v>0</v>
      </c>
      <c r="AT29" s="444">
        <f>ROUND(IF(AK29&gt;0,AVERAGEIFS('Данные из терминала'!N:N,'Данные из терминала'!C:C,AI29,'Данные из терминала'!B:B,"buy"),0),2)</f>
        <v>0</v>
      </c>
      <c r="AU29" s="445">
        <f>ROUND(IF(AL29&gt;0,AVERAGEIFS('Данные из терминала'!N:N,'Данные из терминала'!C:C,AI29),0),2)</f>
        <v>0</v>
      </c>
      <c r="AV29" s="447">
        <f t="shared" si="20"/>
        <v>0</v>
      </c>
      <c r="AW29" s="447">
        <f t="shared" si="21"/>
        <v>0</v>
      </c>
      <c r="AX29" s="447">
        <f t="shared" si="22"/>
        <v>0</v>
      </c>
      <c r="AY29" s="581">
        <f>IF(AJ29&gt;0,VLOOKUP(AI29,Сводная!A:E,  MATCH("sell",Сводная!$A$2:$G$2,0)+0,0),0)</f>
        <v>0</v>
      </c>
      <c r="AZ29" s="582">
        <f>IF(AK29&gt;0,VLOOKUP(AI29,Сводная!A:B,  MATCH("buy",Сводная!$A$2:$G$2,0)+0,0),0)</f>
        <v>0</v>
      </c>
      <c r="BA29" s="441">
        <f>ROUND(IF(AJ29&gt;0,AVERAGEIFS('Данные из терминала'!L:L,'Данные из терминала'!C:C,AI29,'Данные из терминала'!B:B,"sell"),0),1)</f>
        <v>0</v>
      </c>
      <c r="BB29" s="441">
        <f>ROUND(IF(AK29&gt;0,AVERAGEIFS('Данные из терминала'!L:L,'Данные из терминала'!C:C,AI29,'Данные из терминала'!B:B,"buy"),0),1)</f>
        <v>0</v>
      </c>
      <c r="BC29" s="441">
        <f>ROUND(IF(AL29&gt;0,AVERAGEIFS('Данные из терминала'!L:L,'Данные из терминала'!C:C,AI29),0),1)</f>
        <v>0</v>
      </c>
      <c r="BD29" s="581">
        <f>IF(AJ29&gt;0,VLOOKUP(AI29,Сводная!A:F,  MATCH("sell",Сводная!$A$2:$G$2,0)+1,0),0)</f>
        <v>0</v>
      </c>
      <c r="BE29" s="582">
        <f>IF(AK29&gt;0,VLOOKUP(AI29,Сводная!A:C,  MATCH("buy",Сводная!$A$2:$G$2,0)+1,0),0)</f>
        <v>0</v>
      </c>
      <c r="BF29" s="441">
        <f>ROUND(IF(AJ29&gt;0,AVERAGEIFS('Данные из терминала'!M:M,'Данные из терминала'!C:C,AI29,'Данные из терминала'!B:B,"sell"),0),1)</f>
        <v>0</v>
      </c>
      <c r="BG29" s="441">
        <f>ROUND(IF(AK29&gt;0,AVERAGEIFS('Данные из терминала'!M:M,'Данные из терминала'!C:C,AI29,'Данные из терминала'!B:B,"buy"),0),1)</f>
        <v>0</v>
      </c>
      <c r="BH29" s="441">
        <f>ROUND(IF(AL29&gt;0,AVERAGEIFS('Данные из терминала'!M:M,'Данные из терминала'!C:C,AI29),0),1)</f>
        <v>0</v>
      </c>
      <c r="BI29" s="583">
        <f>IF(AJ29&gt;0,VLOOKUP(AI29,Сводная!A:G,  MATCH("sell",Сводная!$A$2:$G$2,0)+2,0),0)</f>
        <v>0</v>
      </c>
      <c r="BJ29" s="584">
        <f>IF(AK29&gt;0,VLOOKUP(AI29,Сводная!A:D,  MATCH("buy",Сводная!$A$2:$G$2,0)+2,0),0)</f>
        <v>0</v>
      </c>
      <c r="BK29" s="607">
        <f>IF(AJ29&gt;0,AVERAGEIFS('Данные из терминала'!O:O,'Данные из терминала'!C:C,AI29,'Данные из терминала'!B:B,"sell"),0)</f>
        <v>0</v>
      </c>
      <c r="BL29" s="607">
        <f>IF(AK29&gt;0,AVERAGEIFS('Данные из терминала'!O:O,'Данные из терминала'!C:C,AI29,'Данные из терминала'!B:B,"buy"),0)</f>
        <v>0</v>
      </c>
      <c r="BM29" s="608">
        <f>IF(AL29&gt;0,AVERAGEIFS('Данные из терминала'!O:O,'Данные из терминала'!C:C,AI29),0)</f>
        <v>0</v>
      </c>
    </row>
    <row r="30" spans="1:67" ht="15" x14ac:dyDescent="0.25">
      <c r="A30" s="387"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0</v>
      </c>
      <c r="F30" s="105">
        <f t="shared" si="27"/>
        <v>35</v>
      </c>
      <c r="G30" s="100">
        <f t="shared" si="15"/>
        <v>350</v>
      </c>
      <c r="H30" s="11"/>
      <c r="I30" s="7">
        <f t="shared" si="16"/>
        <v>1.8</v>
      </c>
      <c r="J30" s="110">
        <f t="shared" si="0"/>
        <v>3.5409999999999999</v>
      </c>
      <c r="K30" s="8">
        <f t="shared" si="23"/>
        <v>7.9540000000000006</v>
      </c>
      <c r="L30" s="153"/>
      <c r="M30" s="158">
        <f t="shared" si="1"/>
        <v>1780.78</v>
      </c>
      <c r="N30" s="277">
        <f t="shared" si="2"/>
        <v>0.50879428571428575</v>
      </c>
      <c r="O30" s="155">
        <f t="shared" si="3"/>
        <v>79.5</v>
      </c>
      <c r="P30" s="181">
        <f t="shared" si="17"/>
        <v>3481.22</v>
      </c>
      <c r="Q30" s="194">
        <f t="shared" si="4"/>
        <v>0.99463428571428569</v>
      </c>
      <c r="R30" s="119">
        <f t="shared" si="24"/>
        <v>44</v>
      </c>
      <c r="S30" s="120">
        <f t="shared" si="25"/>
        <v>0.13</v>
      </c>
      <c r="T30" s="126">
        <f t="shared" si="18"/>
        <v>67</v>
      </c>
      <c r="U30" s="127">
        <f t="shared" si="26"/>
        <v>0.19</v>
      </c>
      <c r="V30" s="348"/>
      <c r="W30" s="313">
        <f t="shared" si="5"/>
        <v>1749.88</v>
      </c>
      <c r="X30" s="314">
        <f t="shared" si="19"/>
        <v>5231.1000000000004</v>
      </c>
      <c r="Y30" s="317"/>
      <c r="Z30" s="318">
        <f t="shared" si="6"/>
        <v>-1731.1</v>
      </c>
      <c r="AA30" s="319">
        <f t="shared" si="7"/>
        <v>1.49</v>
      </c>
      <c r="AB30" s="320">
        <f t="shared" si="8"/>
        <v>0</v>
      </c>
      <c r="AC30" s="321">
        <f t="shared" si="9"/>
        <v>0</v>
      </c>
      <c r="AD30" s="383">
        <v>11</v>
      </c>
      <c r="AE30" s="351"/>
      <c r="AF30" s="315">
        <f t="shared" si="10"/>
        <v>0.5</v>
      </c>
      <c r="AG30" s="316">
        <f t="shared" si="11"/>
        <v>0.5</v>
      </c>
      <c r="AH30" s="356"/>
      <c r="AI30" s="393">
        <v>11</v>
      </c>
      <c r="AJ30" s="431">
        <f>COUNTIFS('Данные из терминала'!C:C,AI30,'Данные из терминала'!B:B,"sell")</f>
        <v>0</v>
      </c>
      <c r="AK30" s="432">
        <f>COUNTIFS('Данные из терминала'!C:C,AI30,'Данные из терминала'!B:B,"buy")</f>
        <v>0</v>
      </c>
      <c r="AL30" s="433">
        <f>COUNTIFS('Данные из терминала'!C:C,AI30)</f>
        <v>0</v>
      </c>
      <c r="AM30" s="434">
        <f>SUMIFS('Данные из терминала'!E:E,'Данные из терминала'!C:C,AI30,'Данные из терминала'!B:B,"sell")</f>
        <v>0</v>
      </c>
      <c r="AN30" s="435">
        <f>SUMIFS('Данные из терминала'!E:E,'Данные из терминала'!C:C,AI30,'Данные из терминала'!B:B,"buy")</f>
        <v>0</v>
      </c>
      <c r="AO30" s="436">
        <f>SUMIFS('Данные из терминала'!E:E,'Данные из терминала'!C:C,AI30)</f>
        <v>0</v>
      </c>
      <c r="AP30" s="431">
        <f>SUMIFS('Данные из терминала'!N:N,'Данные из терминала'!C:C,AI30,'Данные из терминала'!B:B,"sell")</f>
        <v>0</v>
      </c>
      <c r="AQ30" s="432">
        <f>SUMIFS('Данные из терминала'!N:N,'Данные из терминала'!C:C,AI30,'Данные из терминала'!B:B,"buy")</f>
        <v>0</v>
      </c>
      <c r="AR30" s="433">
        <f>SUMIFS('Данные из терминала'!N:N,'Данные из терминала'!C:C,AI30)</f>
        <v>0</v>
      </c>
      <c r="AS30" s="434">
        <f>ROUND(IF(AJ30&gt;0,AVERAGEIFS('Данные из терминала'!N:N,'Данные из терминала'!C:C,AI30,'Данные из терминала'!B:B,"sell"),0),2)</f>
        <v>0</v>
      </c>
      <c r="AT30" s="435">
        <f>ROUND(IF(AK30&gt;0,AVERAGEIFS('Данные из терминала'!N:N,'Данные из терминала'!C:C,AI30,'Данные из терминала'!B:B,"buy"),0),2)</f>
        <v>0</v>
      </c>
      <c r="AU30" s="436">
        <f>ROUND(IF(AL30&gt;0,AVERAGEIFS('Данные из терминала'!N:N,'Данные из терминала'!C:C,AI30),0),2)</f>
        <v>0</v>
      </c>
      <c r="AV30" s="437">
        <f t="shared" si="20"/>
        <v>0</v>
      </c>
      <c r="AW30" s="438">
        <f t="shared" si="21"/>
        <v>0</v>
      </c>
      <c r="AX30" s="439">
        <f t="shared" si="22"/>
        <v>0</v>
      </c>
      <c r="AY30" s="420">
        <f>IF(AJ30&gt;0,VLOOKUP(AI30,Сводная!A:E,  MATCH("sell",Сводная!$A$2:$G$2,0)+0,0),0)</f>
        <v>0</v>
      </c>
      <c r="AZ30" s="422">
        <f>IF(AK30&gt;0,VLOOKUP(AI30,Сводная!A:B,  MATCH("buy",Сводная!$A$2:$G$2,0)+0,0),0)</f>
        <v>0</v>
      </c>
      <c r="BA30" s="431">
        <f>ROUND(IF(AJ30&gt;0,AVERAGEIFS('Данные из терминала'!L:L,'Данные из терминала'!C:C,AI30,'Данные из терминала'!B:B,"sell"),0),1)</f>
        <v>0</v>
      </c>
      <c r="BB30" s="432">
        <f>ROUND(IF(AK30&gt;0,AVERAGEIFS('Данные из терминала'!L:L,'Данные из терминала'!C:C,AI30,'Данные из терминала'!B:B,"buy"),0),1)</f>
        <v>0</v>
      </c>
      <c r="BC30" s="433">
        <f>ROUND(IF(AL30&gt;0,AVERAGEIFS('Данные из терминала'!L:L,'Данные из терминала'!C:C,AI30),0),1)</f>
        <v>0</v>
      </c>
      <c r="BD30" s="420">
        <f>IF(AJ30&gt;0,VLOOKUP(AI30,Сводная!A:F,  MATCH("sell",Сводная!$A$2:$G$2,0)+1,0),0)</f>
        <v>0</v>
      </c>
      <c r="BE30" s="422">
        <f>IF(AK30&gt;0,VLOOKUP(AI30,Сводная!A:C,  MATCH("buy",Сводная!$A$2:$G$2,0)+1,0),0)</f>
        <v>0</v>
      </c>
      <c r="BF30" s="431">
        <f>ROUND(IF(AJ30&gt;0,AVERAGEIFS('Данные из терминала'!M:M,'Данные из терминала'!C:C,AI30,'Данные из терминала'!B:B,"sell"),0),1)</f>
        <v>0</v>
      </c>
      <c r="BG30" s="432">
        <f>ROUND(IF(AK30&gt;0,AVERAGEIFS('Данные из терминала'!M:M,'Данные из терминала'!C:C,AI30,'Данные из терминала'!B:B,"buy"),0),1)</f>
        <v>0</v>
      </c>
      <c r="BH30" s="433">
        <f>ROUND(IF(AL30&gt;0,AVERAGEIFS('Данные из терминала'!M:M,'Данные из терминала'!C:C,AI30),0),1)</f>
        <v>0</v>
      </c>
      <c r="BI30" s="429">
        <f>IF(AJ30&gt;0,VLOOKUP(AI30,Сводная!A:G,  MATCH("sell",Сводная!$A$2:$G$2,0)+2,0),0)</f>
        <v>0</v>
      </c>
      <c r="BJ30" s="430">
        <f>IF(AK30&gt;0,VLOOKUP(AI30,Сводная!A:D,  MATCH("buy",Сводная!$A$2:$G$2,0)+2,0),0)</f>
        <v>0</v>
      </c>
      <c r="BK30" s="603">
        <f>IF(AJ30&gt;0,AVERAGEIFS('Данные из терминала'!O:O,'Данные из терминала'!C:C,AI30,'Данные из терминала'!B:B,"sell"),0)</f>
        <v>0</v>
      </c>
      <c r="BL30" s="604">
        <f>IF(AK30&gt;0,AVERAGEIFS('Данные из терминала'!O:O,'Данные из терминала'!C:C,AI30,'Данные из терминала'!B:B,"buy"),0)</f>
        <v>0</v>
      </c>
      <c r="BM30" s="605">
        <f>IF(AL30&gt;0,AVERAGEIFS('Данные из терминала'!O:O,'Данные из терминала'!C:C,AI30),0)</f>
        <v>0</v>
      </c>
    </row>
    <row r="31" spans="1:67" ht="15" x14ac:dyDescent="0.25">
      <c r="A31" s="387">
        <v>12</v>
      </c>
      <c r="B31" s="107">
        <f t="shared" si="12"/>
        <v>1</v>
      </c>
      <c r="C31" s="112">
        <f t="shared" si="13"/>
        <v>24</v>
      </c>
      <c r="D31" s="76"/>
      <c r="E31" s="107">
        <f t="shared" si="14"/>
        <v>0</v>
      </c>
      <c r="F31" s="105">
        <f t="shared" si="27"/>
        <v>35</v>
      </c>
      <c r="G31" s="100">
        <f t="shared" si="15"/>
        <v>385</v>
      </c>
      <c r="H31" s="11"/>
      <c r="I31" s="7">
        <f t="shared" si="16"/>
        <v>1.8</v>
      </c>
      <c r="J31" s="110">
        <f t="shared" si="0"/>
        <v>6.3739999999999997</v>
      </c>
      <c r="K31" s="8">
        <f t="shared" si="23"/>
        <v>14.327999999999999</v>
      </c>
      <c r="L31" s="153"/>
      <c r="M31" s="158">
        <f t="shared" si="1"/>
        <v>3353.23</v>
      </c>
      <c r="N31" s="277">
        <f t="shared" si="2"/>
        <v>0.9580657142857143</v>
      </c>
      <c r="O31" s="155">
        <f t="shared" si="3"/>
        <v>143.30000000000001</v>
      </c>
      <c r="P31" s="181">
        <f t="shared" si="17"/>
        <v>6301.96</v>
      </c>
      <c r="Q31" s="194">
        <f t="shared" si="4"/>
        <v>1.8005599999999999</v>
      </c>
      <c r="R31" s="119">
        <f t="shared" si="24"/>
        <v>44</v>
      </c>
      <c r="S31" s="120">
        <f t="shared" si="25"/>
        <v>0.11</v>
      </c>
      <c r="T31" s="126">
        <f t="shared" si="18"/>
        <v>68</v>
      </c>
      <c r="U31" s="127">
        <f t="shared" si="26"/>
        <v>0.18</v>
      </c>
      <c r="V31" s="348"/>
      <c r="W31" s="313">
        <f t="shared" si="5"/>
        <v>3152.16</v>
      </c>
      <c r="X31" s="314">
        <f t="shared" si="19"/>
        <v>9454.1200000000008</v>
      </c>
      <c r="Y31" s="317"/>
      <c r="Z31" s="318">
        <f t="shared" si="6"/>
        <v>-5954.12</v>
      </c>
      <c r="AA31" s="319">
        <f t="shared" si="7"/>
        <v>2.7</v>
      </c>
      <c r="AB31" s="320">
        <f t="shared" si="8"/>
        <v>0</v>
      </c>
      <c r="AC31" s="321">
        <f t="shared" si="9"/>
        <v>0</v>
      </c>
      <c r="AD31" s="383">
        <v>12</v>
      </c>
      <c r="AE31" s="351"/>
      <c r="AF31" s="315">
        <f t="shared" si="10"/>
        <v>0.5</v>
      </c>
      <c r="AG31" s="316">
        <f t="shared" si="11"/>
        <v>0.9</v>
      </c>
      <c r="AH31" s="356"/>
      <c r="AI31" s="393">
        <v>12</v>
      </c>
      <c r="AJ31" s="431">
        <f>COUNTIFS('Данные из терминала'!C:C,AI31,'Данные из терминала'!B:B,"sell")</f>
        <v>0</v>
      </c>
      <c r="AK31" s="432">
        <f>COUNTIFS('Данные из терминала'!C:C,AI31,'Данные из терминала'!B:B,"buy")</f>
        <v>0</v>
      </c>
      <c r="AL31" s="433">
        <f>COUNTIFS('Данные из терминала'!C:C,AI31)</f>
        <v>0</v>
      </c>
      <c r="AM31" s="434">
        <f>SUMIFS('Данные из терминала'!E:E,'Данные из терминала'!C:C,AI31,'Данные из терминала'!B:B,"sell")</f>
        <v>0</v>
      </c>
      <c r="AN31" s="435">
        <f>SUMIFS('Данные из терминала'!E:E,'Данные из терминала'!C:C,AI31,'Данные из терминала'!B:B,"buy")</f>
        <v>0</v>
      </c>
      <c r="AO31" s="436">
        <f>SUMIFS('Данные из терминала'!E:E,'Данные из терминала'!C:C,AI31)</f>
        <v>0</v>
      </c>
      <c r="AP31" s="431">
        <f>SUMIFS('Данные из терминала'!N:N,'Данные из терминала'!C:C,AI31,'Данные из терминала'!B:B,"sell")</f>
        <v>0</v>
      </c>
      <c r="AQ31" s="432">
        <f>SUMIFS('Данные из терминала'!N:N,'Данные из терминала'!C:C,AI31,'Данные из терминала'!B:B,"buy")</f>
        <v>0</v>
      </c>
      <c r="AR31" s="433">
        <f>SUMIFS('Данные из терминала'!N:N,'Данные из терминала'!C:C,AI31)</f>
        <v>0</v>
      </c>
      <c r="AS31" s="434">
        <f>ROUND(IF(AJ31&gt;0,AVERAGEIFS('Данные из терминала'!N:N,'Данные из терминала'!C:C,AI31,'Данные из терминала'!B:B,"sell"),0),2)</f>
        <v>0</v>
      </c>
      <c r="AT31" s="435">
        <f>ROUND(IF(AK31&gt;0,AVERAGEIFS('Данные из терминала'!N:N,'Данные из терминала'!C:C,AI31,'Данные из терминала'!B:B,"buy"),0),2)</f>
        <v>0</v>
      </c>
      <c r="AU31" s="436">
        <f>ROUND(IF(AL31&gt;0,AVERAGEIFS('Данные из терминала'!N:N,'Данные из терминала'!C:C,AI31),0),2)</f>
        <v>0</v>
      </c>
      <c r="AV31" s="437">
        <f t="shared" si="20"/>
        <v>0</v>
      </c>
      <c r="AW31" s="438">
        <f t="shared" si="21"/>
        <v>0</v>
      </c>
      <c r="AX31" s="439">
        <f t="shared" si="22"/>
        <v>0</v>
      </c>
      <c r="AY31" s="420">
        <f>IF(AJ31&gt;0,VLOOKUP(AI31,Сводная!A:E,  MATCH("sell",Сводная!$A$2:$G$2,0)+0,0),0)</f>
        <v>0</v>
      </c>
      <c r="AZ31" s="422">
        <f>IF(AK31&gt;0,VLOOKUP(AI31,Сводная!A:B,  MATCH("buy",Сводная!$A$2:$G$2,0)+0,0),0)</f>
        <v>0</v>
      </c>
      <c r="BA31" s="431">
        <f>ROUND(IF(AJ31&gt;0,AVERAGEIFS('Данные из терминала'!L:L,'Данные из терминала'!C:C,AI31,'Данные из терминала'!B:B,"sell"),0),1)</f>
        <v>0</v>
      </c>
      <c r="BB31" s="432">
        <f>ROUND(IF(AK31&gt;0,AVERAGEIFS('Данные из терминала'!L:L,'Данные из терминала'!C:C,AI31,'Данные из терминала'!B:B,"buy"),0),1)</f>
        <v>0</v>
      </c>
      <c r="BC31" s="433">
        <f>ROUND(IF(AL31&gt;0,AVERAGEIFS('Данные из терминала'!L:L,'Данные из терминала'!C:C,AI31),0),1)</f>
        <v>0</v>
      </c>
      <c r="BD31" s="420">
        <f>IF(AJ31&gt;0,VLOOKUP(AI31,Сводная!A:F,  MATCH("sell",Сводная!$A$2:$G$2,0)+1,0),0)</f>
        <v>0</v>
      </c>
      <c r="BE31" s="422">
        <f>IF(AK31&gt;0,VLOOKUP(AI31,Сводная!A:C,  MATCH("buy",Сводная!$A$2:$G$2,0)+1,0),0)</f>
        <v>0</v>
      </c>
      <c r="BF31" s="431">
        <f>ROUND(IF(AJ31&gt;0,AVERAGEIFS('Данные из терминала'!M:M,'Данные из терминала'!C:C,AI31,'Данные из терминала'!B:B,"sell"),0),1)</f>
        <v>0</v>
      </c>
      <c r="BG31" s="432">
        <f>ROUND(IF(AK31&gt;0,AVERAGEIFS('Данные из терминала'!M:M,'Данные из терминала'!C:C,AI31,'Данные из терминала'!B:B,"buy"),0),1)</f>
        <v>0</v>
      </c>
      <c r="BH31" s="433">
        <f>ROUND(IF(AL31&gt;0,AVERAGEIFS('Данные из терминала'!M:M,'Данные из терминала'!C:C,AI31),0),1)</f>
        <v>0</v>
      </c>
      <c r="BI31" s="429">
        <f>IF(AJ31&gt;0,VLOOKUP(AI31,Сводная!A:G,  MATCH("sell",Сводная!$A$2:$G$2,0)+2,0),0)</f>
        <v>0</v>
      </c>
      <c r="BJ31" s="430">
        <f>IF(AK31&gt;0,VLOOKUP(AI31,Сводная!A:D,  MATCH("buy",Сводная!$A$2:$G$2,0)+2,0),0)</f>
        <v>0</v>
      </c>
      <c r="BK31" s="603">
        <f>IF(AJ31&gt;0,AVERAGEIFS('Данные из терминала'!O:O,'Данные из терминала'!C:C,AI31,'Данные из терминала'!B:B,"sell"),0)</f>
        <v>0</v>
      </c>
      <c r="BL31" s="604">
        <f>IF(AK31&gt;0,AVERAGEIFS('Данные из терминала'!O:O,'Данные из терминала'!C:C,AI31,'Данные из терминала'!B:B,"buy"),0)</f>
        <v>0</v>
      </c>
      <c r="BM31" s="605">
        <f>IF(AL31&gt;0,AVERAGEIFS('Данные из терминала'!O:O,'Данные из терминала'!C:C,AI31),0)</f>
        <v>0</v>
      </c>
    </row>
    <row r="32" spans="1:67" ht="15" x14ac:dyDescent="0.25">
      <c r="A32" s="387">
        <v>13</v>
      </c>
      <c r="B32" s="107">
        <f t="shared" si="12"/>
        <v>1</v>
      </c>
      <c r="C32" s="112">
        <f t="shared" si="13"/>
        <v>25</v>
      </c>
      <c r="D32" s="76"/>
      <c r="E32" s="107">
        <f t="shared" si="14"/>
        <v>0</v>
      </c>
      <c r="F32" s="105">
        <f t="shared" si="27"/>
        <v>35</v>
      </c>
      <c r="G32" s="100">
        <f t="shared" si="15"/>
        <v>420</v>
      </c>
      <c r="H32" s="11"/>
      <c r="I32" s="7">
        <f t="shared" si="16"/>
        <v>1.8</v>
      </c>
      <c r="J32" s="110">
        <f t="shared" si="0"/>
        <v>11.473000000000001</v>
      </c>
      <c r="K32" s="8">
        <f t="shared" si="23"/>
        <v>25.801000000000002</v>
      </c>
      <c r="L32" s="153"/>
      <c r="M32" s="158">
        <f t="shared" si="1"/>
        <v>6295.19</v>
      </c>
      <c r="N32" s="277">
        <f t="shared" si="2"/>
        <v>1.7986257142857143</v>
      </c>
      <c r="O32" s="155">
        <f t="shared" si="3"/>
        <v>258</v>
      </c>
      <c r="P32" s="181">
        <f t="shared" si="17"/>
        <v>11386.3</v>
      </c>
      <c r="Q32" s="194">
        <f t="shared" si="4"/>
        <v>3.2532285714285711</v>
      </c>
      <c r="R32" s="119">
        <f t="shared" si="24"/>
        <v>44</v>
      </c>
      <c r="S32" s="120">
        <f t="shared" si="25"/>
        <v>0.1</v>
      </c>
      <c r="T32" s="126">
        <f t="shared" si="18"/>
        <v>69</v>
      </c>
      <c r="U32" s="127">
        <f t="shared" si="26"/>
        <v>0.16</v>
      </c>
      <c r="V32" s="348"/>
      <c r="W32" s="313">
        <f t="shared" si="5"/>
        <v>5676.22</v>
      </c>
      <c r="X32" s="314">
        <f t="shared" si="19"/>
        <v>17062.52</v>
      </c>
      <c r="Y32" s="317"/>
      <c r="Z32" s="318">
        <f t="shared" si="6"/>
        <v>-13562.52</v>
      </c>
      <c r="AA32" s="319">
        <f t="shared" si="7"/>
        <v>4.88</v>
      </c>
      <c r="AB32" s="320">
        <f t="shared" si="8"/>
        <v>0</v>
      </c>
      <c r="AC32" s="321">
        <f t="shared" si="9"/>
        <v>0</v>
      </c>
      <c r="AD32" s="383">
        <v>13</v>
      </c>
      <c r="AE32" s="351"/>
      <c r="AF32" s="315">
        <f t="shared" si="10"/>
        <v>0.5</v>
      </c>
      <c r="AG32" s="316">
        <f t="shared" si="11"/>
        <v>1.62</v>
      </c>
      <c r="AH32" s="356"/>
      <c r="AI32" s="393">
        <v>13</v>
      </c>
      <c r="AJ32" s="431">
        <f>COUNTIFS('Данные из терминала'!C:C,AI32,'Данные из терминала'!B:B,"sell")</f>
        <v>0</v>
      </c>
      <c r="AK32" s="432">
        <f>COUNTIFS('Данные из терминала'!C:C,AI32,'Данные из терминала'!B:B,"buy")</f>
        <v>0</v>
      </c>
      <c r="AL32" s="433">
        <f>COUNTIFS('Данные из терминала'!C:C,AI32)</f>
        <v>0</v>
      </c>
      <c r="AM32" s="434">
        <f>SUMIFS('Данные из терминала'!E:E,'Данные из терминала'!C:C,AI32,'Данные из терминала'!B:B,"sell")</f>
        <v>0</v>
      </c>
      <c r="AN32" s="435">
        <f>SUMIFS('Данные из терминала'!E:E,'Данные из терминала'!C:C,AI32,'Данные из терминала'!B:B,"buy")</f>
        <v>0</v>
      </c>
      <c r="AO32" s="436">
        <f>SUMIFS('Данные из терминала'!E:E,'Данные из терминала'!C:C,AI32)</f>
        <v>0</v>
      </c>
      <c r="AP32" s="431">
        <f>SUMIFS('Данные из терминала'!N:N,'Данные из терминала'!C:C,AI32,'Данные из терминала'!B:B,"sell")</f>
        <v>0</v>
      </c>
      <c r="AQ32" s="432">
        <f>SUMIFS('Данные из терминала'!N:N,'Данные из терминала'!C:C,AI32,'Данные из терминала'!B:B,"buy")</f>
        <v>0</v>
      </c>
      <c r="AR32" s="433">
        <f>SUMIFS('Данные из терминала'!N:N,'Данные из терминала'!C:C,AI32)</f>
        <v>0</v>
      </c>
      <c r="AS32" s="434">
        <f>ROUND(IF(AJ32&gt;0,AVERAGEIFS('Данные из терминала'!N:N,'Данные из терминала'!C:C,AI32,'Данные из терминала'!B:B,"sell"),0),2)</f>
        <v>0</v>
      </c>
      <c r="AT32" s="435">
        <f>ROUND(IF(AK32&gt;0,AVERAGEIFS('Данные из терминала'!N:N,'Данные из терминала'!C:C,AI32,'Данные из терминала'!B:B,"buy"),0),2)</f>
        <v>0</v>
      </c>
      <c r="AU32" s="436">
        <f>ROUND(IF(AL32&gt;0,AVERAGEIFS('Данные из терминала'!N:N,'Данные из терминала'!C:C,AI32),0),2)</f>
        <v>0</v>
      </c>
      <c r="AV32" s="437">
        <f t="shared" si="20"/>
        <v>0</v>
      </c>
      <c r="AW32" s="438">
        <f t="shared" si="21"/>
        <v>0</v>
      </c>
      <c r="AX32" s="439">
        <f t="shared" si="22"/>
        <v>0</v>
      </c>
      <c r="AY32" s="420">
        <f>IF(AJ32&gt;0,VLOOKUP(AI32,Сводная!A:E,  MATCH("sell",Сводная!$A$2:$G$2,0)+0,0),0)</f>
        <v>0</v>
      </c>
      <c r="AZ32" s="422">
        <f>IF(AK32&gt;0,VLOOKUP(AI32,Сводная!A:B,  MATCH("buy",Сводная!$A$2:$G$2,0)+0,0),0)</f>
        <v>0</v>
      </c>
      <c r="BA32" s="431">
        <f>ROUND(IF(AJ32&gt;0,AVERAGEIFS('Данные из терминала'!L:L,'Данные из терминала'!C:C,AI32,'Данные из терминала'!B:B,"sell"),0),1)</f>
        <v>0</v>
      </c>
      <c r="BB32" s="432">
        <f>ROUND(IF(AK32&gt;0,AVERAGEIFS('Данные из терминала'!L:L,'Данные из терминала'!C:C,AI32,'Данные из терминала'!B:B,"buy"),0),1)</f>
        <v>0</v>
      </c>
      <c r="BC32" s="433">
        <f>ROUND(IF(AL32&gt;0,AVERAGEIFS('Данные из терминала'!L:L,'Данные из терминала'!C:C,AI32),0),1)</f>
        <v>0</v>
      </c>
      <c r="BD32" s="420">
        <f>IF(AJ32&gt;0,VLOOKUP(AI32,Сводная!A:F,  MATCH("sell",Сводная!$A$2:$G$2,0)+1,0),0)</f>
        <v>0</v>
      </c>
      <c r="BE32" s="422">
        <f>IF(AK32&gt;0,VLOOKUP(AI32,Сводная!A:C,  MATCH("buy",Сводная!$A$2:$G$2,0)+1,0),0)</f>
        <v>0</v>
      </c>
      <c r="BF32" s="431">
        <f>ROUND(IF(AJ32&gt;0,AVERAGEIFS('Данные из терминала'!M:M,'Данные из терминала'!C:C,AI32,'Данные из терминала'!B:B,"sell"),0),1)</f>
        <v>0</v>
      </c>
      <c r="BG32" s="432">
        <f>ROUND(IF(AK32&gt;0,AVERAGEIFS('Данные из терминала'!M:M,'Данные из терминала'!C:C,AI32,'Данные из терминала'!B:B,"buy"),0),1)</f>
        <v>0</v>
      </c>
      <c r="BH32" s="433">
        <f>ROUND(IF(AL32&gt;0,AVERAGEIFS('Данные из терминала'!M:M,'Данные из терминала'!C:C,AI32),0),1)</f>
        <v>0</v>
      </c>
      <c r="BI32" s="429">
        <f>IF(AJ32&gt;0,VLOOKUP(AI32,Сводная!A:G,  MATCH("sell",Сводная!$A$2:$G$2,0)+2,0),0)</f>
        <v>0</v>
      </c>
      <c r="BJ32" s="430">
        <f>IF(AK32&gt;0,VLOOKUP(AI32,Сводная!A:D,  MATCH("buy",Сводная!$A$2:$G$2,0)+2,0),0)</f>
        <v>0</v>
      </c>
      <c r="BK32" s="603">
        <f>IF(AJ32&gt;0,AVERAGEIFS('Данные из терминала'!O:O,'Данные из терминала'!C:C,AI32,'Данные из терминала'!B:B,"sell"),0)</f>
        <v>0</v>
      </c>
      <c r="BL32" s="604">
        <f>IF(AK32&gt;0,AVERAGEIFS('Данные из терминала'!O:O,'Данные из терминала'!C:C,AI32,'Данные из терминала'!B:B,"buy"),0)</f>
        <v>0</v>
      </c>
      <c r="BM32" s="605">
        <f>IF(AL32&gt;0,AVERAGEIFS('Данные из терминала'!O:O,'Данные из терминала'!C:C,AI32),0)</f>
        <v>0</v>
      </c>
    </row>
    <row r="33" spans="1:65" ht="15" x14ac:dyDescent="0.25">
      <c r="A33" s="387">
        <v>14</v>
      </c>
      <c r="B33" s="107">
        <f t="shared" si="12"/>
        <v>1</v>
      </c>
      <c r="C33" s="112">
        <f t="shared" si="13"/>
        <v>26</v>
      </c>
      <c r="D33" s="76"/>
      <c r="E33" s="107">
        <f t="shared" si="14"/>
        <v>0</v>
      </c>
      <c r="F33" s="105">
        <f t="shared" si="27"/>
        <v>35</v>
      </c>
      <c r="G33" s="100">
        <f t="shared" si="15"/>
        <v>455</v>
      </c>
      <c r="H33" s="11"/>
      <c r="I33" s="7">
        <f t="shared" si="16"/>
        <v>1.8</v>
      </c>
      <c r="J33" s="110">
        <f t="shared" si="0"/>
        <v>20.651</v>
      </c>
      <c r="K33" s="8">
        <f t="shared" si="23"/>
        <v>46.451999999999998</v>
      </c>
      <c r="L33" s="153"/>
      <c r="M33" s="158">
        <f t="shared" si="1"/>
        <v>11798.29</v>
      </c>
      <c r="N33" s="277">
        <f t="shared" si="2"/>
        <v>3.37094</v>
      </c>
      <c r="O33" s="155">
        <f t="shared" si="3"/>
        <v>464.5</v>
      </c>
      <c r="P33" s="181">
        <f t="shared" si="17"/>
        <v>20540.21</v>
      </c>
      <c r="Q33" s="194">
        <f t="shared" si="4"/>
        <v>5.8686314285714287</v>
      </c>
      <c r="R33" s="119">
        <f t="shared" si="24"/>
        <v>44</v>
      </c>
      <c r="S33" s="120">
        <f t="shared" si="25"/>
        <v>0.1</v>
      </c>
      <c r="T33" s="126">
        <f t="shared" si="18"/>
        <v>70</v>
      </c>
      <c r="U33" s="127">
        <f t="shared" si="26"/>
        <v>0.15</v>
      </c>
      <c r="V33" s="348"/>
      <c r="W33" s="313">
        <f t="shared" si="5"/>
        <v>10219.44</v>
      </c>
      <c r="X33" s="314">
        <f t="shared" si="19"/>
        <v>30759.65</v>
      </c>
      <c r="Y33" s="317"/>
      <c r="Z33" s="318">
        <f t="shared" si="6"/>
        <v>-27259.65</v>
      </c>
      <c r="AA33" s="319">
        <f t="shared" si="7"/>
        <v>8.7899999999999991</v>
      </c>
      <c r="AB33" s="320">
        <f t="shared" si="8"/>
        <v>0</v>
      </c>
      <c r="AC33" s="321">
        <f t="shared" si="9"/>
        <v>0</v>
      </c>
      <c r="AD33" s="383">
        <v>14</v>
      </c>
      <c r="AE33" s="351"/>
      <c r="AF33" s="315">
        <f t="shared" si="10"/>
        <v>0.5</v>
      </c>
      <c r="AG33" s="316">
        <f t="shared" si="11"/>
        <v>2.92</v>
      </c>
      <c r="AH33" s="356"/>
      <c r="AI33" s="393">
        <v>14</v>
      </c>
      <c r="AJ33" s="431">
        <f>COUNTIFS('Данные из терминала'!C:C,AI33,'Данные из терминала'!B:B,"sell")</f>
        <v>0</v>
      </c>
      <c r="AK33" s="432">
        <f>COUNTIFS('Данные из терминала'!C:C,AI33,'Данные из терминала'!B:B,"buy")</f>
        <v>0</v>
      </c>
      <c r="AL33" s="433">
        <f>COUNTIFS('Данные из терминала'!C:C,AI33)</f>
        <v>0</v>
      </c>
      <c r="AM33" s="434">
        <f>SUMIFS('Данные из терминала'!E:E,'Данные из терминала'!C:C,AI33,'Данные из терминала'!B:B,"sell")</f>
        <v>0</v>
      </c>
      <c r="AN33" s="435">
        <f>SUMIFS('Данные из терминала'!E:E,'Данные из терминала'!C:C,AI33,'Данные из терминала'!B:B,"buy")</f>
        <v>0</v>
      </c>
      <c r="AO33" s="436">
        <f>SUMIFS('Данные из терминала'!E:E,'Данные из терминала'!C:C,AI33)</f>
        <v>0</v>
      </c>
      <c r="AP33" s="431">
        <f>SUMIFS('Данные из терминала'!N:N,'Данные из терминала'!C:C,AI33,'Данные из терминала'!B:B,"sell")</f>
        <v>0</v>
      </c>
      <c r="AQ33" s="432">
        <f>SUMIFS('Данные из терминала'!N:N,'Данные из терминала'!C:C,AI33,'Данные из терминала'!B:B,"buy")</f>
        <v>0</v>
      </c>
      <c r="AR33" s="433">
        <f>SUMIFS('Данные из терминала'!N:N,'Данные из терминала'!C:C,AI33)</f>
        <v>0</v>
      </c>
      <c r="AS33" s="434">
        <f>ROUND(IF(AJ33&gt;0,AVERAGEIFS('Данные из терминала'!N:N,'Данные из терминала'!C:C,AI33,'Данные из терминала'!B:B,"sell"),0),2)</f>
        <v>0</v>
      </c>
      <c r="AT33" s="435">
        <f>ROUND(IF(AK33&gt;0,AVERAGEIFS('Данные из терминала'!N:N,'Данные из терминала'!C:C,AI33,'Данные из терминала'!B:B,"buy"),0),2)</f>
        <v>0</v>
      </c>
      <c r="AU33" s="436">
        <f>ROUND(IF(AL33&gt;0,AVERAGEIFS('Данные из терминала'!N:N,'Данные из терминала'!C:C,AI33),0),2)</f>
        <v>0</v>
      </c>
      <c r="AV33" s="437">
        <f t="shared" si="20"/>
        <v>0</v>
      </c>
      <c r="AW33" s="438">
        <f t="shared" si="21"/>
        <v>0</v>
      </c>
      <c r="AX33" s="439">
        <f t="shared" si="22"/>
        <v>0</v>
      </c>
      <c r="AY33" s="420">
        <f>IF(AJ33&gt;0,VLOOKUP(AI33,Сводная!A:E,  MATCH("sell",Сводная!$A$2:$G$2,0)+0,0),0)</f>
        <v>0</v>
      </c>
      <c r="AZ33" s="422">
        <f>IF(AK33&gt;0,VLOOKUP(AI33,Сводная!A:B,  MATCH("buy",Сводная!$A$2:$G$2,0)+0,0),0)</f>
        <v>0</v>
      </c>
      <c r="BA33" s="431">
        <f>ROUND(IF(AJ33&gt;0,AVERAGEIFS('Данные из терминала'!L:L,'Данные из терминала'!C:C,AI33,'Данные из терминала'!B:B,"sell"),0),1)</f>
        <v>0</v>
      </c>
      <c r="BB33" s="432">
        <f>ROUND(IF(AK33&gt;0,AVERAGEIFS('Данные из терминала'!L:L,'Данные из терминала'!C:C,AI33,'Данные из терминала'!B:B,"buy"),0),1)</f>
        <v>0</v>
      </c>
      <c r="BC33" s="433">
        <f>ROUND(IF(AL33&gt;0,AVERAGEIFS('Данные из терминала'!L:L,'Данные из терминала'!C:C,AI33),0),1)</f>
        <v>0</v>
      </c>
      <c r="BD33" s="420">
        <f>IF(AJ33&gt;0,VLOOKUP(AI33,Сводная!A:F,  MATCH("sell",Сводная!$A$2:$G$2,0)+1,0),0)</f>
        <v>0</v>
      </c>
      <c r="BE33" s="422">
        <f>IF(AK33&gt;0,VLOOKUP(AI33,Сводная!A:C,  MATCH("buy",Сводная!$A$2:$G$2,0)+1,0),0)</f>
        <v>0</v>
      </c>
      <c r="BF33" s="431">
        <f>ROUND(IF(AJ33&gt;0,AVERAGEIFS('Данные из терминала'!M:M,'Данные из терминала'!C:C,AI33,'Данные из терминала'!B:B,"sell"),0),1)</f>
        <v>0</v>
      </c>
      <c r="BG33" s="432">
        <f>ROUND(IF(AK33&gt;0,AVERAGEIFS('Данные из терминала'!M:M,'Данные из терминала'!C:C,AI33,'Данные из терминала'!B:B,"buy"),0),1)</f>
        <v>0</v>
      </c>
      <c r="BH33" s="433">
        <f>ROUND(IF(AL33&gt;0,AVERAGEIFS('Данные из терминала'!M:M,'Данные из терминала'!C:C,AI33),0),1)</f>
        <v>0</v>
      </c>
      <c r="BI33" s="429">
        <f>IF(AJ33&gt;0,VLOOKUP(AI33,Сводная!A:G,  MATCH("sell",Сводная!$A$2:$G$2,0)+2,0),0)</f>
        <v>0</v>
      </c>
      <c r="BJ33" s="430">
        <f>IF(AK33&gt;0,VLOOKUP(AI33,Сводная!A:D,  MATCH("buy",Сводная!$A$2:$G$2,0)+2,0),0)</f>
        <v>0</v>
      </c>
      <c r="BK33" s="603">
        <f>IF(AJ33&gt;0,AVERAGEIFS('Данные из терминала'!O:O,'Данные из терминала'!C:C,AI33,'Данные из терминала'!B:B,"sell"),0)</f>
        <v>0</v>
      </c>
      <c r="BL33" s="604">
        <f>IF(AK33&gt;0,AVERAGEIFS('Данные из терминала'!O:O,'Данные из терминала'!C:C,AI33,'Данные из терминала'!B:B,"buy"),0)</f>
        <v>0</v>
      </c>
      <c r="BM33" s="605">
        <f>IF(AL33&gt;0,AVERAGEIFS('Данные из терминала'!O:O,'Данные из терминала'!C:C,AI33),0)</f>
        <v>0</v>
      </c>
    </row>
    <row r="34" spans="1:65" ht="15" x14ac:dyDescent="0.25">
      <c r="A34" s="392">
        <v>15</v>
      </c>
      <c r="B34" s="108">
        <f t="shared" si="12"/>
        <v>1</v>
      </c>
      <c r="C34" s="102">
        <f t="shared" si="13"/>
        <v>27</v>
      </c>
      <c r="D34" s="9"/>
      <c r="E34" s="108">
        <f t="shared" si="14"/>
        <v>0</v>
      </c>
      <c r="F34" s="101">
        <f t="shared" si="27"/>
        <v>35</v>
      </c>
      <c r="G34" s="102">
        <f t="shared" si="15"/>
        <v>490</v>
      </c>
      <c r="H34" s="9"/>
      <c r="I34" s="13">
        <f t="shared" si="16"/>
        <v>1.8</v>
      </c>
      <c r="J34" s="14">
        <f t="shared" si="0"/>
        <v>37.171999999999997</v>
      </c>
      <c r="K34" s="15">
        <f t="shared" si="23"/>
        <v>83.623999999999995</v>
      </c>
      <c r="L34" s="153"/>
      <c r="M34" s="159">
        <f t="shared" si="1"/>
        <v>22075.66</v>
      </c>
      <c r="N34" s="278">
        <f t="shared" si="2"/>
        <v>6.3073314285714286</v>
      </c>
      <c r="O34" s="156">
        <f t="shared" si="3"/>
        <v>836.2</v>
      </c>
      <c r="P34" s="182">
        <f t="shared" si="17"/>
        <v>37020.74</v>
      </c>
      <c r="Q34" s="193">
        <f t="shared" si="4"/>
        <v>10.577354285714286</v>
      </c>
      <c r="R34" s="121">
        <f t="shared" si="24"/>
        <v>44</v>
      </c>
      <c r="S34" s="122">
        <f t="shared" si="25"/>
        <v>0.09</v>
      </c>
      <c r="T34" s="130">
        <f t="shared" si="18"/>
        <v>71</v>
      </c>
      <c r="U34" s="131">
        <f t="shared" si="26"/>
        <v>0.14000000000000001</v>
      </c>
      <c r="V34" s="348"/>
      <c r="W34" s="322">
        <f t="shared" si="5"/>
        <v>18397.28</v>
      </c>
      <c r="X34" s="323">
        <f t="shared" si="19"/>
        <v>55418.02</v>
      </c>
      <c r="Y34" s="317"/>
      <c r="Z34" s="326">
        <f t="shared" si="6"/>
        <v>-51918.02</v>
      </c>
      <c r="AA34" s="327">
        <f t="shared" si="7"/>
        <v>15.83</v>
      </c>
      <c r="AB34" s="328">
        <f t="shared" si="8"/>
        <v>0</v>
      </c>
      <c r="AC34" s="329">
        <f t="shared" si="9"/>
        <v>0</v>
      </c>
      <c r="AD34" s="384">
        <v>15</v>
      </c>
      <c r="AE34" s="351"/>
      <c r="AF34" s="324">
        <f t="shared" si="10"/>
        <v>0.5</v>
      </c>
      <c r="AG34" s="325">
        <f t="shared" si="11"/>
        <v>5.26</v>
      </c>
      <c r="AH34" s="356"/>
      <c r="AI34" s="384">
        <v>15</v>
      </c>
      <c r="AJ34" s="441">
        <f>COUNTIFS('Данные из терминала'!C:C,AI34,'Данные из терминала'!B:B,"sell")</f>
        <v>0</v>
      </c>
      <c r="AK34" s="441">
        <f>COUNTIFS('Данные из терминала'!C:C,AI34,'Данные из терминала'!B:B,"buy")</f>
        <v>0</v>
      </c>
      <c r="AL34" s="442">
        <f>COUNTIFS('Данные из терминала'!C:C,AI34)</f>
        <v>0</v>
      </c>
      <c r="AM34" s="444">
        <f>SUMIFS('Данные из терминала'!E:E,'Данные из терминала'!C:C,AI34,'Данные из терминала'!B:B,"sell")</f>
        <v>0</v>
      </c>
      <c r="AN34" s="444">
        <f>SUMIFS('Данные из терминала'!E:E,'Данные из терминала'!C:C,AI34,'Данные из терминала'!B:B,"buy")</f>
        <v>0</v>
      </c>
      <c r="AO34" s="445">
        <f>SUMIFS('Данные из терминала'!E:E,'Данные из терминала'!C:C,AI34)</f>
        <v>0</v>
      </c>
      <c r="AP34" s="441">
        <f>SUMIFS('Данные из терминала'!N:N,'Данные из терминала'!C:C,AI34,'Данные из терминала'!B:B,"sell")</f>
        <v>0</v>
      </c>
      <c r="AQ34" s="441">
        <f>SUMIFS('Данные из терминала'!N:N,'Данные из терминала'!C:C,AI34,'Данные из терминала'!B:B,"buy")</f>
        <v>0</v>
      </c>
      <c r="AR34" s="442">
        <f>SUMIFS('Данные из терминала'!N:N,'Данные из терминала'!C:C,AI34)</f>
        <v>0</v>
      </c>
      <c r="AS34" s="444">
        <f>ROUND(IF(AJ34&gt;0,AVERAGEIFS('Данные из терминала'!N:N,'Данные из терминала'!C:C,AI34,'Данные из терминала'!B:B,"sell"),0),2)</f>
        <v>0</v>
      </c>
      <c r="AT34" s="444">
        <f>ROUND(IF(AK34&gt;0,AVERAGEIFS('Данные из терминала'!N:N,'Данные из терминала'!C:C,AI34,'Данные из терминала'!B:B,"buy"),0),2)</f>
        <v>0</v>
      </c>
      <c r="AU34" s="445">
        <f>ROUND(IF(AL34&gt;0,AVERAGEIFS('Данные из терминала'!N:N,'Данные из терминала'!C:C,AI34),0),2)</f>
        <v>0</v>
      </c>
      <c r="AV34" s="447">
        <f t="shared" si="20"/>
        <v>0</v>
      </c>
      <c r="AW34" s="447">
        <f t="shared" si="21"/>
        <v>0</v>
      </c>
      <c r="AX34" s="447">
        <f t="shared" si="22"/>
        <v>0</v>
      </c>
      <c r="AY34" s="581">
        <f>IF(AJ34&gt;0,VLOOKUP(AI34,Сводная!A:E,  MATCH("sell",Сводная!$A$2:$G$2,0)+0,0),0)</f>
        <v>0</v>
      </c>
      <c r="AZ34" s="582">
        <f>IF(AK34&gt;0,VLOOKUP(AI34,Сводная!A:B,  MATCH("buy",Сводная!$A$2:$G$2,0)+0,0),0)</f>
        <v>0</v>
      </c>
      <c r="BA34" s="441">
        <f>ROUND(IF(AJ34&gt;0,AVERAGEIFS('Данные из терминала'!L:L,'Данные из терминала'!C:C,AI34,'Данные из терминала'!B:B,"sell"),0),1)</f>
        <v>0</v>
      </c>
      <c r="BB34" s="441">
        <f>ROUND(IF(AK34&gt;0,AVERAGEIFS('Данные из терминала'!L:L,'Данные из терминала'!C:C,AI34,'Данные из терминала'!B:B,"buy"),0),1)</f>
        <v>0</v>
      </c>
      <c r="BC34" s="441">
        <f>ROUND(IF(AL34&gt;0,AVERAGEIFS('Данные из терминала'!L:L,'Данные из терминала'!C:C,AI34),0),1)</f>
        <v>0</v>
      </c>
      <c r="BD34" s="581">
        <f>IF(AJ34&gt;0,VLOOKUP(AI34,Сводная!A:F,  MATCH("sell",Сводная!$A$2:$G$2,0)+1,0),0)</f>
        <v>0</v>
      </c>
      <c r="BE34" s="582">
        <f>IF(AK34&gt;0,VLOOKUP(AI34,Сводная!A:C,  MATCH("buy",Сводная!$A$2:$G$2,0)+1,0),0)</f>
        <v>0</v>
      </c>
      <c r="BF34" s="441">
        <f>ROUND(IF(AJ34&gt;0,AVERAGEIFS('Данные из терминала'!M:M,'Данные из терминала'!C:C,AI34,'Данные из терминала'!B:B,"sell"),0),1)</f>
        <v>0</v>
      </c>
      <c r="BG34" s="441">
        <f>ROUND(IF(AK34&gt;0,AVERAGEIFS('Данные из терминала'!M:M,'Данные из терминала'!C:C,AI34,'Данные из терминала'!B:B,"buy"),0),1)</f>
        <v>0</v>
      </c>
      <c r="BH34" s="441">
        <f>ROUND(IF(AL34&gt;0,AVERAGEIFS('Данные из терминала'!M:M,'Данные из терминала'!C:C,AI34),0),1)</f>
        <v>0</v>
      </c>
      <c r="BI34" s="583">
        <f>IF(AJ34&gt;0,VLOOKUP(AI34,Сводная!A:G,  MATCH("sell",Сводная!$A$2:$G$2,0)+2,0),0)</f>
        <v>0</v>
      </c>
      <c r="BJ34" s="584">
        <f>IF(AK34&gt;0,VLOOKUP(AI34,Сводная!A:D,  MATCH("buy",Сводная!$A$2:$G$2,0)+2,0),0)</f>
        <v>0</v>
      </c>
      <c r="BK34" s="607">
        <f>IF(AJ34&gt;0,AVERAGEIFS('Данные из терминала'!O:O,'Данные из терминала'!C:C,AI34,'Данные из терминала'!B:B,"sell"),0)</f>
        <v>0</v>
      </c>
      <c r="BL34" s="607">
        <f>IF(AK34&gt;0,AVERAGEIFS('Данные из терминала'!O:O,'Данные из терминала'!C:C,AI34,'Данные из терминала'!B:B,"buy"),0)</f>
        <v>0</v>
      </c>
      <c r="BM34" s="608">
        <f>IF(AL34&gt;0,AVERAGEIFS('Данные из терминала'!O:O,'Данные из терминала'!C:C,AI34),0)</f>
        <v>0</v>
      </c>
    </row>
    <row r="35" spans="1:65" ht="15" x14ac:dyDescent="0.25">
      <c r="A35" s="387">
        <v>16</v>
      </c>
      <c r="B35" s="107">
        <f t="shared" si="12"/>
        <v>1</v>
      </c>
      <c r="C35" s="112">
        <f t="shared" si="13"/>
        <v>28</v>
      </c>
      <c r="D35" s="76"/>
      <c r="E35" s="107">
        <f t="shared" si="14"/>
        <v>0</v>
      </c>
      <c r="F35" s="105">
        <f t="shared" si="27"/>
        <v>35</v>
      </c>
      <c r="G35" s="100">
        <f t="shared" si="15"/>
        <v>525</v>
      </c>
      <c r="H35" s="11"/>
      <c r="I35" s="7">
        <f t="shared" si="16"/>
        <v>1.8</v>
      </c>
      <c r="J35" s="110">
        <f t="shared" si="0"/>
        <v>66.91</v>
      </c>
      <c r="K35" s="8">
        <f t="shared" si="23"/>
        <v>150.53399999999999</v>
      </c>
      <c r="L35" s="153"/>
      <c r="M35" s="158">
        <f t="shared" si="1"/>
        <v>41245.199999999997</v>
      </c>
      <c r="N35" s="277">
        <f t="shared" si="2"/>
        <v>11.784342857142857</v>
      </c>
      <c r="O35" s="155">
        <f t="shared" si="3"/>
        <v>1505.3</v>
      </c>
      <c r="P35" s="181">
        <f t="shared" si="17"/>
        <v>66689.2</v>
      </c>
      <c r="Q35" s="194">
        <f t="shared" si="4"/>
        <v>19.054057142857143</v>
      </c>
      <c r="R35" s="119">
        <f t="shared" si="24"/>
        <v>44</v>
      </c>
      <c r="S35" s="120">
        <f t="shared" si="25"/>
        <v>0.08</v>
      </c>
      <c r="T35" s="126">
        <f t="shared" si="18"/>
        <v>72</v>
      </c>
      <c r="U35" s="127">
        <f t="shared" si="26"/>
        <v>0.14000000000000001</v>
      </c>
      <c r="V35" s="348"/>
      <c r="W35" s="313">
        <f t="shared" si="5"/>
        <v>33117.480000000003</v>
      </c>
      <c r="X35" s="314">
        <f t="shared" si="19"/>
        <v>99806.68</v>
      </c>
      <c r="Y35" s="317"/>
      <c r="Z35" s="318">
        <f t="shared" si="6"/>
        <v>-96306.68</v>
      </c>
      <c r="AA35" s="319">
        <f t="shared" si="7"/>
        <v>28.52</v>
      </c>
      <c r="AB35" s="320">
        <f t="shared" si="8"/>
        <v>0</v>
      </c>
      <c r="AC35" s="321">
        <f t="shared" si="9"/>
        <v>0</v>
      </c>
      <c r="AD35" s="383">
        <v>16</v>
      </c>
      <c r="AE35" s="351"/>
      <c r="AF35" s="315">
        <f t="shared" si="10"/>
        <v>0.5</v>
      </c>
      <c r="AG35" s="316">
        <f t="shared" si="11"/>
        <v>9.4600000000000009</v>
      </c>
      <c r="AH35" s="356"/>
      <c r="AI35" s="393">
        <v>16</v>
      </c>
      <c r="AJ35" s="431">
        <f>COUNTIFS('Данные из терминала'!C:C,AI35,'Данные из терминала'!B:B,"sell")</f>
        <v>0</v>
      </c>
      <c r="AK35" s="432">
        <f>COUNTIFS('Данные из терминала'!C:C,AI35,'Данные из терминала'!B:B,"buy")</f>
        <v>0</v>
      </c>
      <c r="AL35" s="433">
        <f>COUNTIFS('Данные из терминала'!C:C,AI35)</f>
        <v>0</v>
      </c>
      <c r="AM35" s="434">
        <f>SUMIFS('Данные из терминала'!E:E,'Данные из терминала'!C:C,AI35,'Данные из терминала'!B:B,"sell")</f>
        <v>0</v>
      </c>
      <c r="AN35" s="435">
        <f>SUMIFS('Данные из терминала'!E:E,'Данные из терминала'!C:C,AI35,'Данные из терминала'!B:B,"buy")</f>
        <v>0</v>
      </c>
      <c r="AO35" s="436">
        <f>SUMIFS('Данные из терминала'!E:E,'Данные из терминала'!C:C,AI35)</f>
        <v>0</v>
      </c>
      <c r="AP35" s="431">
        <f>SUMIFS('Данные из терминала'!N:N,'Данные из терминала'!C:C,AI35,'Данные из терминала'!B:B,"sell")</f>
        <v>0</v>
      </c>
      <c r="AQ35" s="432">
        <f>SUMIFS('Данные из терминала'!N:N,'Данные из терминала'!C:C,AI35,'Данные из терминала'!B:B,"buy")</f>
        <v>0</v>
      </c>
      <c r="AR35" s="433">
        <f>SUMIFS('Данные из терминала'!N:N,'Данные из терминала'!C:C,AI35)</f>
        <v>0</v>
      </c>
      <c r="AS35" s="434">
        <f>ROUND(IF(AJ35&gt;0,AVERAGEIFS('Данные из терминала'!N:N,'Данные из терминала'!C:C,AI35,'Данные из терминала'!B:B,"sell"),0),2)</f>
        <v>0</v>
      </c>
      <c r="AT35" s="435">
        <f>ROUND(IF(AK35&gt;0,AVERAGEIFS('Данные из терминала'!N:N,'Данные из терминала'!C:C,AI35,'Данные из терминала'!B:B,"buy"),0),2)</f>
        <v>0</v>
      </c>
      <c r="AU35" s="436">
        <f>ROUND(IF(AL35&gt;0,AVERAGEIFS('Данные из терминала'!N:N,'Данные из терминала'!C:C,AI35),0),2)</f>
        <v>0</v>
      </c>
      <c r="AV35" s="437">
        <f t="shared" si="20"/>
        <v>0</v>
      </c>
      <c r="AW35" s="438">
        <f t="shared" si="21"/>
        <v>0</v>
      </c>
      <c r="AX35" s="439">
        <f t="shared" si="22"/>
        <v>0</v>
      </c>
      <c r="AY35" s="420">
        <f>IF(AJ35&gt;0,VLOOKUP(AI35,Сводная!A:E,  MATCH("sell",Сводная!$A$2:$G$2,0)+0,0),0)</f>
        <v>0</v>
      </c>
      <c r="AZ35" s="422">
        <f>IF(AK35&gt;0,VLOOKUP(AI35,Сводная!A:B,  MATCH("buy",Сводная!$A$2:$G$2,0)+0,0),0)</f>
        <v>0</v>
      </c>
      <c r="BA35" s="431">
        <f>ROUND(IF(AJ35&gt;0,AVERAGEIFS('Данные из терминала'!L:L,'Данные из терминала'!C:C,AI35,'Данные из терминала'!B:B,"sell"),0),1)</f>
        <v>0</v>
      </c>
      <c r="BB35" s="432">
        <f>ROUND(IF(AK35&gt;0,AVERAGEIFS('Данные из терминала'!L:L,'Данные из терминала'!C:C,AI35,'Данные из терминала'!B:B,"buy"),0),1)</f>
        <v>0</v>
      </c>
      <c r="BC35" s="433">
        <f>ROUND(IF(AL35&gt;0,AVERAGEIFS('Данные из терминала'!L:L,'Данные из терминала'!C:C,AI35),0),1)</f>
        <v>0</v>
      </c>
      <c r="BD35" s="420">
        <f>IF(AJ35&gt;0,VLOOKUP(AI35,Сводная!A:F,  MATCH("sell",Сводная!$A$2:$G$2,0)+1,0),0)</f>
        <v>0</v>
      </c>
      <c r="BE35" s="422">
        <f>IF(AK35&gt;0,VLOOKUP(AI35,Сводная!A:C,  MATCH("buy",Сводная!$A$2:$G$2,0)+1,0),0)</f>
        <v>0</v>
      </c>
      <c r="BF35" s="431">
        <f>ROUND(IF(AJ35&gt;0,AVERAGEIFS('Данные из терминала'!M:M,'Данные из терминала'!C:C,AI35,'Данные из терминала'!B:B,"sell"),0),1)</f>
        <v>0</v>
      </c>
      <c r="BG35" s="432">
        <f>ROUND(IF(AK35&gt;0,AVERAGEIFS('Данные из терминала'!M:M,'Данные из терминала'!C:C,AI35,'Данные из терминала'!B:B,"buy"),0),1)</f>
        <v>0</v>
      </c>
      <c r="BH35" s="433">
        <f>ROUND(IF(AL35&gt;0,AVERAGEIFS('Данные из терминала'!M:M,'Данные из терминала'!C:C,AI35),0),1)</f>
        <v>0</v>
      </c>
      <c r="BI35" s="429">
        <f>IF(AJ35&gt;0,VLOOKUP(AI35,Сводная!A:G,  MATCH("sell",Сводная!$A$2:$G$2,0)+2,0),0)</f>
        <v>0</v>
      </c>
      <c r="BJ35" s="430">
        <f>IF(AK35&gt;0,VLOOKUP(AI35,Сводная!A:D,  MATCH("buy",Сводная!$A$2:$G$2,0)+2,0),0)</f>
        <v>0</v>
      </c>
      <c r="BK35" s="603">
        <f>IF(AJ35&gt;0,AVERAGEIFS('Данные из терминала'!O:O,'Данные из терминала'!C:C,AI35,'Данные из терминала'!B:B,"sell"),0)</f>
        <v>0</v>
      </c>
      <c r="BL35" s="604">
        <f>IF(AK35&gt;0,AVERAGEIFS('Данные из терминала'!O:O,'Данные из терминала'!C:C,AI35,'Данные из терминала'!B:B,"buy"),0)</f>
        <v>0</v>
      </c>
      <c r="BM35" s="605">
        <f>IF(AL35&gt;0,AVERAGEIFS('Данные из терминала'!O:O,'Данные из терминала'!C:C,AI35),0)</f>
        <v>0</v>
      </c>
    </row>
    <row r="36" spans="1:65" ht="15" x14ac:dyDescent="0.25">
      <c r="A36" s="387">
        <v>17</v>
      </c>
      <c r="B36" s="107">
        <f t="shared" si="12"/>
        <v>1</v>
      </c>
      <c r="C36" s="112">
        <f t="shared" si="13"/>
        <v>29</v>
      </c>
      <c r="D36" s="76"/>
      <c r="E36" s="107">
        <f t="shared" si="14"/>
        <v>0</v>
      </c>
      <c r="F36" s="105">
        <f t="shared" si="27"/>
        <v>35</v>
      </c>
      <c r="G36" s="100">
        <f t="shared" si="15"/>
        <v>560</v>
      </c>
      <c r="H36" s="11"/>
      <c r="I36" s="7">
        <f t="shared" si="16"/>
        <v>1.8</v>
      </c>
      <c r="J36" s="110">
        <f t="shared" si="0"/>
        <v>120.438</v>
      </c>
      <c r="K36" s="8">
        <f t="shared" si="23"/>
        <v>270.97199999999998</v>
      </c>
      <c r="L36" s="153"/>
      <c r="M36" s="158">
        <f t="shared" si="1"/>
        <v>76955.47</v>
      </c>
      <c r="N36" s="277">
        <f t="shared" si="2"/>
        <v>21.987277142857142</v>
      </c>
      <c r="O36" s="155">
        <f t="shared" si="3"/>
        <v>2709.7</v>
      </c>
      <c r="P36" s="181">
        <f t="shared" si="17"/>
        <v>120097.33</v>
      </c>
      <c r="Q36" s="194">
        <f t="shared" si="4"/>
        <v>34.313522857142857</v>
      </c>
      <c r="R36" s="119">
        <f t="shared" si="24"/>
        <v>44</v>
      </c>
      <c r="S36" s="120">
        <f t="shared" si="25"/>
        <v>0.08</v>
      </c>
      <c r="T36" s="126">
        <f t="shared" si="18"/>
        <v>73</v>
      </c>
      <c r="U36" s="127">
        <f t="shared" si="26"/>
        <v>0.13</v>
      </c>
      <c r="V36" s="348"/>
      <c r="W36" s="313">
        <f t="shared" si="5"/>
        <v>59613.84</v>
      </c>
      <c r="X36" s="314">
        <f t="shared" si="19"/>
        <v>179711.17</v>
      </c>
      <c r="Y36" s="317"/>
      <c r="Z36" s="318">
        <f t="shared" si="6"/>
        <v>-176211.17</v>
      </c>
      <c r="AA36" s="319">
        <f t="shared" si="7"/>
        <v>51.35</v>
      </c>
      <c r="AB36" s="320">
        <f t="shared" si="8"/>
        <v>0</v>
      </c>
      <c r="AC36" s="321">
        <f t="shared" si="9"/>
        <v>0</v>
      </c>
      <c r="AD36" s="383">
        <v>17</v>
      </c>
      <c r="AE36" s="351"/>
      <c r="AF36" s="315">
        <f t="shared" si="10"/>
        <v>0.5</v>
      </c>
      <c r="AG36" s="316">
        <f t="shared" si="11"/>
        <v>17.03</v>
      </c>
      <c r="AH36" s="356"/>
      <c r="AI36" s="393">
        <v>17</v>
      </c>
      <c r="AJ36" s="431">
        <f>COUNTIFS('Данные из терминала'!C:C,AI36,'Данные из терминала'!B:B,"sell")</f>
        <v>0</v>
      </c>
      <c r="AK36" s="432">
        <f>COUNTIFS('Данные из терминала'!C:C,AI36,'Данные из терминала'!B:B,"buy")</f>
        <v>0</v>
      </c>
      <c r="AL36" s="433">
        <f>COUNTIFS('Данные из терминала'!C:C,AI36)</f>
        <v>0</v>
      </c>
      <c r="AM36" s="434">
        <f>SUMIFS('Данные из терминала'!E:E,'Данные из терминала'!C:C,AI36,'Данные из терминала'!B:B,"sell")</f>
        <v>0</v>
      </c>
      <c r="AN36" s="435">
        <f>SUMIFS('Данные из терминала'!E:E,'Данные из терминала'!C:C,AI36,'Данные из терминала'!B:B,"buy")</f>
        <v>0</v>
      </c>
      <c r="AO36" s="436">
        <f>SUMIFS('Данные из терминала'!E:E,'Данные из терминала'!C:C,AI36)</f>
        <v>0</v>
      </c>
      <c r="AP36" s="431">
        <f>SUMIFS('Данные из терминала'!N:N,'Данные из терминала'!C:C,AI36,'Данные из терминала'!B:B,"sell")</f>
        <v>0</v>
      </c>
      <c r="AQ36" s="432">
        <f>SUMIFS('Данные из терминала'!N:N,'Данные из терминала'!C:C,AI36,'Данные из терминала'!B:B,"buy")</f>
        <v>0</v>
      </c>
      <c r="AR36" s="433">
        <f>SUMIFS('Данные из терминала'!N:N,'Данные из терминала'!C:C,AI36)</f>
        <v>0</v>
      </c>
      <c r="AS36" s="434">
        <f>ROUND(IF(AJ36&gt;0,AVERAGEIFS('Данные из терминала'!N:N,'Данные из терминала'!C:C,AI36,'Данные из терминала'!B:B,"sell"),0),2)</f>
        <v>0</v>
      </c>
      <c r="AT36" s="435">
        <f>ROUND(IF(AK36&gt;0,AVERAGEIFS('Данные из терминала'!N:N,'Данные из терминала'!C:C,AI36,'Данные из терминала'!B:B,"buy"),0),2)</f>
        <v>0</v>
      </c>
      <c r="AU36" s="436">
        <f>ROUND(IF(AL36&gt;0,AVERAGEIFS('Данные из терминала'!N:N,'Данные из терминала'!C:C,AI36),0),2)</f>
        <v>0</v>
      </c>
      <c r="AV36" s="437">
        <f t="shared" si="20"/>
        <v>0</v>
      </c>
      <c r="AW36" s="438">
        <f t="shared" si="21"/>
        <v>0</v>
      </c>
      <c r="AX36" s="439">
        <f t="shared" si="22"/>
        <v>0</v>
      </c>
      <c r="AY36" s="420">
        <f>IF(AJ36&gt;0,VLOOKUP(AI36,Сводная!A:E,  MATCH("sell",Сводная!$A$2:$G$2,0)+0,0),0)</f>
        <v>0</v>
      </c>
      <c r="AZ36" s="422">
        <f>IF(AK36&gt;0,VLOOKUP(AI36,Сводная!A:B,  MATCH("buy",Сводная!$A$2:$G$2,0)+0,0),0)</f>
        <v>0</v>
      </c>
      <c r="BA36" s="431">
        <f>ROUND(IF(AJ36&gt;0,AVERAGEIFS('Данные из терминала'!L:L,'Данные из терминала'!C:C,AI36,'Данные из терминала'!B:B,"sell"),0),1)</f>
        <v>0</v>
      </c>
      <c r="BB36" s="432">
        <f>ROUND(IF(AK36&gt;0,AVERAGEIFS('Данные из терминала'!L:L,'Данные из терминала'!C:C,AI36,'Данные из терминала'!B:B,"buy"),0),1)</f>
        <v>0</v>
      </c>
      <c r="BC36" s="433">
        <f>ROUND(IF(AL36&gt;0,AVERAGEIFS('Данные из терминала'!L:L,'Данные из терминала'!C:C,AI36),0),1)</f>
        <v>0</v>
      </c>
      <c r="BD36" s="420">
        <f>IF(AJ36&gt;0,VLOOKUP(AI36,Сводная!A:F,  MATCH("sell",Сводная!$A$2:$G$2,0)+1,0),0)</f>
        <v>0</v>
      </c>
      <c r="BE36" s="422">
        <f>IF(AK36&gt;0,VLOOKUP(AI36,Сводная!A:C,  MATCH("buy",Сводная!$A$2:$G$2,0)+1,0),0)</f>
        <v>0</v>
      </c>
      <c r="BF36" s="431">
        <f>ROUND(IF(AJ36&gt;0,AVERAGEIFS('Данные из терминала'!M:M,'Данные из терминала'!C:C,AI36,'Данные из терминала'!B:B,"sell"),0),1)</f>
        <v>0</v>
      </c>
      <c r="BG36" s="432">
        <f>ROUND(IF(AK36&gt;0,AVERAGEIFS('Данные из терминала'!M:M,'Данные из терминала'!C:C,AI36,'Данные из терминала'!B:B,"buy"),0),1)</f>
        <v>0</v>
      </c>
      <c r="BH36" s="433">
        <f>ROUND(IF(AL36&gt;0,AVERAGEIFS('Данные из терминала'!M:M,'Данные из терминала'!C:C,AI36),0),1)</f>
        <v>0</v>
      </c>
      <c r="BI36" s="429">
        <f>IF(AJ36&gt;0,VLOOKUP(AI36,Сводная!A:G,  MATCH("sell",Сводная!$A$2:$G$2,0)+2,0),0)</f>
        <v>0</v>
      </c>
      <c r="BJ36" s="430">
        <f>IF(AK36&gt;0,VLOOKUP(AI36,Сводная!A:D,  MATCH("buy",Сводная!$A$2:$G$2,0)+2,0),0)</f>
        <v>0</v>
      </c>
      <c r="BK36" s="603">
        <f>IF(AJ36&gt;0,AVERAGEIFS('Данные из терминала'!O:O,'Данные из терминала'!C:C,AI36,'Данные из терминала'!B:B,"sell"),0)</f>
        <v>0</v>
      </c>
      <c r="BL36" s="604">
        <f>IF(AK36&gt;0,AVERAGEIFS('Данные из терминала'!O:O,'Данные из терминала'!C:C,AI36,'Данные из терминала'!B:B,"buy"),0)</f>
        <v>0</v>
      </c>
      <c r="BM36" s="605">
        <f>IF(AL36&gt;0,AVERAGEIFS('Данные из терминала'!O:O,'Данные из терминала'!C:C,AI36),0)</f>
        <v>0</v>
      </c>
    </row>
    <row r="37" spans="1:65" ht="15" x14ac:dyDescent="0.25">
      <c r="A37" s="387">
        <v>18</v>
      </c>
      <c r="B37" s="107">
        <f t="shared" si="12"/>
        <v>1</v>
      </c>
      <c r="C37" s="112">
        <f t="shared" si="13"/>
        <v>30</v>
      </c>
      <c r="D37" s="76"/>
      <c r="E37" s="107">
        <f t="shared" si="14"/>
        <v>0</v>
      </c>
      <c r="F37" s="105">
        <f t="shared" si="27"/>
        <v>35</v>
      </c>
      <c r="G37" s="100">
        <f t="shared" si="15"/>
        <v>595</v>
      </c>
      <c r="H37" s="11"/>
      <c r="I37" s="7">
        <f t="shared" si="16"/>
        <v>1.8</v>
      </c>
      <c r="J37" s="110">
        <f t="shared" si="0"/>
        <v>216.78800000000001</v>
      </c>
      <c r="K37" s="8">
        <f t="shared" si="23"/>
        <v>487.76</v>
      </c>
      <c r="L37" s="153"/>
      <c r="M37" s="158">
        <f t="shared" si="1"/>
        <v>143401.44</v>
      </c>
      <c r="N37" s="277">
        <f t="shared" si="2"/>
        <v>40.97184</v>
      </c>
      <c r="O37" s="155">
        <f t="shared" si="3"/>
        <v>4877.6000000000004</v>
      </c>
      <c r="P37" s="181">
        <f t="shared" si="17"/>
        <v>216237.56</v>
      </c>
      <c r="Q37" s="194">
        <f t="shared" si="4"/>
        <v>61.782159999999998</v>
      </c>
      <c r="R37" s="119">
        <f t="shared" si="24"/>
        <v>44</v>
      </c>
      <c r="S37" s="120">
        <f t="shared" si="25"/>
        <v>7.0000000000000007E-2</v>
      </c>
      <c r="T37" s="126">
        <f t="shared" si="18"/>
        <v>74</v>
      </c>
      <c r="U37" s="127">
        <f t="shared" si="26"/>
        <v>0.12</v>
      </c>
      <c r="V37" s="348"/>
      <c r="W37" s="313">
        <f t="shared" si="5"/>
        <v>107307.2</v>
      </c>
      <c r="X37" s="314">
        <f t="shared" si="19"/>
        <v>323544.76</v>
      </c>
      <c r="Y37" s="317"/>
      <c r="Z37" s="318">
        <f t="shared" si="6"/>
        <v>-320044.76</v>
      </c>
      <c r="AA37" s="319">
        <f t="shared" si="7"/>
        <v>92.44</v>
      </c>
      <c r="AB37" s="320">
        <f t="shared" si="8"/>
        <v>0</v>
      </c>
      <c r="AC37" s="321">
        <f t="shared" si="9"/>
        <v>0</v>
      </c>
      <c r="AD37" s="383">
        <v>18</v>
      </c>
      <c r="AE37" s="351"/>
      <c r="AF37" s="315">
        <f t="shared" si="10"/>
        <v>0.5</v>
      </c>
      <c r="AG37" s="316">
        <f t="shared" si="11"/>
        <v>30.66</v>
      </c>
      <c r="AH37" s="356"/>
      <c r="AI37" s="393">
        <v>18</v>
      </c>
      <c r="AJ37" s="431">
        <f>COUNTIFS('Данные из терминала'!C:C,AI37,'Данные из терминала'!B:B,"sell")</f>
        <v>0</v>
      </c>
      <c r="AK37" s="432">
        <f>COUNTIFS('Данные из терминала'!C:C,AI37,'Данные из терминала'!B:B,"buy")</f>
        <v>0</v>
      </c>
      <c r="AL37" s="433">
        <f>COUNTIFS('Данные из терминала'!C:C,AI37)</f>
        <v>0</v>
      </c>
      <c r="AM37" s="434">
        <f>SUMIFS('Данные из терминала'!E:E,'Данные из терминала'!C:C,AI37,'Данные из терминала'!B:B,"sell")</f>
        <v>0</v>
      </c>
      <c r="AN37" s="435">
        <f>SUMIFS('Данные из терминала'!E:E,'Данные из терминала'!C:C,AI37,'Данные из терминала'!B:B,"buy")</f>
        <v>0</v>
      </c>
      <c r="AO37" s="436">
        <f>SUMIFS('Данные из терминала'!E:E,'Данные из терминала'!C:C,AI37)</f>
        <v>0</v>
      </c>
      <c r="AP37" s="431">
        <f>SUMIFS('Данные из терминала'!N:N,'Данные из терминала'!C:C,AI37,'Данные из терминала'!B:B,"sell")</f>
        <v>0</v>
      </c>
      <c r="AQ37" s="432">
        <f>SUMIFS('Данные из терминала'!N:N,'Данные из терминала'!C:C,AI37,'Данные из терминала'!B:B,"buy")</f>
        <v>0</v>
      </c>
      <c r="AR37" s="433">
        <f>SUMIFS('Данные из терминала'!N:N,'Данные из терминала'!C:C,AI37)</f>
        <v>0</v>
      </c>
      <c r="AS37" s="434">
        <f>ROUND(IF(AJ37&gt;0,AVERAGEIFS('Данные из терминала'!N:N,'Данные из терминала'!C:C,AI37,'Данные из терминала'!B:B,"sell"),0),2)</f>
        <v>0</v>
      </c>
      <c r="AT37" s="435">
        <f>ROUND(IF(AK37&gt;0,AVERAGEIFS('Данные из терминала'!N:N,'Данные из терминала'!C:C,AI37,'Данные из терминала'!B:B,"buy"),0),2)</f>
        <v>0</v>
      </c>
      <c r="AU37" s="436">
        <f>ROUND(IF(AL37&gt;0,AVERAGEIFS('Данные из терминала'!N:N,'Данные из терминала'!C:C,AI37),0),2)</f>
        <v>0</v>
      </c>
      <c r="AV37" s="437">
        <f t="shared" si="20"/>
        <v>0</v>
      </c>
      <c r="AW37" s="438">
        <f t="shared" si="21"/>
        <v>0</v>
      </c>
      <c r="AX37" s="439">
        <f t="shared" si="22"/>
        <v>0</v>
      </c>
      <c r="AY37" s="420">
        <f>IF(AJ37&gt;0,VLOOKUP(AI37,Сводная!A:E,  MATCH("sell",Сводная!$A$2:$G$2,0)+0,0),0)</f>
        <v>0</v>
      </c>
      <c r="AZ37" s="422">
        <f>IF(AK37&gt;0,VLOOKUP(AI37,Сводная!A:B,  MATCH("buy",Сводная!$A$2:$G$2,0)+0,0),0)</f>
        <v>0</v>
      </c>
      <c r="BA37" s="431">
        <f>ROUND(IF(AJ37&gt;0,AVERAGEIFS('Данные из терминала'!L:L,'Данные из терминала'!C:C,AI37,'Данные из терминала'!B:B,"sell"),0),1)</f>
        <v>0</v>
      </c>
      <c r="BB37" s="432">
        <f>ROUND(IF(AK37&gt;0,AVERAGEIFS('Данные из терминала'!L:L,'Данные из терминала'!C:C,AI37,'Данные из терминала'!B:B,"buy"),0),1)</f>
        <v>0</v>
      </c>
      <c r="BC37" s="433">
        <f>ROUND(IF(AL37&gt;0,AVERAGEIFS('Данные из терминала'!L:L,'Данные из терминала'!C:C,AI37),0),1)</f>
        <v>0</v>
      </c>
      <c r="BD37" s="420">
        <f>IF(AJ37&gt;0,VLOOKUP(AI37,Сводная!A:F,  MATCH("sell",Сводная!$A$2:$G$2,0)+1,0),0)</f>
        <v>0</v>
      </c>
      <c r="BE37" s="422">
        <f>IF(AK37&gt;0,VLOOKUP(AI37,Сводная!A:C,  MATCH("buy",Сводная!$A$2:$G$2,0)+1,0),0)</f>
        <v>0</v>
      </c>
      <c r="BF37" s="431">
        <f>ROUND(IF(AJ37&gt;0,AVERAGEIFS('Данные из терминала'!M:M,'Данные из терминала'!C:C,AI37,'Данные из терминала'!B:B,"sell"),0),1)</f>
        <v>0</v>
      </c>
      <c r="BG37" s="432">
        <f>ROUND(IF(AK37&gt;0,AVERAGEIFS('Данные из терминала'!M:M,'Данные из терминала'!C:C,AI37,'Данные из терминала'!B:B,"buy"),0),1)</f>
        <v>0</v>
      </c>
      <c r="BH37" s="433">
        <f>ROUND(IF(AL37&gt;0,AVERAGEIFS('Данные из терминала'!M:M,'Данные из терминала'!C:C,AI37),0),1)</f>
        <v>0</v>
      </c>
      <c r="BI37" s="429">
        <f>IF(AJ37&gt;0,VLOOKUP(AI37,Сводная!A:G,  MATCH("sell",Сводная!$A$2:$G$2,0)+2,0),0)</f>
        <v>0</v>
      </c>
      <c r="BJ37" s="430">
        <f>IF(AK37&gt;0,VLOOKUP(AI37,Сводная!A:D,  MATCH("buy",Сводная!$A$2:$G$2,0)+2,0),0)</f>
        <v>0</v>
      </c>
      <c r="BK37" s="603">
        <f>IF(AJ37&gt;0,AVERAGEIFS('Данные из терминала'!O:O,'Данные из терминала'!C:C,AI37,'Данные из терминала'!B:B,"sell"),0)</f>
        <v>0</v>
      </c>
      <c r="BL37" s="604">
        <f>IF(AK37&gt;0,AVERAGEIFS('Данные из терминала'!O:O,'Данные из терминала'!C:C,AI37,'Данные из терминала'!B:B,"buy"),0)</f>
        <v>0</v>
      </c>
      <c r="BM37" s="605">
        <f>IF(AL37&gt;0,AVERAGEIFS('Данные из терминала'!O:O,'Данные из терминала'!C:C,AI37),0)</f>
        <v>0</v>
      </c>
    </row>
    <row r="38" spans="1:65" ht="15" x14ac:dyDescent="0.25">
      <c r="A38" s="387">
        <v>19</v>
      </c>
      <c r="B38" s="107">
        <f t="shared" si="12"/>
        <v>1</v>
      </c>
      <c r="C38" s="112">
        <f t="shared" si="13"/>
        <v>31</v>
      </c>
      <c r="D38" s="76"/>
      <c r="E38" s="107">
        <f t="shared" si="14"/>
        <v>0</v>
      </c>
      <c r="F38" s="105">
        <f t="shared" si="27"/>
        <v>35</v>
      </c>
      <c r="G38" s="100">
        <f t="shared" si="15"/>
        <v>630</v>
      </c>
      <c r="H38" s="11"/>
      <c r="I38" s="7">
        <f t="shared" si="16"/>
        <v>1.8</v>
      </c>
      <c r="J38" s="110">
        <f t="shared" si="0"/>
        <v>390.21800000000002</v>
      </c>
      <c r="K38" s="8">
        <f t="shared" si="23"/>
        <v>877.97800000000007</v>
      </c>
      <c r="L38" s="153"/>
      <c r="M38" s="158">
        <f t="shared" si="1"/>
        <v>266905.93</v>
      </c>
      <c r="N38" s="277">
        <f t="shared" si="2"/>
        <v>76.258837142857146</v>
      </c>
      <c r="O38" s="155">
        <f t="shared" si="3"/>
        <v>8779.7999999999993</v>
      </c>
      <c r="P38" s="181">
        <f t="shared" si="17"/>
        <v>389294.87</v>
      </c>
      <c r="Q38" s="194">
        <f t="shared" si="4"/>
        <v>111.22710571428571</v>
      </c>
      <c r="R38" s="119">
        <f t="shared" si="24"/>
        <v>44</v>
      </c>
      <c r="S38" s="120">
        <f t="shared" si="25"/>
        <v>7.0000000000000007E-2</v>
      </c>
      <c r="T38" s="126">
        <f t="shared" si="18"/>
        <v>75</v>
      </c>
      <c r="U38" s="127">
        <f t="shared" si="26"/>
        <v>0.12</v>
      </c>
      <c r="V38" s="348"/>
      <c r="W38" s="313">
        <f t="shared" si="5"/>
        <v>193155.16</v>
      </c>
      <c r="X38" s="314">
        <f t="shared" si="19"/>
        <v>582450.03</v>
      </c>
      <c r="Y38" s="317"/>
      <c r="Z38" s="318">
        <f t="shared" si="6"/>
        <v>-578950.03</v>
      </c>
      <c r="AA38" s="319">
        <f t="shared" si="7"/>
        <v>166.41</v>
      </c>
      <c r="AB38" s="320">
        <f t="shared" si="8"/>
        <v>0</v>
      </c>
      <c r="AC38" s="321">
        <f t="shared" si="9"/>
        <v>0</v>
      </c>
      <c r="AD38" s="383">
        <v>19</v>
      </c>
      <c r="AE38" s="351"/>
      <c r="AF38" s="315">
        <f t="shared" si="10"/>
        <v>0.5</v>
      </c>
      <c r="AG38" s="316">
        <f t="shared" si="11"/>
        <v>55.19</v>
      </c>
      <c r="AH38" s="356"/>
      <c r="AI38" s="393">
        <v>19</v>
      </c>
      <c r="AJ38" s="431">
        <f>COUNTIFS('Данные из терминала'!C:C,AI38,'Данные из терминала'!B:B,"sell")</f>
        <v>0</v>
      </c>
      <c r="AK38" s="432">
        <f>COUNTIFS('Данные из терминала'!C:C,AI38,'Данные из терминала'!B:B,"buy")</f>
        <v>0</v>
      </c>
      <c r="AL38" s="433">
        <f>COUNTIFS('Данные из терминала'!C:C,AI38)</f>
        <v>0</v>
      </c>
      <c r="AM38" s="434">
        <f>SUMIFS('Данные из терминала'!E:E,'Данные из терминала'!C:C,AI38,'Данные из терминала'!B:B,"sell")</f>
        <v>0</v>
      </c>
      <c r="AN38" s="435">
        <f>SUMIFS('Данные из терминала'!E:E,'Данные из терминала'!C:C,AI38,'Данные из терминала'!B:B,"buy")</f>
        <v>0</v>
      </c>
      <c r="AO38" s="436">
        <f>SUMIFS('Данные из терминала'!E:E,'Данные из терминала'!C:C,AI38)</f>
        <v>0</v>
      </c>
      <c r="AP38" s="431">
        <f>SUMIFS('Данные из терминала'!N:N,'Данные из терминала'!C:C,AI38,'Данные из терминала'!B:B,"sell")</f>
        <v>0</v>
      </c>
      <c r="AQ38" s="432">
        <f>SUMIFS('Данные из терминала'!N:N,'Данные из терминала'!C:C,AI38,'Данные из терминала'!B:B,"buy")</f>
        <v>0</v>
      </c>
      <c r="AR38" s="433">
        <f>SUMIFS('Данные из терминала'!N:N,'Данные из терминала'!C:C,AI38)</f>
        <v>0</v>
      </c>
      <c r="AS38" s="434">
        <f>ROUND(IF(AJ38&gt;0,AVERAGEIFS('Данные из терминала'!N:N,'Данные из терминала'!C:C,AI38,'Данные из терминала'!B:B,"sell"),0),2)</f>
        <v>0</v>
      </c>
      <c r="AT38" s="435">
        <f>ROUND(IF(AK38&gt;0,AVERAGEIFS('Данные из терминала'!N:N,'Данные из терминала'!C:C,AI38,'Данные из терминала'!B:B,"buy"),0),2)</f>
        <v>0</v>
      </c>
      <c r="AU38" s="436">
        <f>ROUND(IF(AL38&gt;0,AVERAGEIFS('Данные из терминала'!N:N,'Данные из терминала'!C:C,AI38),0),2)</f>
        <v>0</v>
      </c>
      <c r="AV38" s="437">
        <f t="shared" si="20"/>
        <v>0</v>
      </c>
      <c r="AW38" s="438">
        <f t="shared" si="21"/>
        <v>0</v>
      </c>
      <c r="AX38" s="439">
        <f t="shared" si="22"/>
        <v>0</v>
      </c>
      <c r="AY38" s="420">
        <f>IF(AJ38&gt;0,VLOOKUP(AI38,Сводная!A:E,  MATCH("sell",Сводная!$A$2:$G$2,0)+0,0),0)</f>
        <v>0</v>
      </c>
      <c r="AZ38" s="422">
        <f>IF(AK38&gt;0,VLOOKUP(AI38,Сводная!A:B,  MATCH("buy",Сводная!$A$2:$G$2,0)+0,0),0)</f>
        <v>0</v>
      </c>
      <c r="BA38" s="431">
        <f>ROUND(IF(AJ38&gt;0,AVERAGEIFS('Данные из терминала'!L:L,'Данные из терминала'!C:C,AI38,'Данные из терминала'!B:B,"sell"),0),1)</f>
        <v>0</v>
      </c>
      <c r="BB38" s="432">
        <f>ROUND(IF(AK38&gt;0,AVERAGEIFS('Данные из терминала'!L:L,'Данные из терминала'!C:C,AI38,'Данные из терминала'!B:B,"buy"),0),1)</f>
        <v>0</v>
      </c>
      <c r="BC38" s="433">
        <f>ROUND(IF(AL38&gt;0,AVERAGEIFS('Данные из терминала'!L:L,'Данные из терминала'!C:C,AI38),0),1)</f>
        <v>0</v>
      </c>
      <c r="BD38" s="420">
        <f>IF(AJ38&gt;0,VLOOKUP(AI38,Сводная!A:F,  MATCH("sell",Сводная!$A$2:$G$2,0)+1,0),0)</f>
        <v>0</v>
      </c>
      <c r="BE38" s="422">
        <f>IF(AK38&gt;0,VLOOKUP(AI38,Сводная!A:C,  MATCH("buy",Сводная!$A$2:$G$2,0)+1,0),0)</f>
        <v>0</v>
      </c>
      <c r="BF38" s="431">
        <f>ROUND(IF(AJ38&gt;0,AVERAGEIFS('Данные из терминала'!M:M,'Данные из терминала'!C:C,AI38,'Данные из терминала'!B:B,"sell"),0),1)</f>
        <v>0</v>
      </c>
      <c r="BG38" s="432">
        <f>ROUND(IF(AK38&gt;0,AVERAGEIFS('Данные из терминала'!M:M,'Данные из терминала'!C:C,AI38,'Данные из терминала'!B:B,"buy"),0),1)</f>
        <v>0</v>
      </c>
      <c r="BH38" s="433">
        <f>ROUND(IF(AL38&gt;0,AVERAGEIFS('Данные из терминала'!M:M,'Данные из терминала'!C:C,AI38),0),1)</f>
        <v>0</v>
      </c>
      <c r="BI38" s="429">
        <f>IF(AJ38&gt;0,VLOOKUP(AI38,Сводная!A:G,  MATCH("sell",Сводная!$A$2:$G$2,0)+2,0),0)</f>
        <v>0</v>
      </c>
      <c r="BJ38" s="430">
        <f>IF(AK38&gt;0,VLOOKUP(AI38,Сводная!A:D,  MATCH("buy",Сводная!$A$2:$G$2,0)+2,0),0)</f>
        <v>0</v>
      </c>
      <c r="BK38" s="603">
        <f>IF(AJ38&gt;0,AVERAGEIFS('Данные из терминала'!O:O,'Данные из терминала'!C:C,AI38,'Данные из терминала'!B:B,"sell"),0)</f>
        <v>0</v>
      </c>
      <c r="BL38" s="604">
        <f>IF(AK38&gt;0,AVERAGEIFS('Данные из терминала'!O:O,'Данные из терминала'!C:C,AI38,'Данные из терминала'!B:B,"buy"),0)</f>
        <v>0</v>
      </c>
      <c r="BM38" s="605">
        <f>IF(AL38&gt;0,AVERAGEIFS('Данные из терминала'!O:O,'Данные из терминала'!C:C,AI38),0)</f>
        <v>0</v>
      </c>
    </row>
    <row r="39" spans="1:65" ht="15.75" thickBot="1" x14ac:dyDescent="0.3">
      <c r="A39" s="388">
        <v>20</v>
      </c>
      <c r="B39" s="109">
        <f t="shared" si="12"/>
        <v>1</v>
      </c>
      <c r="C39" s="113">
        <f t="shared" si="13"/>
        <v>32</v>
      </c>
      <c r="D39" s="79"/>
      <c r="E39" s="109">
        <f t="shared" si="14"/>
        <v>0</v>
      </c>
      <c r="F39" s="106">
        <f t="shared" si="27"/>
        <v>35</v>
      </c>
      <c r="G39" s="103">
        <f t="shared" si="15"/>
        <v>665</v>
      </c>
      <c r="H39" s="21"/>
      <c r="I39" s="17">
        <f t="shared" si="16"/>
        <v>1.8</v>
      </c>
      <c r="J39" s="111">
        <f t="shared" si="0"/>
        <v>702.39200000000005</v>
      </c>
      <c r="K39" s="18">
        <f t="shared" si="23"/>
        <v>1580.3700000000001</v>
      </c>
      <c r="L39" s="153"/>
      <c r="M39" s="160">
        <f t="shared" si="1"/>
        <v>496236.18</v>
      </c>
      <c r="N39" s="279">
        <f t="shared" si="2"/>
        <v>141.78176571428571</v>
      </c>
      <c r="O39" s="157">
        <f t="shared" si="3"/>
        <v>15803.7</v>
      </c>
      <c r="P39" s="180">
        <f t="shared" si="17"/>
        <v>700802.22</v>
      </c>
      <c r="Q39" s="195">
        <f t="shared" si="4"/>
        <v>200.22920571428571</v>
      </c>
      <c r="R39" s="123">
        <f t="shared" si="24"/>
        <v>44</v>
      </c>
      <c r="S39" s="124">
        <f t="shared" si="25"/>
        <v>7.0000000000000007E-2</v>
      </c>
      <c r="T39" s="128">
        <f t="shared" si="18"/>
        <v>76</v>
      </c>
      <c r="U39" s="129">
        <f t="shared" si="26"/>
        <v>0.11</v>
      </c>
      <c r="V39" s="348"/>
      <c r="W39" s="330">
        <f t="shared" si="5"/>
        <v>347681.4</v>
      </c>
      <c r="X39" s="331">
        <f t="shared" si="19"/>
        <v>1048483.62</v>
      </c>
      <c r="Y39" s="317"/>
      <c r="Z39" s="334">
        <f t="shared" si="6"/>
        <v>-1044983.62</v>
      </c>
      <c r="AA39" s="335">
        <f t="shared" si="7"/>
        <v>299.57</v>
      </c>
      <c r="AB39" s="336">
        <f t="shared" si="8"/>
        <v>0</v>
      </c>
      <c r="AC39" s="337">
        <f t="shared" si="9"/>
        <v>0</v>
      </c>
      <c r="AD39" s="391">
        <v>20</v>
      </c>
      <c r="AE39" s="351"/>
      <c r="AF39" s="332">
        <f t="shared" si="10"/>
        <v>0.5</v>
      </c>
      <c r="AG39" s="333">
        <f t="shared" si="11"/>
        <v>99.34</v>
      </c>
      <c r="AH39" s="356"/>
      <c r="AI39" s="394">
        <v>20</v>
      </c>
      <c r="AJ39" s="431">
        <f>COUNTIFS('Данные из терминала'!C:C,AI39,'Данные из терминала'!B:B,"sell")</f>
        <v>0</v>
      </c>
      <c r="AK39" s="432">
        <f>COUNTIFS('Данные из терминала'!C:C,AI39,'Данные из терминала'!B:B,"buy")</f>
        <v>0</v>
      </c>
      <c r="AL39" s="433">
        <f>COUNTIFS('Данные из терминала'!C:C,AI39)</f>
        <v>0</v>
      </c>
      <c r="AM39" s="434">
        <f>SUMIFS('Данные из терминала'!E:E,'Данные из терминала'!C:C,AI39,'Данные из терминала'!B:B,"sell")</f>
        <v>0</v>
      </c>
      <c r="AN39" s="435">
        <f>SUMIFS('Данные из терминала'!E:E,'Данные из терминала'!C:C,AI39,'Данные из терминала'!B:B,"buy")</f>
        <v>0</v>
      </c>
      <c r="AO39" s="436">
        <f>SUMIFS('Данные из терминала'!E:E,'Данные из терминала'!C:C,AI39)</f>
        <v>0</v>
      </c>
      <c r="AP39" s="431">
        <f>SUMIFS('Данные из терминала'!N:N,'Данные из терминала'!C:C,AI39,'Данные из терминала'!B:B,"sell")</f>
        <v>0</v>
      </c>
      <c r="AQ39" s="432">
        <f>SUMIFS('Данные из терминала'!N:N,'Данные из терминала'!C:C,AI39,'Данные из терминала'!B:B,"buy")</f>
        <v>0</v>
      </c>
      <c r="AR39" s="433">
        <f>SUMIFS('Данные из терминала'!N:N,'Данные из терминала'!C:C,AI39)</f>
        <v>0</v>
      </c>
      <c r="AS39" s="434">
        <f>ROUND(IF(AJ39&gt;0,AVERAGEIFS('Данные из терминала'!N:N,'Данные из терминала'!C:C,AI39,'Данные из терминала'!B:B,"sell"),0),2)</f>
        <v>0</v>
      </c>
      <c r="AT39" s="435">
        <f>ROUND(IF(AK39&gt;0,AVERAGEIFS('Данные из терминала'!N:N,'Данные из терминала'!C:C,AI39,'Данные из терминала'!B:B,"buy"),0),2)</f>
        <v>0</v>
      </c>
      <c r="AU39" s="436">
        <f>ROUND(IF(AL39&gt;0,AVERAGEIFS('Данные из терминала'!N:N,'Данные из терминала'!C:C,AI39),0),2)</f>
        <v>0</v>
      </c>
      <c r="AV39" s="437">
        <f t="shared" si="20"/>
        <v>0</v>
      </c>
      <c r="AW39" s="438">
        <f t="shared" si="21"/>
        <v>0</v>
      </c>
      <c r="AX39" s="439">
        <f t="shared" si="22"/>
        <v>0</v>
      </c>
      <c r="AY39" s="420">
        <f>IF(AJ39&gt;0,VLOOKUP(AI39,Сводная!A:E,  MATCH("sell",Сводная!$A$2:$G$2,0)+0,0),0)</f>
        <v>0</v>
      </c>
      <c r="AZ39" s="422">
        <f>IF(AK39&gt;0,VLOOKUP(AI39,Сводная!A:B,  MATCH("buy",Сводная!$A$2:$G$2,0)+0,0),0)</f>
        <v>0</v>
      </c>
      <c r="BA39" s="431">
        <f>ROUND(IF(AJ39&gt;0,AVERAGEIFS('Данные из терминала'!L:L,'Данные из терминала'!C:C,AI39,'Данные из терминала'!B:B,"sell"),0),1)</f>
        <v>0</v>
      </c>
      <c r="BB39" s="432">
        <f>ROUND(IF(AK39&gt;0,AVERAGEIFS('Данные из терминала'!L:L,'Данные из терминала'!C:C,AI39,'Данные из терминала'!B:B,"buy"),0),1)</f>
        <v>0</v>
      </c>
      <c r="BC39" s="432">
        <f>ROUND(IF(AL39&gt;0,AVERAGEIFS('Данные из терминала'!L:L,'Данные из терминала'!C:C,AI39),0),1)</f>
        <v>0</v>
      </c>
      <c r="BD39" s="420">
        <f>IF(AJ39&gt;0,VLOOKUP(AI39,Сводная!A:F,  MATCH("sell",Сводная!$A$2:$G$2,0)+1,0),0)</f>
        <v>0</v>
      </c>
      <c r="BE39" s="422">
        <f>IF(AK39&gt;0,VLOOKUP(AI39,Сводная!A:C,  MATCH("buy",Сводная!$A$2:$G$2,0)+1,0),0)</f>
        <v>0</v>
      </c>
      <c r="BF39" s="431">
        <f>ROUND(IF(AJ39&gt;0,AVERAGEIFS('Данные из терминала'!M:M,'Данные из терминала'!C:C,AI39,'Данные из терминала'!B:B,"sell"),0),1)</f>
        <v>0</v>
      </c>
      <c r="BG39" s="432">
        <f>ROUND(IF(AK39&gt;0,AVERAGEIFS('Данные из терминала'!M:M,'Данные из терминала'!C:C,AI39,'Данные из терминала'!B:B,"buy"),0),1)</f>
        <v>0</v>
      </c>
      <c r="BH39" s="433">
        <f>ROUND(IF(AL39&gt;0,AVERAGEIFS('Данные из терминала'!M:M,'Данные из терминала'!C:C,AI39),0),1)</f>
        <v>0</v>
      </c>
      <c r="BI39" s="429">
        <f>IF(AJ39&gt;0,VLOOKUP(AI39,Сводная!A:G,  MATCH("sell",Сводная!$A$2:$G$2,0)+2,0),0)</f>
        <v>0</v>
      </c>
      <c r="BJ39" s="430">
        <f>IF(AK39&gt;0,VLOOKUP(AI39,Сводная!A:D,  MATCH("buy",Сводная!$A$2:$G$2,0)+2,0),0)</f>
        <v>0</v>
      </c>
      <c r="BK39" s="603">
        <f>IF(AJ39&gt;0,AVERAGEIFS('Данные из терминала'!O:O,'Данные из терминала'!C:C,AI39,'Данные из терминала'!B:B,"sell"),0)</f>
        <v>0</v>
      </c>
      <c r="BL39" s="604">
        <f>IF(AK39&gt;0,AVERAGEIFS('Данные из терминала'!O:O,'Данные из терминала'!C:C,AI39,'Данные из терминала'!B:B,"buy"),0)</f>
        <v>0</v>
      </c>
      <c r="BM39" s="605">
        <f>IF(AL39&gt;0,AVERAGEIFS('Данные из терминала'!O:O,'Данные из терминала'!C:C,AI39),0)</f>
        <v>0</v>
      </c>
    </row>
    <row r="40" spans="1:65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3"/>
      <c r="M40" s="115"/>
      <c r="N40" s="115"/>
      <c r="O40" s="115"/>
      <c r="P40" s="115"/>
      <c r="Q40" s="115"/>
      <c r="R40" s="115"/>
      <c r="S40" s="115"/>
      <c r="T40" s="115"/>
      <c r="U40" s="115"/>
      <c r="V40" s="348"/>
      <c r="W40" s="348"/>
      <c r="X40" s="348"/>
      <c r="Y40" s="115"/>
      <c r="Z40" s="115"/>
      <c r="AA40" s="115"/>
      <c r="AB40" s="115"/>
      <c r="AC40" s="115"/>
      <c r="AD40" s="115"/>
      <c r="AE40" s="348"/>
      <c r="AF40" s="348"/>
      <c r="AG40" s="348"/>
      <c r="AH40" s="356"/>
      <c r="AI40" s="450"/>
      <c r="AJ40" s="450"/>
      <c r="AK40" s="450"/>
      <c r="AL40" s="450"/>
      <c r="AM40" s="451"/>
      <c r="AN40" s="451"/>
      <c r="AO40" s="451"/>
      <c r="AP40" s="450"/>
      <c r="AQ40" s="450"/>
      <c r="AR40" s="450"/>
      <c r="AS40" s="450"/>
      <c r="AT40" s="450"/>
      <c r="AU40" s="450"/>
      <c r="AV40" s="450"/>
      <c r="AW40" s="450"/>
      <c r="AX40" s="450"/>
      <c r="AY40" s="450"/>
      <c r="AZ40" s="450"/>
      <c r="BA40" s="450"/>
      <c r="BB40" s="450"/>
      <c r="BC40" s="450"/>
      <c r="BD40" s="450"/>
      <c r="BE40" s="450"/>
      <c r="BF40" s="450"/>
      <c r="BG40" s="450"/>
      <c r="BH40" s="450"/>
      <c r="BI40" s="450"/>
      <c r="BJ40" s="450"/>
      <c r="BK40" s="450"/>
      <c r="BL40" s="450"/>
      <c r="BM40" s="450"/>
    </row>
    <row r="41" spans="1:65" ht="13.5" thickBot="1" x14ac:dyDescent="0.25">
      <c r="D41" s="82"/>
      <c r="H41" s="82"/>
      <c r="L41" s="185"/>
      <c r="AI41" s="114"/>
      <c r="AJ41" s="187"/>
      <c r="AK41" s="187"/>
      <c r="AL41" s="187"/>
      <c r="AM41" s="452"/>
      <c r="AN41" s="452"/>
      <c r="AO41" s="452"/>
      <c r="AP41" s="187"/>
      <c r="AQ41" s="187"/>
      <c r="AR41" s="187"/>
      <c r="AS41" s="187"/>
      <c r="AT41" s="187"/>
      <c r="AU41" s="187"/>
      <c r="AV41" s="187"/>
      <c r="AW41" s="187"/>
      <c r="AX41" s="187"/>
      <c r="AY41" s="187"/>
      <c r="AZ41" s="187"/>
      <c r="BA41" s="187"/>
      <c r="BB41" s="187"/>
      <c r="BC41" s="187"/>
      <c r="BD41" s="187"/>
      <c r="BE41" s="187"/>
      <c r="BF41" s="187"/>
      <c r="BG41" s="187"/>
      <c r="BH41" s="187"/>
      <c r="BI41" s="187"/>
      <c r="BJ41" s="187"/>
      <c r="BK41" s="187"/>
      <c r="BL41" s="187"/>
      <c r="BM41" s="187"/>
    </row>
    <row r="42" spans="1:65" ht="13.5" thickBot="1" x14ac:dyDescent="0.25">
      <c r="D42" s="82"/>
      <c r="H42" s="82"/>
      <c r="L42" s="185"/>
      <c r="AI42" s="453" t="s">
        <v>98</v>
      </c>
      <c r="AJ42" s="454">
        <f t="shared" ref="AJ42:AR42" si="28">SUM(AJ20:AJ39)</f>
        <v>0</v>
      </c>
      <c r="AK42" s="455">
        <f t="shared" si="28"/>
        <v>0</v>
      </c>
      <c r="AL42" s="456">
        <f t="shared" si="28"/>
        <v>0</v>
      </c>
      <c r="AM42" s="457">
        <f t="shared" si="28"/>
        <v>0</v>
      </c>
      <c r="AN42" s="458">
        <f t="shared" si="28"/>
        <v>0</v>
      </c>
      <c r="AO42" s="459">
        <f t="shared" si="28"/>
        <v>0</v>
      </c>
      <c r="AP42" s="460">
        <f t="shared" si="28"/>
        <v>0</v>
      </c>
      <c r="AQ42" s="461">
        <f t="shared" si="28"/>
        <v>0</v>
      </c>
      <c r="AR42" s="462">
        <f t="shared" si="28"/>
        <v>0</v>
      </c>
      <c r="AS42" s="187"/>
      <c r="AT42" s="187"/>
      <c r="AU42" s="187"/>
      <c r="AV42" s="187"/>
      <c r="AW42" s="187"/>
      <c r="AX42" s="187"/>
      <c r="AY42" s="187"/>
      <c r="AZ42" s="187"/>
      <c r="BA42" s="187"/>
      <c r="BB42" s="187"/>
      <c r="BC42" s="187"/>
      <c r="BD42" s="187"/>
      <c r="BE42" s="187"/>
      <c r="BF42" s="187"/>
      <c r="BG42" s="187"/>
      <c r="BH42" s="187"/>
      <c r="BI42" s="187"/>
      <c r="BJ42" s="187"/>
      <c r="BK42" s="187"/>
      <c r="BL42" s="187"/>
      <c r="BM42" s="187"/>
    </row>
    <row r="43" spans="1:65" ht="27" thickBot="1" x14ac:dyDescent="0.45">
      <c r="A43" s="196"/>
      <c r="B43" s="197">
        <v>1</v>
      </c>
      <c r="C43" s="197"/>
      <c r="D43" s="82"/>
      <c r="E43" s="197"/>
      <c r="F43" s="197">
        <v>2</v>
      </c>
      <c r="G43" s="197"/>
      <c r="H43" s="82"/>
      <c r="I43" s="197"/>
      <c r="J43" s="197">
        <v>3</v>
      </c>
      <c r="K43" s="197"/>
      <c r="L43" s="185"/>
      <c r="M43" s="683">
        <v>4</v>
      </c>
      <c r="N43" s="683"/>
      <c r="O43" s="683"/>
      <c r="P43" s="683"/>
      <c r="Q43" s="684"/>
      <c r="R43" s="683"/>
      <c r="S43" s="683"/>
      <c r="T43" s="683"/>
      <c r="U43" s="683"/>
      <c r="V43" s="197"/>
      <c r="W43" s="683">
        <v>5</v>
      </c>
      <c r="X43" s="684"/>
      <c r="Y43" s="197"/>
      <c r="Z43" s="197"/>
      <c r="AA43" s="683">
        <v>6</v>
      </c>
      <c r="AB43" s="683"/>
      <c r="AF43" s="683">
        <v>7</v>
      </c>
      <c r="AG43" s="683"/>
      <c r="AH43" s="353"/>
      <c r="AW43" s="548"/>
      <c r="AX43" s="548"/>
    </row>
    <row r="44" spans="1:65" ht="15" x14ac:dyDescent="0.25">
      <c r="D44" s="82"/>
      <c r="E44" s="357"/>
      <c r="F44" s="357"/>
      <c r="G44" s="357"/>
      <c r="H44" s="82"/>
      <c r="I44" s="357"/>
      <c r="J44" s="357"/>
      <c r="K44" s="357"/>
      <c r="L44" s="185"/>
      <c r="AJ44" s="694" t="s">
        <v>295</v>
      </c>
      <c r="AK44" s="691" t="s">
        <v>2116</v>
      </c>
      <c r="AL44" s="692"/>
      <c r="AM44" s="692"/>
      <c r="AN44" s="692"/>
      <c r="AO44" s="692"/>
      <c r="AP44" s="692"/>
      <c r="AQ44" s="692"/>
      <c r="AR44" s="692"/>
      <c r="AS44" s="692"/>
      <c r="AT44" s="692"/>
      <c r="AU44" s="692"/>
      <c r="AV44" s="693"/>
      <c r="AW44" s="689" t="s">
        <v>2030</v>
      </c>
      <c r="AX44" s="689" t="s">
        <v>2029</v>
      </c>
      <c r="AZ44" s="694" t="s">
        <v>295</v>
      </c>
      <c r="BA44" s="691" t="s">
        <v>2031</v>
      </c>
      <c r="BB44" s="692"/>
      <c r="BC44" s="692"/>
      <c r="BD44" s="692"/>
      <c r="BE44" s="692"/>
      <c r="BF44" s="692"/>
      <c r="BG44" s="692"/>
      <c r="BH44" s="692"/>
      <c r="BI44" s="692"/>
      <c r="BJ44" s="692"/>
      <c r="BK44" s="692"/>
      <c r="BL44" s="693"/>
      <c r="BM44" s="689" t="s">
        <v>2032</v>
      </c>
    </row>
    <row r="45" spans="1:65" ht="15.6" customHeight="1" thickBot="1" x14ac:dyDescent="0.35">
      <c r="A45" s="463" t="s">
        <v>99</v>
      </c>
      <c r="B45" s="125"/>
      <c r="C45" s="361" t="str">
        <f>VLOOKUP(A45,SET_import!$A:$B,2,0)</f>
        <v/>
      </c>
      <c r="D45" s="464"/>
      <c r="E45" s="125"/>
      <c r="F45" s="125"/>
      <c r="G45" s="125"/>
      <c r="H45" s="465"/>
      <c r="I45" s="125"/>
      <c r="J45" s="125"/>
      <c r="K45" s="125"/>
      <c r="L45" s="466"/>
      <c r="M45" s="125"/>
      <c r="AJ45" s="695"/>
      <c r="AK45" s="570" t="s">
        <v>2053</v>
      </c>
      <c r="AL45" s="571" t="s">
        <v>2033</v>
      </c>
      <c r="AM45" s="571" t="s">
        <v>2034</v>
      </c>
      <c r="AN45" s="571" t="s">
        <v>2035</v>
      </c>
      <c r="AO45" s="571" t="s">
        <v>296</v>
      </c>
      <c r="AP45" s="571" t="s">
        <v>2036</v>
      </c>
      <c r="AQ45" s="571" t="s">
        <v>2037</v>
      </c>
      <c r="AR45" s="571" t="s">
        <v>2038</v>
      </c>
      <c r="AS45" s="571" t="s">
        <v>2041</v>
      </c>
      <c r="AT45" s="571" t="s">
        <v>2039</v>
      </c>
      <c r="AU45" s="571" t="s">
        <v>2040</v>
      </c>
      <c r="AV45" s="572" t="s">
        <v>2042</v>
      </c>
      <c r="AW45" s="690"/>
      <c r="AX45" s="690"/>
      <c r="AZ45" s="695"/>
      <c r="BA45" s="570" t="s">
        <v>2053</v>
      </c>
      <c r="BB45" s="571" t="s">
        <v>2033</v>
      </c>
      <c r="BC45" s="571" t="s">
        <v>2034</v>
      </c>
      <c r="BD45" s="571" t="s">
        <v>2035</v>
      </c>
      <c r="BE45" s="571" t="s">
        <v>296</v>
      </c>
      <c r="BF45" s="571" t="s">
        <v>2036</v>
      </c>
      <c r="BG45" s="571" t="s">
        <v>2037</v>
      </c>
      <c r="BH45" s="571" t="s">
        <v>2038</v>
      </c>
      <c r="BI45" s="571" t="s">
        <v>2041</v>
      </c>
      <c r="BJ45" s="571" t="s">
        <v>2039</v>
      </c>
      <c r="BK45" s="571" t="s">
        <v>2040</v>
      </c>
      <c r="BL45" s="572" t="s">
        <v>2042</v>
      </c>
      <c r="BM45" s="690"/>
    </row>
    <row r="46" spans="1:65" ht="15" customHeight="1" thickBot="1" x14ac:dyDescent="0.25">
      <c r="A46" s="125"/>
      <c r="B46" s="125"/>
      <c r="C46" s="125"/>
      <c r="D46" s="464"/>
      <c r="E46" s="125"/>
      <c r="F46" s="125"/>
      <c r="G46" s="125"/>
      <c r="H46" s="465"/>
      <c r="I46" s="467" t="s">
        <v>111</v>
      </c>
      <c r="J46" s="125"/>
      <c r="K46" s="245" t="e">
        <f>VLOOKUP(I46,SET_import!$A:$B,2,0)</f>
        <v>#N/A</v>
      </c>
      <c r="L46" s="466"/>
      <c r="M46" s="125"/>
      <c r="AJ46" s="531"/>
      <c r="AK46" s="532"/>
      <c r="AL46" s="533"/>
      <c r="AM46" s="533"/>
      <c r="AN46" s="533"/>
      <c r="AO46" s="533"/>
      <c r="AP46" s="533"/>
      <c r="AQ46" s="533"/>
      <c r="AR46" s="533"/>
      <c r="AS46" s="533"/>
      <c r="AT46" s="533"/>
      <c r="AU46" s="533"/>
      <c r="AV46" s="534"/>
      <c r="AW46" s="565">
        <f t="shared" ref="AW46:AW52" si="29">IF(COUNT(AK46:AV46)=0,0,AVERAGE(AK46:AV46))</f>
        <v>0</v>
      </c>
      <c r="AX46" s="578">
        <f t="shared" ref="AX46:AX51" si="30">SUM(AK46:AV46)</f>
        <v>0</v>
      </c>
      <c r="AZ46" s="535"/>
      <c r="BA46" s="532"/>
      <c r="BB46" s="533"/>
      <c r="BC46" s="533"/>
      <c r="BD46" s="533"/>
      <c r="BE46" s="533"/>
      <c r="BF46" s="533"/>
      <c r="BG46" s="533"/>
      <c r="BH46" s="533"/>
      <c r="BI46" s="533"/>
      <c r="BJ46" s="533"/>
      <c r="BK46" s="533"/>
      <c r="BL46" s="534"/>
      <c r="BM46" s="565" t="str">
        <f>IF(COUNT(BA46:BL46)=0,"",AVERAGE(BA46:BL46))</f>
        <v/>
      </c>
    </row>
    <row r="47" spans="1:65" ht="15.75" thickBot="1" x14ac:dyDescent="0.3">
      <c r="A47" s="468" t="s">
        <v>123</v>
      </c>
      <c r="B47" s="469"/>
      <c r="C47" s="140">
        <f>VLOOKUP(A47,SET_import!$A:$B,2,0)</f>
        <v>15</v>
      </c>
      <c r="D47" s="464"/>
      <c r="E47" s="468" t="s">
        <v>103</v>
      </c>
      <c r="F47" s="469"/>
      <c r="G47" s="140">
        <f>VLOOKUP(E47,SET_import!$A:$B,2,0)</f>
        <v>35</v>
      </c>
      <c r="H47" s="465"/>
      <c r="I47" s="468" t="s">
        <v>112</v>
      </c>
      <c r="J47" s="470"/>
      <c r="K47" s="145">
        <f>VLOOKUP(I47,SET_import!$A:$B,2,0)</f>
        <v>0.01</v>
      </c>
      <c r="L47" s="466"/>
      <c r="M47" s="125"/>
      <c r="AJ47" s="536"/>
      <c r="AK47" s="537"/>
      <c r="AL47" s="538"/>
      <c r="AM47" s="538"/>
      <c r="AN47" s="538"/>
      <c r="AO47" s="538"/>
      <c r="AP47" s="538"/>
      <c r="AQ47" s="538"/>
      <c r="AR47" s="538"/>
      <c r="AS47" s="538"/>
      <c r="AT47" s="538"/>
      <c r="AU47" s="538"/>
      <c r="AV47" s="539"/>
      <c r="AW47" s="565">
        <f t="shared" si="29"/>
        <v>0</v>
      </c>
      <c r="AX47" s="578">
        <f t="shared" si="30"/>
        <v>0</v>
      </c>
      <c r="AZ47" s="540"/>
      <c r="BA47" s="537"/>
      <c r="BB47" s="538"/>
      <c r="BC47" s="538"/>
      <c r="BD47" s="538"/>
      <c r="BE47" s="538"/>
      <c r="BF47" s="538"/>
      <c r="BG47" s="538"/>
      <c r="BH47" s="538"/>
      <c r="BI47" s="538"/>
      <c r="BJ47" s="538"/>
      <c r="BK47" s="538"/>
      <c r="BL47" s="539"/>
      <c r="BM47" s="565" t="str">
        <f t="shared" ref="BM47:BM51" si="31">IF(COUNT(BA47:BL47)=0,"",AVERAGE(BA47:BL47))</f>
        <v/>
      </c>
    </row>
    <row r="48" spans="1:65" ht="15.75" thickBot="1" x14ac:dyDescent="0.3">
      <c r="A48" s="468"/>
      <c r="B48" s="469"/>
      <c r="C48" s="471"/>
      <c r="D48" s="472"/>
      <c r="E48" s="473"/>
      <c r="F48" s="469"/>
      <c r="G48" s="474"/>
      <c r="H48" s="475"/>
      <c r="I48" s="468" t="s">
        <v>113</v>
      </c>
      <c r="J48" s="470"/>
      <c r="K48" s="144">
        <f>VLOOKUP(I48,SET_import!$A:$B,2,0)</f>
        <v>1.8</v>
      </c>
      <c r="L48" s="466"/>
      <c r="M48" s="125"/>
      <c r="AJ48" s="536"/>
      <c r="AK48" s="537"/>
      <c r="AL48" s="538"/>
      <c r="AM48" s="538"/>
      <c r="AN48" s="538"/>
      <c r="AO48" s="538"/>
      <c r="AP48" s="538"/>
      <c r="AQ48" s="538"/>
      <c r="AR48" s="538"/>
      <c r="AS48" s="538"/>
      <c r="AT48" s="538"/>
      <c r="AU48" s="538"/>
      <c r="AV48" s="539"/>
      <c r="AW48" s="565">
        <f t="shared" si="29"/>
        <v>0</v>
      </c>
      <c r="AX48" s="578">
        <f t="shared" si="30"/>
        <v>0</v>
      </c>
      <c r="AZ48" s="540"/>
      <c r="BA48" s="537"/>
      <c r="BB48" s="538"/>
      <c r="BC48" s="538"/>
      <c r="BD48" s="538"/>
      <c r="BE48" s="538"/>
      <c r="BF48" s="538"/>
      <c r="BG48" s="538"/>
      <c r="BH48" s="538"/>
      <c r="BI48" s="538"/>
      <c r="BJ48" s="538"/>
      <c r="BK48" s="538"/>
      <c r="BL48" s="539"/>
      <c r="BM48" s="565" t="str">
        <f t="shared" si="31"/>
        <v/>
      </c>
    </row>
    <row r="49" spans="1:65" ht="15.75" thickBot="1" x14ac:dyDescent="0.3">
      <c r="A49" s="468"/>
      <c r="B49" s="469"/>
      <c r="C49" s="471"/>
      <c r="D49" s="472"/>
      <c r="E49" s="473"/>
      <c r="F49" s="469"/>
      <c r="G49" s="471"/>
      <c r="H49" s="475"/>
      <c r="I49" s="468" t="s">
        <v>114</v>
      </c>
      <c r="J49" s="470"/>
      <c r="K49" s="140">
        <f>VLOOKUP(I49,SET_import!$A:$B,2,0)</f>
        <v>2</v>
      </c>
      <c r="L49" s="466"/>
      <c r="M49" s="125"/>
      <c r="AJ49" s="536"/>
      <c r="AK49" s="537"/>
      <c r="AL49" s="538"/>
      <c r="AM49" s="538"/>
      <c r="AN49" s="538"/>
      <c r="AO49" s="538"/>
      <c r="AP49" s="538"/>
      <c r="AQ49" s="538"/>
      <c r="AR49" s="538"/>
      <c r="AS49" s="538"/>
      <c r="AT49" s="538"/>
      <c r="AU49" s="538"/>
      <c r="AV49" s="539"/>
      <c r="AW49" s="565">
        <f t="shared" si="29"/>
        <v>0</v>
      </c>
      <c r="AX49" s="578">
        <f t="shared" si="30"/>
        <v>0</v>
      </c>
      <c r="AZ49" s="540"/>
      <c r="BA49" s="537"/>
      <c r="BB49" s="538"/>
      <c r="BC49" s="538"/>
      <c r="BD49" s="538"/>
      <c r="BE49" s="538"/>
      <c r="BF49" s="538"/>
      <c r="BG49" s="538"/>
      <c r="BH49" s="538"/>
      <c r="BI49" s="538"/>
      <c r="BJ49" s="538"/>
      <c r="BK49" s="538"/>
      <c r="BL49" s="539"/>
      <c r="BM49" s="565" t="str">
        <f t="shared" si="31"/>
        <v/>
      </c>
    </row>
    <row r="50" spans="1:65" ht="15.75" thickBot="1" x14ac:dyDescent="0.3">
      <c r="A50" s="476"/>
      <c r="B50" s="469"/>
      <c r="C50" s="477"/>
      <c r="D50" s="478"/>
      <c r="E50" s="473"/>
      <c r="F50" s="469"/>
      <c r="G50" s="3"/>
      <c r="H50" s="479"/>
      <c r="I50" s="476"/>
      <c r="J50" s="470"/>
      <c r="K50" s="3"/>
      <c r="L50" s="466"/>
      <c r="M50" s="125"/>
      <c r="AJ50" s="536"/>
      <c r="AK50" s="537"/>
      <c r="AL50" s="538"/>
      <c r="AM50" s="538"/>
      <c r="AN50" s="538"/>
      <c r="AO50" s="538"/>
      <c r="AP50" s="538"/>
      <c r="AQ50" s="538"/>
      <c r="AR50" s="538"/>
      <c r="AS50" s="538"/>
      <c r="AT50" s="538"/>
      <c r="AU50" s="538"/>
      <c r="AV50" s="539"/>
      <c r="AW50" s="565">
        <f t="shared" si="29"/>
        <v>0</v>
      </c>
      <c r="AX50" s="578">
        <f t="shared" si="30"/>
        <v>0</v>
      </c>
      <c r="AZ50" s="540"/>
      <c r="BA50" s="537"/>
      <c r="BB50" s="538"/>
      <c r="BC50" s="538"/>
      <c r="BD50" s="538"/>
      <c r="BE50" s="538"/>
      <c r="BF50" s="538"/>
      <c r="BG50" s="538"/>
      <c r="BH50" s="538"/>
      <c r="BI50" s="538"/>
      <c r="BJ50" s="538"/>
      <c r="BK50" s="538"/>
      <c r="BL50" s="539"/>
      <c r="BM50" s="565" t="str">
        <f t="shared" si="31"/>
        <v/>
      </c>
    </row>
    <row r="51" spans="1:65" ht="15.75" thickBot="1" x14ac:dyDescent="0.3">
      <c r="A51" s="480" t="s">
        <v>124</v>
      </c>
      <c r="B51" s="469"/>
      <c r="C51" s="142">
        <f>VLOOKUP(A51,SET_import!$A:$B,2,0)</f>
        <v>4</v>
      </c>
      <c r="D51" s="481"/>
      <c r="E51" s="480" t="s">
        <v>104</v>
      </c>
      <c r="F51" s="469"/>
      <c r="G51" s="142">
        <f>VLOOKUP(E51,SET_import!$A:$B,2,0)</f>
        <v>0</v>
      </c>
      <c r="H51" s="482"/>
      <c r="I51" s="480" t="s">
        <v>115</v>
      </c>
      <c r="J51" s="470"/>
      <c r="K51" s="143">
        <f>VLOOKUP(I51,SET_import!$A:$B,2,0)</f>
        <v>0</v>
      </c>
      <c r="L51" s="466"/>
      <c r="M51" s="125"/>
      <c r="AJ51" s="541"/>
      <c r="AK51" s="542"/>
      <c r="AL51" s="543"/>
      <c r="AM51" s="543"/>
      <c r="AN51" s="543"/>
      <c r="AO51" s="543"/>
      <c r="AP51" s="543"/>
      <c r="AQ51" s="543"/>
      <c r="AR51" s="543"/>
      <c r="AS51" s="543"/>
      <c r="AT51" s="543"/>
      <c r="AU51" s="543"/>
      <c r="AV51" s="544"/>
      <c r="AW51" s="565">
        <f t="shared" si="29"/>
        <v>0</v>
      </c>
      <c r="AX51" s="578">
        <f t="shared" si="30"/>
        <v>0</v>
      </c>
      <c r="AZ51" s="545"/>
      <c r="BA51" s="542"/>
      <c r="BB51" s="543"/>
      <c r="BC51" s="543"/>
      <c r="BD51" s="543"/>
      <c r="BE51" s="543"/>
      <c r="BF51" s="543"/>
      <c r="BG51" s="543"/>
      <c r="BH51" s="543"/>
      <c r="BI51" s="543"/>
      <c r="BJ51" s="543"/>
      <c r="BK51" s="543"/>
      <c r="BL51" s="544"/>
      <c r="BM51" s="565" t="str">
        <f t="shared" si="31"/>
        <v/>
      </c>
    </row>
    <row r="52" spans="1:65" ht="15.75" thickBot="1" x14ac:dyDescent="0.3">
      <c r="A52" s="480" t="s">
        <v>125</v>
      </c>
      <c r="B52" s="469"/>
      <c r="C52" s="141">
        <f>VLOOKUP(A52,SET_import!$A:$B,2,0)</f>
        <v>1</v>
      </c>
      <c r="D52" s="483"/>
      <c r="E52" s="480" t="s">
        <v>105</v>
      </c>
      <c r="F52" s="484"/>
      <c r="G52" s="141">
        <f>VLOOKUP(E52,SET_import!$A:$B,2,0)</f>
        <v>0</v>
      </c>
      <c r="H52" s="485"/>
      <c r="I52" s="480" t="s">
        <v>116</v>
      </c>
      <c r="J52" s="470"/>
      <c r="K52" s="139">
        <f>VLOOKUP(I52,SET_import!$A:$B,2,0)</f>
        <v>0</v>
      </c>
      <c r="L52" s="466"/>
      <c r="M52" s="125"/>
      <c r="AJ52" s="546" t="s">
        <v>2043</v>
      </c>
      <c r="AK52" s="576" t="str">
        <f>IF(COUNT(AK46:AK51)=0,"",AVERAGE(AK46:AK51))</f>
        <v/>
      </c>
      <c r="AL52" s="580" t="str">
        <f t="shared" ref="AL52:AV52" si="32">IF(COUNT(AL46:AL51)=0,"",AVERAGE(AL46:AL51))</f>
        <v/>
      </c>
      <c r="AM52" s="580" t="str">
        <f t="shared" si="32"/>
        <v/>
      </c>
      <c r="AN52" s="580" t="str">
        <f t="shared" si="32"/>
        <v/>
      </c>
      <c r="AO52" s="580" t="str">
        <f t="shared" si="32"/>
        <v/>
      </c>
      <c r="AP52" s="580" t="str">
        <f t="shared" si="32"/>
        <v/>
      </c>
      <c r="AQ52" s="580" t="str">
        <f t="shared" si="32"/>
        <v/>
      </c>
      <c r="AR52" s="580" t="str">
        <f t="shared" si="32"/>
        <v/>
      </c>
      <c r="AS52" s="580" t="str">
        <f t="shared" si="32"/>
        <v/>
      </c>
      <c r="AT52" s="580" t="str">
        <f t="shared" si="32"/>
        <v/>
      </c>
      <c r="AU52" s="580" t="str">
        <f t="shared" si="32"/>
        <v/>
      </c>
      <c r="AV52" s="579" t="str">
        <f t="shared" si="32"/>
        <v/>
      </c>
      <c r="AW52" s="577">
        <f t="shared" si="29"/>
        <v>0</v>
      </c>
      <c r="AX52" s="578">
        <f>SUM(AX46:AX51)</f>
        <v>0</v>
      </c>
      <c r="AZ52" s="547" t="s">
        <v>2044</v>
      </c>
      <c r="BA52" s="576" t="str">
        <f>IF(COUNT(BA46:BA51)=0,"",AVERAGE(BA46:BA51))</f>
        <v/>
      </c>
      <c r="BB52" s="580" t="str">
        <f t="shared" ref="BB52:BL52" si="33">IF(COUNT(BB46:BB51)=0,"",AVERAGE(BB46:BB51))</f>
        <v/>
      </c>
      <c r="BC52" s="580" t="str">
        <f t="shared" si="33"/>
        <v/>
      </c>
      <c r="BD52" s="580" t="str">
        <f t="shared" si="33"/>
        <v/>
      </c>
      <c r="BE52" s="580" t="str">
        <f t="shared" si="33"/>
        <v/>
      </c>
      <c r="BF52" s="580" t="str">
        <f t="shared" si="33"/>
        <v/>
      </c>
      <c r="BG52" s="580" t="str">
        <f t="shared" si="33"/>
        <v/>
      </c>
      <c r="BH52" s="580" t="str">
        <f t="shared" si="33"/>
        <v/>
      </c>
      <c r="BI52" s="580" t="str">
        <f t="shared" si="33"/>
        <v/>
      </c>
      <c r="BJ52" s="580" t="str">
        <f t="shared" si="33"/>
        <v/>
      </c>
      <c r="BK52" s="580" t="str">
        <f t="shared" si="33"/>
        <v/>
      </c>
      <c r="BL52" s="579" t="str">
        <f t="shared" si="33"/>
        <v/>
      </c>
      <c r="BM52" s="577">
        <f t="shared" ref="BM52" si="34">IF(COUNT(BA52:BL52)=0,0,AVERAGE(BA52:BL52))</f>
        <v>0</v>
      </c>
    </row>
    <row r="53" spans="1:65" ht="15" x14ac:dyDescent="0.25">
      <c r="A53" s="480"/>
      <c r="B53" s="486"/>
      <c r="C53" s="487"/>
      <c r="D53" s="481"/>
      <c r="E53" s="473"/>
      <c r="F53" s="486"/>
      <c r="G53" s="488"/>
      <c r="H53" s="482"/>
      <c r="I53" s="480"/>
      <c r="J53" s="489"/>
      <c r="K53" s="488"/>
      <c r="L53" s="466"/>
      <c r="M53" s="125"/>
    </row>
    <row r="54" spans="1:65" ht="15" x14ac:dyDescent="0.25">
      <c r="A54" s="490" t="s">
        <v>126</v>
      </c>
      <c r="B54" s="469"/>
      <c r="C54" s="254">
        <f>VLOOKUP(A54,SET_import!$A:$B,2,0)</f>
        <v>0</v>
      </c>
      <c r="D54" s="491"/>
      <c r="E54" s="490" t="s">
        <v>106</v>
      </c>
      <c r="F54" s="484"/>
      <c r="G54" s="254">
        <f>VLOOKUP(E54,SET_import!$A:$B,2,0)</f>
        <v>0</v>
      </c>
      <c r="H54" s="492"/>
      <c r="I54" s="490" t="s">
        <v>117</v>
      </c>
      <c r="J54" s="470"/>
      <c r="K54" s="259">
        <f>VLOOKUP(I54,SET_import!$A:$B,2,0)</f>
        <v>0</v>
      </c>
      <c r="L54" s="466"/>
      <c r="M54" s="125"/>
    </row>
    <row r="55" spans="1:65" ht="15" x14ac:dyDescent="0.25">
      <c r="A55" s="490" t="s">
        <v>127</v>
      </c>
      <c r="B55" s="469"/>
      <c r="C55" s="255">
        <f>VLOOKUP(A55,SET_import!$A:$B,2,0)</f>
        <v>0</v>
      </c>
      <c r="D55" s="493"/>
      <c r="E55" s="490" t="s">
        <v>107</v>
      </c>
      <c r="F55" s="484"/>
      <c r="G55" s="255">
        <f>VLOOKUP(E55,SET_import!$A:$B,2,0)</f>
        <v>0</v>
      </c>
      <c r="H55" s="494"/>
      <c r="I55" s="490" t="s">
        <v>118</v>
      </c>
      <c r="J55" s="470"/>
      <c r="K55" s="263">
        <f>VLOOKUP(I55,SET_import!$A:$B,2,0)</f>
        <v>0</v>
      </c>
      <c r="L55" s="466"/>
      <c r="M55" s="125"/>
    </row>
    <row r="56" spans="1:65" ht="15" x14ac:dyDescent="0.25">
      <c r="A56" s="490"/>
      <c r="B56" s="469"/>
      <c r="C56" s="495"/>
      <c r="D56" s="493"/>
      <c r="E56" s="490"/>
      <c r="F56" s="484"/>
      <c r="G56" s="495"/>
      <c r="H56" s="494"/>
      <c r="I56" s="490"/>
      <c r="J56" s="470"/>
      <c r="K56" s="496"/>
      <c r="L56" s="466"/>
      <c r="M56" s="125"/>
    </row>
    <row r="57" spans="1:65" ht="15" x14ac:dyDescent="0.25">
      <c r="A57" s="497" t="s">
        <v>128</v>
      </c>
      <c r="B57" s="469"/>
      <c r="C57" s="247">
        <f>VLOOKUP(A57,SET_import!$A:$B,2,0)</f>
        <v>0</v>
      </c>
      <c r="D57" s="493"/>
      <c r="E57" s="497" t="s">
        <v>108</v>
      </c>
      <c r="F57" s="470"/>
      <c r="G57" s="281">
        <f>VLOOKUP(E57,SET_import!$A:$B,2,0)</f>
        <v>0</v>
      </c>
      <c r="H57" s="498"/>
      <c r="I57" s="497" t="s">
        <v>119</v>
      </c>
      <c r="J57" s="470"/>
      <c r="K57" s="284">
        <f>VLOOKUP(I57,SET_import!$A:$B,2,0)</f>
        <v>0</v>
      </c>
      <c r="L57" s="466"/>
      <c r="M57" s="125"/>
    </row>
    <row r="58" spans="1:65" ht="15" x14ac:dyDescent="0.25">
      <c r="A58" s="497" t="s">
        <v>129</v>
      </c>
      <c r="B58" s="469"/>
      <c r="C58" s="208">
        <f>VLOOKUP(A58,SET_import!$A:$B,2,0)</f>
        <v>0</v>
      </c>
      <c r="D58" s="493"/>
      <c r="E58" s="497" t="s">
        <v>109</v>
      </c>
      <c r="F58" s="470"/>
      <c r="G58" s="208">
        <f>VLOOKUP(E58,SET_import!$A:$B,2,0)</f>
        <v>0</v>
      </c>
      <c r="H58" s="498"/>
      <c r="I58" s="497" t="s">
        <v>120</v>
      </c>
      <c r="J58" s="470"/>
      <c r="K58" s="282">
        <f>VLOOKUP(I58,SET_import!$A:$B,2,0)</f>
        <v>0</v>
      </c>
      <c r="L58" s="466"/>
      <c r="M58" s="125"/>
    </row>
    <row r="59" spans="1:65" ht="15" x14ac:dyDescent="0.25">
      <c r="A59" s="499"/>
      <c r="B59" s="469"/>
      <c r="C59" s="500"/>
      <c r="D59" s="501"/>
      <c r="E59" s="499"/>
      <c r="F59" s="469"/>
      <c r="G59" s="500"/>
      <c r="H59" s="502"/>
      <c r="I59" s="499"/>
      <c r="J59" s="470"/>
      <c r="K59" s="503"/>
      <c r="L59" s="466"/>
      <c r="M59" s="125"/>
    </row>
    <row r="60" spans="1:65" ht="15" x14ac:dyDescent="0.25">
      <c r="A60" s="125"/>
      <c r="B60" s="125"/>
      <c r="C60" s="125"/>
      <c r="D60" s="504"/>
      <c r="E60" s="468" t="s">
        <v>110</v>
      </c>
      <c r="F60" s="469"/>
      <c r="G60" s="208">
        <f>VLOOKUP(E60,SET_import!$A:$B,2,0)</f>
        <v>0</v>
      </c>
      <c r="H60" s="498"/>
      <c r="I60" s="468" t="s">
        <v>121</v>
      </c>
      <c r="J60" s="470"/>
      <c r="K60" s="228">
        <f>VLOOKUP(I60,SET_import!$A:$B,2,0)</f>
        <v>0</v>
      </c>
      <c r="L60" s="466"/>
      <c r="M60" s="125"/>
    </row>
    <row r="61" spans="1:65" ht="15" x14ac:dyDescent="0.25">
      <c r="A61" s="505" t="s">
        <v>100</v>
      </c>
      <c r="B61" s="125"/>
      <c r="C61" s="361">
        <f>VLOOKUP(A61,SET_import!$A:$B,2,0)</f>
        <v>10</v>
      </c>
      <c r="D61" s="504"/>
      <c r="E61" s="468"/>
      <c r="F61" s="506"/>
      <c r="G61" s="507"/>
      <c r="H61" s="498"/>
      <c r="I61" s="508" t="s">
        <v>122</v>
      </c>
      <c r="J61" s="470"/>
      <c r="K61" s="227">
        <f>VLOOKUP(I61,SET_import!$A:$B,2,0)</f>
        <v>0</v>
      </c>
      <c r="L61" s="466"/>
      <c r="M61" s="125"/>
    </row>
    <row r="62" spans="1:65" x14ac:dyDescent="0.2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466"/>
      <c r="M62" s="125"/>
    </row>
    <row r="63" spans="1:65" ht="16.5" x14ac:dyDescent="0.3">
      <c r="A63" s="509" t="s">
        <v>102</v>
      </c>
      <c r="B63" s="510"/>
      <c r="C63" s="361">
        <f>VLOOKUP(A63,SET_import!$A:$B,2,0)</f>
        <v>1</v>
      </c>
      <c r="D63" s="510"/>
      <c r="E63" s="510"/>
      <c r="F63" s="510"/>
      <c r="G63" s="510"/>
      <c r="H63" s="510"/>
      <c r="I63" s="510"/>
      <c r="J63" s="510"/>
      <c r="K63" s="510"/>
      <c r="L63" s="466"/>
      <c r="M63" s="125"/>
    </row>
    <row r="64" spans="1:65" ht="16.5" x14ac:dyDescent="0.3">
      <c r="A64" s="511"/>
      <c r="B64" s="512"/>
      <c r="C64" s="512"/>
      <c r="D64" s="512"/>
      <c r="E64" s="512"/>
      <c r="F64" s="512"/>
      <c r="G64" s="512"/>
      <c r="H64" s="512"/>
      <c r="I64" s="512"/>
      <c r="J64" s="512"/>
      <c r="K64" s="513"/>
      <c r="L64" s="466"/>
      <c r="M64" s="125"/>
    </row>
    <row r="65" spans="1:13" x14ac:dyDescent="0.2">
      <c r="A65" s="125"/>
      <c r="B65" s="125"/>
      <c r="C65" s="125"/>
      <c r="D65" s="125"/>
      <c r="E65" s="125"/>
      <c r="F65" s="125"/>
      <c r="G65" s="125"/>
      <c r="H65" s="125"/>
      <c r="I65" s="467" t="s">
        <v>138</v>
      </c>
      <c r="J65" s="125"/>
      <c r="K65" s="245" t="e">
        <f>VLOOKUP(I65,SET_import!$A:$B,2,0)</f>
        <v>#N/A</v>
      </c>
      <c r="L65" s="466"/>
      <c r="M65" s="125"/>
    </row>
    <row r="66" spans="1:13" ht="15" x14ac:dyDescent="0.25">
      <c r="A66" s="468" t="s">
        <v>150</v>
      </c>
      <c r="B66" s="469"/>
      <c r="C66" s="140">
        <f>VLOOKUP(A66,SET_import!$A:$B,2,0)</f>
        <v>0</v>
      </c>
      <c r="D66" s="464"/>
      <c r="E66" s="468" t="s">
        <v>130</v>
      </c>
      <c r="F66" s="469"/>
      <c r="G66" s="140">
        <f>VLOOKUP(E66,SET_import!$A:$B,2,0)</f>
        <v>0</v>
      </c>
      <c r="H66" s="465"/>
      <c r="I66" s="468" t="s">
        <v>139</v>
      </c>
      <c r="J66" s="470"/>
      <c r="K66" s="145">
        <f>VLOOKUP(I66,SET_import!$A:$B,2,0)</f>
        <v>0</v>
      </c>
      <c r="L66" s="466"/>
      <c r="M66" s="125"/>
    </row>
    <row r="67" spans="1:13" ht="15" x14ac:dyDescent="0.25">
      <c r="A67" s="468"/>
      <c r="B67" s="469"/>
      <c r="C67" s="471"/>
      <c r="D67" s="472"/>
      <c r="E67" s="473"/>
      <c r="F67" s="469"/>
      <c r="G67" s="474"/>
      <c r="H67" s="475"/>
      <c r="I67" s="468" t="s">
        <v>140</v>
      </c>
      <c r="J67" s="470"/>
      <c r="K67" s="144">
        <f>VLOOKUP(I67,SET_import!$A:$B,2,0)</f>
        <v>0</v>
      </c>
      <c r="L67" s="466"/>
      <c r="M67" s="125"/>
    </row>
    <row r="68" spans="1:13" ht="15" x14ac:dyDescent="0.25">
      <c r="A68" s="468"/>
      <c r="B68" s="469"/>
      <c r="C68" s="471"/>
      <c r="D68" s="472"/>
      <c r="E68" s="473"/>
      <c r="F68" s="469"/>
      <c r="G68" s="471"/>
      <c r="H68" s="475"/>
      <c r="I68" s="468" t="s">
        <v>141</v>
      </c>
      <c r="J68" s="470"/>
      <c r="K68" s="140">
        <f>VLOOKUP(I68,SET_import!$A:$B,2,0)</f>
        <v>0</v>
      </c>
      <c r="L68" s="466"/>
      <c r="M68" s="125"/>
    </row>
    <row r="69" spans="1:13" ht="15" x14ac:dyDescent="0.25">
      <c r="A69" s="476"/>
      <c r="B69" s="469"/>
      <c r="C69" s="477"/>
      <c r="D69" s="478"/>
      <c r="E69" s="473"/>
      <c r="F69" s="469"/>
      <c r="G69" s="3"/>
      <c r="H69" s="479"/>
      <c r="I69" s="476"/>
      <c r="J69" s="470"/>
      <c r="K69" s="3"/>
      <c r="L69" s="466"/>
      <c r="M69" s="125"/>
    </row>
    <row r="70" spans="1:13" ht="15" x14ac:dyDescent="0.25">
      <c r="A70" s="480" t="s">
        <v>151</v>
      </c>
      <c r="B70" s="469"/>
      <c r="C70" s="142">
        <f>VLOOKUP(A70,SET_import!$A:$B,2,0)</f>
        <v>0</v>
      </c>
      <c r="D70" s="481"/>
      <c r="E70" s="480" t="s">
        <v>131</v>
      </c>
      <c r="F70" s="469"/>
      <c r="G70" s="142">
        <f>VLOOKUP(E70,SET_import!$A:$B,2,0)</f>
        <v>0</v>
      </c>
      <c r="H70" s="482"/>
      <c r="I70" s="480" t="s">
        <v>142</v>
      </c>
      <c r="J70" s="470"/>
      <c r="K70" s="143">
        <f>VLOOKUP(I70,SET_import!$A:$B,2,0)</f>
        <v>0</v>
      </c>
      <c r="L70" s="466"/>
      <c r="M70" s="125"/>
    </row>
    <row r="71" spans="1:13" ht="15" x14ac:dyDescent="0.25">
      <c r="A71" s="480" t="s">
        <v>152</v>
      </c>
      <c r="B71" s="469"/>
      <c r="C71" s="141">
        <f>VLOOKUP(A71,SET_import!$A:$B,2,0)</f>
        <v>0</v>
      </c>
      <c r="D71" s="483"/>
      <c r="E71" s="480" t="s">
        <v>132</v>
      </c>
      <c r="F71" s="484"/>
      <c r="G71" s="141">
        <f>VLOOKUP(E71,SET_import!$A:$B,2,0)</f>
        <v>0</v>
      </c>
      <c r="H71" s="485"/>
      <c r="I71" s="480" t="s">
        <v>143</v>
      </c>
      <c r="J71" s="470"/>
      <c r="K71" s="139">
        <f>VLOOKUP(I71,SET_import!$A:$B,2,0)</f>
        <v>0</v>
      </c>
      <c r="L71" s="466"/>
      <c r="M71" s="125"/>
    </row>
    <row r="72" spans="1:13" ht="15" x14ac:dyDescent="0.25">
      <c r="A72" s="480"/>
      <c r="B72" s="486"/>
      <c r="C72" s="487"/>
      <c r="D72" s="481"/>
      <c r="E72" s="473"/>
      <c r="F72" s="486"/>
      <c r="G72" s="488"/>
      <c r="H72" s="482"/>
      <c r="I72" s="480"/>
      <c r="J72" s="489"/>
      <c r="K72" s="488"/>
      <c r="L72" s="466"/>
      <c r="M72" s="125"/>
    </row>
    <row r="73" spans="1:13" ht="15" x14ac:dyDescent="0.25">
      <c r="A73" s="490" t="s">
        <v>153</v>
      </c>
      <c r="B73" s="469"/>
      <c r="C73" s="254">
        <f>VLOOKUP(A73,SET_import!$A:$B,2,0)</f>
        <v>0</v>
      </c>
      <c r="D73" s="491"/>
      <c r="E73" s="490" t="s">
        <v>133</v>
      </c>
      <c r="F73" s="484"/>
      <c r="G73" s="254">
        <f>VLOOKUP(E73,SET_import!$A:$B,2,0)</f>
        <v>0</v>
      </c>
      <c r="H73" s="492"/>
      <c r="I73" s="490" t="s">
        <v>144</v>
      </c>
      <c r="J73" s="470"/>
      <c r="K73" s="259">
        <f>VLOOKUP(I73,SET_import!$A:$B,2,0)</f>
        <v>0</v>
      </c>
      <c r="L73" s="466"/>
      <c r="M73" s="125"/>
    </row>
    <row r="74" spans="1:13" ht="15" x14ac:dyDescent="0.25">
      <c r="A74" s="490" t="s">
        <v>154</v>
      </c>
      <c r="B74" s="469"/>
      <c r="C74" s="255">
        <f>VLOOKUP(A74,SET_import!$A:$B,2,0)</f>
        <v>0</v>
      </c>
      <c r="D74" s="493"/>
      <c r="E74" s="490" t="s">
        <v>134</v>
      </c>
      <c r="F74" s="484"/>
      <c r="G74" s="255">
        <f>VLOOKUP(E74,SET_import!$A:$B,2,0)</f>
        <v>0</v>
      </c>
      <c r="H74" s="494"/>
      <c r="I74" s="490" t="s">
        <v>145</v>
      </c>
      <c r="J74" s="470"/>
      <c r="K74" s="263">
        <f>VLOOKUP(I74,SET_import!$A:$B,2,0)</f>
        <v>0</v>
      </c>
      <c r="L74" s="466"/>
      <c r="M74" s="125"/>
    </row>
    <row r="75" spans="1:13" ht="15" x14ac:dyDescent="0.25">
      <c r="A75" s="490"/>
      <c r="B75" s="469"/>
      <c r="C75" s="495"/>
      <c r="D75" s="493"/>
      <c r="E75" s="490"/>
      <c r="F75" s="484"/>
      <c r="G75" s="495"/>
      <c r="H75" s="494"/>
      <c r="I75" s="490"/>
      <c r="J75" s="470"/>
      <c r="K75" s="496"/>
      <c r="L75" s="466"/>
      <c r="M75" s="125"/>
    </row>
    <row r="76" spans="1:13" ht="15" x14ac:dyDescent="0.25">
      <c r="A76" s="497" t="s">
        <v>155</v>
      </c>
      <c r="B76" s="469"/>
      <c r="C76" s="247">
        <f>VLOOKUP(A76,SET_import!$A:$B,2,0)</f>
        <v>0</v>
      </c>
      <c r="D76" s="493"/>
      <c r="E76" s="497" t="s">
        <v>135</v>
      </c>
      <c r="F76" s="470"/>
      <c r="G76" s="281">
        <f>VLOOKUP(E76,SET_import!$A:$B,2,0)</f>
        <v>0</v>
      </c>
      <c r="H76" s="498"/>
      <c r="I76" s="497" t="s">
        <v>146</v>
      </c>
      <c r="J76" s="470"/>
      <c r="K76" s="284">
        <f>VLOOKUP(I76,SET_import!$A:$B,2,0)</f>
        <v>0</v>
      </c>
      <c r="L76" s="466"/>
      <c r="M76" s="125"/>
    </row>
    <row r="77" spans="1:13" ht="15" x14ac:dyDescent="0.25">
      <c r="A77" s="497" t="s">
        <v>156</v>
      </c>
      <c r="B77" s="469"/>
      <c r="C77" s="208">
        <f>VLOOKUP(A77,SET_import!$A:$B,2,0)</f>
        <v>0</v>
      </c>
      <c r="D77" s="493"/>
      <c r="E77" s="497" t="s">
        <v>136</v>
      </c>
      <c r="F77" s="470"/>
      <c r="G77" s="208">
        <f>VLOOKUP(E77,SET_import!$A:$B,2,0)</f>
        <v>0</v>
      </c>
      <c r="H77" s="498"/>
      <c r="I77" s="497" t="s">
        <v>147</v>
      </c>
      <c r="J77" s="470"/>
      <c r="K77" s="282">
        <f>VLOOKUP(I77,SET_import!$A:$B,2,0)</f>
        <v>0</v>
      </c>
      <c r="L77" s="466"/>
      <c r="M77" s="125"/>
    </row>
    <row r="78" spans="1:13" ht="15" x14ac:dyDescent="0.25">
      <c r="A78" s="499"/>
      <c r="B78" s="469"/>
      <c r="C78" s="500"/>
      <c r="D78" s="501"/>
      <c r="E78" s="499"/>
      <c r="F78" s="469"/>
      <c r="G78" s="500"/>
      <c r="H78" s="502"/>
      <c r="I78" s="499"/>
      <c r="J78" s="470"/>
      <c r="K78" s="503"/>
      <c r="L78" s="466"/>
      <c r="M78" s="125"/>
    </row>
    <row r="79" spans="1:13" ht="15" x14ac:dyDescent="0.25">
      <c r="A79" s="125"/>
      <c r="B79" s="125"/>
      <c r="C79" s="125"/>
      <c r="D79" s="504"/>
      <c r="E79" s="468" t="s">
        <v>137</v>
      </c>
      <c r="F79" s="469"/>
      <c r="G79" s="208">
        <f>VLOOKUP(E79,SET_import!$A:$B,2,0)</f>
        <v>0</v>
      </c>
      <c r="H79" s="498"/>
      <c r="I79" s="468" t="s">
        <v>148</v>
      </c>
      <c r="J79" s="470"/>
      <c r="K79" s="228">
        <f>VLOOKUP(I79,SET_import!$A:$B,2,0)</f>
        <v>0</v>
      </c>
      <c r="L79" s="466"/>
      <c r="M79" s="125"/>
    </row>
    <row r="80" spans="1:13" ht="15" x14ac:dyDescent="0.25">
      <c r="A80" s="505" t="s">
        <v>101</v>
      </c>
      <c r="B80" s="125"/>
      <c r="C80" s="361">
        <f>VLOOKUP(A80,SET_import!$A:$B,2,0)</f>
        <v>0</v>
      </c>
      <c r="D80" s="504"/>
      <c r="E80" s="468"/>
      <c r="F80" s="506"/>
      <c r="G80" s="507"/>
      <c r="H80" s="498"/>
      <c r="I80" s="508" t="s">
        <v>149</v>
      </c>
      <c r="J80" s="470"/>
      <c r="K80" s="227">
        <f>VLOOKUP(I80,SET_import!$A:$B,2,0)</f>
        <v>0</v>
      </c>
      <c r="L80" s="466"/>
      <c r="M80" s="125"/>
    </row>
    <row r="81" spans="1:13" x14ac:dyDescent="0.2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35">
    <mergeCell ref="BO26:BO27"/>
    <mergeCell ref="AF43:AG43"/>
    <mergeCell ref="W43:X43"/>
    <mergeCell ref="AJ18:AL18"/>
    <mergeCell ref="AM18:AO18"/>
    <mergeCell ref="AP18:AR18"/>
    <mergeCell ref="AS18:AU18"/>
    <mergeCell ref="AV18:AX18"/>
    <mergeCell ref="BK18:BM18"/>
    <mergeCell ref="AY18:AZ18"/>
    <mergeCell ref="BA18:BC18"/>
    <mergeCell ref="BD18:BE18"/>
    <mergeCell ref="BF18:BH18"/>
    <mergeCell ref="BO5:BO6"/>
    <mergeCell ref="AB18:AC18"/>
    <mergeCell ref="AN4:AW5"/>
    <mergeCell ref="R15:S15"/>
    <mergeCell ref="T15:U15"/>
    <mergeCell ref="O14:U14"/>
    <mergeCell ref="O13:P13"/>
    <mergeCell ref="T18:U18"/>
    <mergeCell ref="P18:Q18"/>
    <mergeCell ref="M16:U17"/>
    <mergeCell ref="M43:U43"/>
    <mergeCell ref="AA43:AB43"/>
    <mergeCell ref="M18:N18"/>
    <mergeCell ref="R18:S18"/>
    <mergeCell ref="BM44:BM45"/>
    <mergeCell ref="AK44:AV44"/>
    <mergeCell ref="BA44:BL44"/>
    <mergeCell ref="AJ44:AJ45"/>
    <mergeCell ref="AZ44:AZ45"/>
    <mergeCell ref="AX44:AX45"/>
    <mergeCell ref="AW44:AW45"/>
    <mergeCell ref="BI18:BJ18"/>
  </mergeCells>
  <phoneticPr fontId="8" type="noConversion"/>
  <pageMargins left="0.2" right="0.12" top="0.4" bottom="0.34" header="0.3" footer="0.23"/>
  <pageSetup paperSize="9" scale="28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5</xdr:row>
                    <xdr:rowOff>9525</xdr:rowOff>
                  </from>
                  <to>
                    <xdr:col>18</xdr:col>
                    <xdr:colOff>171450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9</xdr:row>
                    <xdr:rowOff>19050</xdr:rowOff>
                  </from>
                  <to>
                    <xdr:col>18</xdr:col>
                    <xdr:colOff>171450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7</xdr:row>
                    <xdr:rowOff>9525</xdr:rowOff>
                  </from>
                  <to>
                    <xdr:col>18</xdr:col>
                    <xdr:colOff>152400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3</xdr:row>
                    <xdr:rowOff>0</xdr:rowOff>
                  </from>
                  <to>
                    <xdr:col>18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9525</xdr:colOff>
                    <xdr:row>11</xdr:row>
                    <xdr:rowOff>0</xdr:rowOff>
                  </from>
                  <to>
                    <xdr:col>18</xdr:col>
                    <xdr:colOff>161925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276225</xdr:colOff>
                    <xdr:row>0</xdr:row>
                    <xdr:rowOff>161925</xdr:rowOff>
                  </from>
                  <to>
                    <xdr:col>37</xdr:col>
                    <xdr:colOff>304800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3</xdr:row>
                    <xdr:rowOff>180975</xdr:rowOff>
                  </from>
                  <to>
                    <xdr:col>37</xdr:col>
                    <xdr:colOff>304800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276225</xdr:colOff>
                    <xdr:row>7</xdr:row>
                    <xdr:rowOff>9525</xdr:rowOff>
                  </from>
                  <to>
                    <xdr:col>37</xdr:col>
                    <xdr:colOff>304800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276225</xdr:colOff>
                    <xdr:row>10</xdr:row>
                    <xdr:rowOff>28575</xdr:rowOff>
                  </from>
                  <to>
                    <xdr:col>37</xdr:col>
                    <xdr:colOff>304800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1"/>
  <dimension ref="A1:M33"/>
  <sheetViews>
    <sheetView workbookViewId="0">
      <selection activeCell="B23" sqref="B23"/>
    </sheetView>
  </sheetViews>
  <sheetFormatPr defaultRowHeight="12.75" x14ac:dyDescent="0.2"/>
  <cols>
    <col min="1" max="1" width="37.7109375" style="550" customWidth="1"/>
    <col min="2" max="2" width="9" style="550" customWidth="1"/>
    <col min="3" max="3" width="8.7109375" style="550" customWidth="1"/>
    <col min="4" max="16384" width="9.140625" style="550"/>
  </cols>
  <sheetData>
    <row r="1" spans="1:13" x14ac:dyDescent="0.2">
      <c r="A1" s="586" t="s">
        <v>2123</v>
      </c>
    </row>
    <row r="2" spans="1:13" ht="4.9000000000000004" customHeight="1" x14ac:dyDescent="0.2">
      <c r="A2" s="586"/>
    </row>
    <row r="3" spans="1:13" x14ac:dyDescent="0.2">
      <c r="A3" s="601" t="str">
        <f>"Сет (в модели) "&amp;'Сводная МОДЕЛЬ 1x1'!$M$16</f>
        <v xml:space="preserve">Сет (в модели) </v>
      </c>
    </row>
    <row r="4" spans="1:13" ht="13.5" thickBot="1" x14ac:dyDescent="0.25"/>
    <row r="5" spans="1:13" x14ac:dyDescent="0.2">
      <c r="A5" s="587" t="str">
        <f>"Количество колен в сетке (из max "&amp;L5&amp;")"</f>
        <v>Количество колен в сетке (из max 10)</v>
      </c>
      <c r="B5" s="714">
        <f>D5-1</f>
        <v>5</v>
      </c>
      <c r="C5" s="715"/>
      <c r="D5" s="714">
        <f>F5-1</f>
        <v>6</v>
      </c>
      <c r="E5" s="715"/>
      <c r="F5" s="714">
        <f>H5-1</f>
        <v>7</v>
      </c>
      <c r="G5" s="715"/>
      <c r="H5" s="714">
        <f>J5-1</f>
        <v>8</v>
      </c>
      <c r="I5" s="715"/>
      <c r="J5" s="716">
        <f>L5-1</f>
        <v>9</v>
      </c>
      <c r="K5" s="717"/>
      <c r="L5" s="718">
        <v>10</v>
      </c>
      <c r="M5" s="719"/>
    </row>
    <row r="6" spans="1:13" ht="13.5" thickBot="1" x14ac:dyDescent="0.25">
      <c r="A6" s="588" t="s">
        <v>2118</v>
      </c>
      <c r="B6" s="712">
        <f>VLOOKUP($B$5,'Сводная МОДЕЛЬ 1x1'!$A$20:$AC$39,7,FALSE)</f>
        <v>140</v>
      </c>
      <c r="C6" s="713">
        <v>203</v>
      </c>
      <c r="D6" s="712">
        <f>VLOOKUP($D$5,'Сводная МОДЕЛЬ 1x1'!$A$20:$AC$39,7,FALSE)</f>
        <v>175</v>
      </c>
      <c r="E6" s="713">
        <v>203</v>
      </c>
      <c r="F6" s="712">
        <f>VLOOKUP($F$5,'Сводная МОДЕЛЬ 1x1'!$A$20:$AC$39,7,FALSE)</f>
        <v>210</v>
      </c>
      <c r="G6" s="713">
        <v>203</v>
      </c>
      <c r="H6" s="712">
        <f>VLOOKUP($H$5,'Сводная МОДЕЛЬ 1x1'!$A$20:$AC$39,7,FALSE)</f>
        <v>245</v>
      </c>
      <c r="I6" s="713">
        <v>203</v>
      </c>
      <c r="J6" s="712">
        <f>VLOOKUP($J$5,'Сводная МОДЕЛЬ 1x1'!$A$20:$AC$39,7,FALSE)</f>
        <v>280</v>
      </c>
      <c r="K6" s="713">
        <v>203</v>
      </c>
      <c r="L6" s="712">
        <f>VLOOKUP($L$5,'Сводная МОДЕЛЬ 1x1'!$A$20:$AC$39,7,FALSE)</f>
        <v>315</v>
      </c>
      <c r="M6" s="713">
        <v>203</v>
      </c>
    </row>
    <row r="7" spans="1:13" ht="13.15" customHeight="1" x14ac:dyDescent="0.2">
      <c r="A7" s="722" t="s">
        <v>2124</v>
      </c>
      <c r="B7" s="724" t="str">
        <f>"от "&amp;B5&amp;"-го (AB)"</f>
        <v>от 5-го (AB)</v>
      </c>
      <c r="C7" s="726" t="s">
        <v>2119</v>
      </c>
      <c r="D7" s="720" t="str">
        <f>"от "&amp;D5&amp;"-го колена"</f>
        <v>от 6-го колена</v>
      </c>
      <c r="E7" s="728" t="s">
        <v>2120</v>
      </c>
      <c r="F7" s="720" t="str">
        <f>"от "&amp;F5&amp;"-го колена"</f>
        <v>от 7-го колена</v>
      </c>
      <c r="G7" s="728" t="s">
        <v>2121</v>
      </c>
      <c r="H7" s="720" t="str">
        <f>"от "&amp;H5&amp;"-го колена"</f>
        <v>от 8-го колена</v>
      </c>
      <c r="I7" s="728" t="s">
        <v>2121</v>
      </c>
      <c r="J7" s="720" t="str">
        <f>"от "&amp;J5&amp;"-го колена"</f>
        <v>от 9-го колена</v>
      </c>
      <c r="K7" s="728" t="s">
        <v>2121</v>
      </c>
      <c r="L7" s="720" t="str">
        <f>"от "&amp;L5&amp;"-го колена"</f>
        <v>от 10-го колена</v>
      </c>
      <c r="M7" s="728" t="s">
        <v>2121</v>
      </c>
    </row>
    <row r="8" spans="1:13" x14ac:dyDescent="0.2">
      <c r="A8" s="723"/>
      <c r="B8" s="725"/>
      <c r="C8" s="727"/>
      <c r="D8" s="721"/>
      <c r="E8" s="729"/>
      <c r="F8" s="721"/>
      <c r="G8" s="729"/>
      <c r="H8" s="721"/>
      <c r="I8" s="729"/>
      <c r="J8" s="721"/>
      <c r="K8" s="729"/>
      <c r="L8" s="721"/>
      <c r="M8" s="729"/>
    </row>
    <row r="9" spans="1:13" ht="13.5" thickBot="1" x14ac:dyDescent="0.25">
      <c r="A9" s="589" t="s">
        <v>2122</v>
      </c>
      <c r="B9" s="590"/>
      <c r="C9" s="591"/>
      <c r="D9" s="590"/>
      <c r="E9" s="591"/>
      <c r="F9" s="590"/>
      <c r="G9" s="591"/>
      <c r="H9" s="590"/>
      <c r="I9" s="591"/>
      <c r="J9" s="590"/>
      <c r="K9" s="591"/>
      <c r="L9" s="590"/>
      <c r="M9" s="591"/>
    </row>
    <row r="10" spans="1:13" x14ac:dyDescent="0.2">
      <c r="A10" s="592">
        <f>'Сводная МОДЕЛЬ 1x1'!$O$10*0.1</f>
        <v>350</v>
      </c>
      <c r="B10" s="593">
        <f>IF($A10&gt;=VLOOKUP(B$5,'Сводная МОДЕЛЬ 1x1'!$A$20:$AC$39,24,FALSE),IF(AND(VLOOKUP(B$5,'Сводная МОДЕЛЬ 1x1'!$A$20:$AC$39,24,FALSE)&gt;0,'Сводная МОДЕЛЬ 1x1'!$O$4&gt;0),($A10-VLOOKUP(B$5,'Сводная МОДЕЛЬ 1x1'!$A$20:$AC$39,16,FALSE)-VLOOKUP(B$5,'Сводная МОДЕЛЬ 1x1'!$A$20:$AC$39,23,FALSE)*'Сводная МОДЕЛЬ 1x1'!$O$8)/VLOOKUP(B$5,'Сводная МОДЕЛЬ 1x1'!$A$20:$AC$39,15,FALSE),"-"),"-")</f>
        <v>119.04636363636365</v>
      </c>
      <c r="C10" s="594">
        <f>IF(B10&lt;&gt;"-",B10+VLOOKUP($B$5,'Сводная МОДЕЛЬ 1x1'!$A$20:$AC$39,7,FALSE),"-")</f>
        <v>259.04636363636365</v>
      </c>
      <c r="D10" s="593">
        <f>IF($A10&gt;=VLOOKUP(D$5,'Сводная МОДЕЛЬ 1x1'!$A$20:$AC$39,24,FALSE),IF(AND(VLOOKUP(D$5,'Сводная МОДЕЛЬ 1x1'!$A$20:$AC$39,24,FALSE)&gt;0,'Сводная МОДЕЛЬ 1x1'!$O$4&gt;0),($A10-VLOOKUP(D$5,'Сводная МОДЕЛЬ 1x1'!$A$20:$AC$39,16,FALSE)-VLOOKUP(D$5,'Сводная МОДЕЛЬ 1x1'!$A$20:$AC$39,23,FALSE)*'Сводная МОДЕЛЬ 1x1'!$O$8)/VLOOKUP(D$5,'Сводная МОДЕЛЬ 1x1'!$A$20:$AC$39,15,FALSE),"-"),"-")</f>
        <v>42.818048780487807</v>
      </c>
      <c r="E10" s="594">
        <f>IF(D10&lt;&gt;"-",D10+VLOOKUP($D$5,'Сводная МОДЕЛЬ 1x1'!$A$20:$AC$39,7,FALSE),"-")</f>
        <v>217.8180487804878</v>
      </c>
      <c r="F10" s="593" t="str">
        <f>IF($A10&gt;=VLOOKUP(F$5,'Сводная МОДЕЛЬ 1x1'!$A$20:$AC$39,24,FALSE),IF(AND(VLOOKUP(F$5,'Сводная МОДЕЛЬ 1x1'!$A$20:$AC$39,24,FALSE)&gt;0,'Сводная МОДЕЛЬ 1x1'!$O$4&gt;0),($A10-VLOOKUP(F$5,'Сводная МОДЕЛЬ 1x1'!$A$20:$AC$39,16,FALSE)-VLOOKUP(F$5,'Сводная МОДЕЛЬ 1x1'!$A$20:$AC$39,23,FALSE)*'Сводная МОДЕЛЬ 1x1'!$O$8)/VLOOKUP(F$5,'Сводная МОДЕЛЬ 1x1'!$A$20:$AC$39,15,FALSE),"-"),"-")</f>
        <v>-</v>
      </c>
      <c r="G10" s="594" t="str">
        <f>IF(F10&lt;&gt;"-",F10+VLOOKUP($F$5,'Сводная МОДЕЛЬ 1x1'!$A$20:$AC$39,7,FALSE),"-")</f>
        <v>-</v>
      </c>
      <c r="H10" s="593" t="str">
        <f>IF($A10&gt;=VLOOKUP(H$5,'Сводная МОДЕЛЬ 1x1'!$A$20:$AC$39,24,FALSE),IF(AND(VLOOKUP(H$5,'Сводная МОДЕЛЬ 1x1'!$A$20:$AC$39,24,FALSE)&gt;0,'Сводная МОДЕЛЬ 1x1'!$O$4&gt;0),($A10-VLOOKUP(H$5,'Сводная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0" s="594" t="str">
        <f>IF(H10&lt;&gt;"-",H10+VLOOKUP($H$5,'Сводная МОДЕЛЬ 1x1'!$A$20:$AC$39,7,FALSE),"-")</f>
        <v>-</v>
      </c>
      <c r="J10" s="593" t="str">
        <f>IF($A10&gt;=VLOOKUP(J$5,'Сводная МОДЕЛЬ 1x1'!$A$20:$AC$39,24,FALSE),IF(AND(VLOOKUP(J$5,'Сводная МОДЕЛЬ 1x1'!$A$20:$AC$39,24,FALSE)&gt;0,'Сводная МОДЕЛЬ 1x1'!$O$4&gt;0),($A10-VLOOKUP(J$5,'Сводная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0" s="594" t="str">
        <f>IF(J10&lt;&gt;"-",J10+VLOOKUP($J$5,'Сводная МОДЕЛЬ 1x1'!$A$20:$AC$39,7,FALSE),"-")</f>
        <v>-</v>
      </c>
      <c r="L10" s="593" t="str">
        <f>IF($A10&gt;=VLOOKUP(L$5,'Сводная МОДЕЛЬ 1x1'!$A$20:$AC$39,24,FALSE),IF(AND(VLOOKUP(L$5,'Сводная МОДЕЛЬ 1x1'!$A$20:$AC$39,24,FALSE)&gt;0,'Сводная МОДЕЛЬ 1x1'!$O$4&gt;0),($A10-VLOOKUP(L$5,'Сводная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0" s="594" t="str">
        <f>IF(L10&lt;&gt;"-",L10+VLOOKUP($L$5,'Сводная МОДЕЛЬ 1x1'!$A$20:$AC$39,7,FALSE),"-")</f>
        <v>-</v>
      </c>
    </row>
    <row r="11" spans="1:13" x14ac:dyDescent="0.2">
      <c r="A11" s="595">
        <f>'Сводная МОДЕЛЬ 1x1'!$O$10*0.15</f>
        <v>525</v>
      </c>
      <c r="B11" s="596">
        <f>IF($A11&gt;=VLOOKUP(B$5,'Сводная МОДЕЛЬ 1x1'!$A$20:$AC$39,24,FALSE),IF(AND(VLOOKUP(B$5,'Сводная МОДЕЛЬ 1x1'!$A$20:$AC$39,24,FALSE)&gt;0,'Сводная МОДЕЛЬ 1x1'!$O$4&gt;0),($A11-VLOOKUP(B$5,'Сводная МОДЕЛЬ 1x1'!$A$20:$AC$39,16,FALSE)-VLOOKUP(B$5,'Сводная МОДЕЛЬ 1x1'!$A$20:$AC$39,23,FALSE)*'Сводная МОДЕЛЬ 1x1'!$O$8)/VLOOKUP(B$5,'Сводная МОДЕЛЬ 1x1'!$A$20:$AC$39,15,FALSE),"-"),"-")</f>
        <v>198.59181818181818</v>
      </c>
      <c r="C11" s="597">
        <f>IF(B11&lt;&gt;"-",B11+VLOOKUP($B$5,'Сводная МОДЕЛЬ 1x1'!$A$20:$AC$39,7,FALSE),"-")</f>
        <v>338.59181818181821</v>
      </c>
      <c r="D11" s="596">
        <f>IF($A11&gt;=VLOOKUP(D$5,'Сводная МОДЕЛЬ 1x1'!$A$20:$AC$39,24,FALSE),IF(AND(VLOOKUP(D$5,'Сводная МОДЕЛЬ 1x1'!$A$20:$AC$39,24,FALSE)&gt;0,'Сводная МОДЕЛЬ 1x1'!$O$4&gt;0),($A11-VLOOKUP(D$5,'Сводная МОДЕЛЬ 1x1'!$A$20:$AC$39,16,FALSE)-VLOOKUP(D$5,'Сводная МОДЕЛЬ 1x1'!$A$20:$AC$39,23,FALSE)*'Сводная МОДЕЛЬ 1x1'!$O$8)/VLOOKUP(D$5,'Сводная МОДЕЛЬ 1x1'!$A$20:$AC$39,15,FALSE),"-"),"-")</f>
        <v>85.500975609756111</v>
      </c>
      <c r="E11" s="597">
        <f>IF(D11&lt;&gt;"-",D11+VLOOKUP($D$5,'Сводная МОДЕЛЬ 1x1'!$A$20:$AC$39,7,FALSE),"-")</f>
        <v>260.5009756097561</v>
      </c>
      <c r="F11" s="596">
        <f>IF($A11&gt;=VLOOKUP(F$5,'Сводная МОДЕЛЬ 1x1'!$A$20:$AC$39,24,FALSE),IF(AND(VLOOKUP(F$5,'Сводная МОДЕЛЬ 1x1'!$A$20:$AC$39,24,FALSE)&gt;0,'Сводная МОДЕЛЬ 1x1'!$O$4&gt;0),($A11-VLOOKUP(F$5,'Сводная МОДЕЛЬ 1x1'!$A$20:$AC$39,16,FALSE)-VLOOKUP(F$5,'Сводная МОДЕЛЬ 1x1'!$A$20:$AC$39,23,FALSE)*'Сводная МОДЕЛЬ 1x1'!$O$8)/VLOOKUP(F$5,'Сводная МОДЕЛЬ 1x1'!$A$20:$AC$39,15,FALSE),"-"),"-")</f>
        <v>25.360799999999994</v>
      </c>
      <c r="G11" s="597">
        <f>IF(F11&lt;&gt;"-",F11+VLOOKUP($F$5,'Сводная МОДЕЛЬ 1x1'!$A$20:$AC$39,7,FALSE),"-")</f>
        <v>235.36079999999998</v>
      </c>
      <c r="H11" s="596" t="str">
        <f>IF($A11&gt;=VLOOKUP(H$5,'Сводная МОДЕЛЬ 1x1'!$A$20:$AC$39,24,FALSE),IF(AND(VLOOKUP(H$5,'Сводная МОДЕЛЬ 1x1'!$A$20:$AC$39,24,FALSE)&gt;0,'Сводная МОДЕЛЬ 1x1'!$O$4&gt;0),($A11-VLOOKUP(H$5,'Сводная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1" s="597" t="str">
        <f>IF(H11&lt;&gt;"-",H11+VLOOKUP($H$5,'Сводная МОДЕЛЬ 1x1'!$A$20:$AC$39,7,FALSE),"-")</f>
        <v>-</v>
      </c>
      <c r="J11" s="596" t="str">
        <f>IF($A11&gt;=VLOOKUP(J$5,'Сводная МОДЕЛЬ 1x1'!$A$20:$AC$39,24,FALSE),IF(AND(VLOOKUP(J$5,'Сводная МОДЕЛЬ 1x1'!$A$20:$AC$39,24,FALSE)&gt;0,'Сводная МОДЕЛЬ 1x1'!$O$4&gt;0),($A11-VLOOKUP(J$5,'Сводная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1" s="597" t="str">
        <f>IF(J11&lt;&gt;"-",J11+VLOOKUP($J$5,'Сводная МОДЕЛЬ 1x1'!$A$20:$AC$39,7,FALSE),"-")</f>
        <v>-</v>
      </c>
      <c r="L11" s="596" t="str">
        <f>IF($A11&gt;=VLOOKUP(L$5,'Сводная МОДЕЛЬ 1x1'!$A$20:$AC$39,24,FALSE),IF(AND(VLOOKUP(L$5,'Сводная МОДЕЛЬ 1x1'!$A$20:$AC$39,24,FALSE)&gt;0,'Сводная МОДЕЛЬ 1x1'!$O$4&gt;0),($A11-VLOOKUP(L$5,'Сводная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1" s="597" t="str">
        <f>IF(L11&lt;&gt;"-",L11+VLOOKUP($L$5,'Сводная МОДЕЛЬ 1x1'!$A$20:$AC$39,7,FALSE),"-")</f>
        <v>-</v>
      </c>
    </row>
    <row r="12" spans="1:13" x14ac:dyDescent="0.2">
      <c r="A12" s="595">
        <f>'Сводная МОДЕЛЬ 1x1'!$O$10*0.2</f>
        <v>700</v>
      </c>
      <c r="B12" s="596">
        <f>IF($A12&gt;=VLOOKUP(B$5,'Сводная МОДЕЛЬ 1x1'!$A$20:$AC$39,24,FALSE),IF(AND(VLOOKUP(B$5,'Сводная МОДЕЛЬ 1x1'!$A$20:$AC$39,24,FALSE)&gt;0,'Сводная МОДЕЛЬ 1x1'!$O$4&gt;0),($A12-VLOOKUP(B$5,'Сводная МОДЕЛЬ 1x1'!$A$20:$AC$39,16,FALSE)-VLOOKUP(B$5,'Сводная МОДЕЛЬ 1x1'!$A$20:$AC$39,23,FALSE)*'Сводная МОДЕЛЬ 1x1'!$O$8)/VLOOKUP(B$5,'Сводная МОДЕЛЬ 1x1'!$A$20:$AC$39,15,FALSE),"-"),"-")</f>
        <v>278.13727272727266</v>
      </c>
      <c r="C12" s="597">
        <f>IF(B12&lt;&gt;"-",B12+VLOOKUP($B$5,'Сводная МОДЕЛЬ 1x1'!$A$20:$AC$39,7,FALSE),"-")</f>
        <v>418.13727272727266</v>
      </c>
      <c r="D12" s="596">
        <f>IF($A12&gt;=VLOOKUP(D$5,'Сводная МОДЕЛЬ 1x1'!$A$20:$AC$39,24,FALSE),IF(AND(VLOOKUP(D$5,'Сводная МОДЕЛЬ 1x1'!$A$20:$AC$39,24,FALSE)&gt;0,'Сводная МОДЕЛЬ 1x1'!$O$4&gt;0),($A12-VLOOKUP(D$5,'Сводная МОДЕЛЬ 1x1'!$A$20:$AC$39,16,FALSE)-VLOOKUP(D$5,'Сводная МОДЕЛЬ 1x1'!$A$20:$AC$39,23,FALSE)*'Сводная МОДЕЛЬ 1x1'!$O$8)/VLOOKUP(D$5,'Сводная МОДЕЛЬ 1x1'!$A$20:$AC$39,15,FALSE),"-"),"-")</f>
        <v>128.18390243902439</v>
      </c>
      <c r="E12" s="597">
        <f>IF(D12&lt;&gt;"-",D12+VLOOKUP($D$5,'Сводная МОДЕЛЬ 1x1'!$A$20:$AC$39,7,FALSE),"-")</f>
        <v>303.18390243902439</v>
      </c>
      <c r="F12" s="596">
        <f>IF($A12&gt;=VLOOKUP(F$5,'Сводная МОДЕЛЬ 1x1'!$A$20:$AC$39,24,FALSE),IF(AND(VLOOKUP(F$5,'Сводная МОДЕЛЬ 1x1'!$A$20:$AC$39,24,FALSE)&gt;0,'Сводная МОДЕЛЬ 1x1'!$O$4&gt;0),($A12-VLOOKUP(F$5,'Сводная МОДЕЛЬ 1x1'!$A$20:$AC$39,16,FALSE)-VLOOKUP(F$5,'Сводная МОДЕЛЬ 1x1'!$A$20:$AC$39,23,FALSE)*'Сводная МОДЕЛЬ 1x1'!$O$8)/VLOOKUP(F$5,'Сводная МОДЕЛЬ 1x1'!$A$20:$AC$39,15,FALSE),"-"),"-")</f>
        <v>48.694133333333326</v>
      </c>
      <c r="G12" s="597">
        <f>IF(F12&lt;&gt;"-",F12+VLOOKUP($F$5,'Сводная МОДЕЛЬ 1x1'!$A$20:$AC$39,7,FALSE),"-")</f>
        <v>258.6941333333333</v>
      </c>
      <c r="H12" s="596" t="str">
        <f>IF($A12&gt;=VLOOKUP(H$5,'Сводная МОДЕЛЬ 1x1'!$A$20:$AC$39,24,FALSE),IF(AND(VLOOKUP(H$5,'Сводная МОДЕЛЬ 1x1'!$A$20:$AC$39,24,FALSE)&gt;0,'Сводная МОДЕЛЬ 1x1'!$O$4&gt;0),($A12-VLOOKUP(H$5,'Сводная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2" s="597" t="str">
        <f>IF(H12&lt;&gt;"-",H12+VLOOKUP($H$5,'Сводная МОДЕЛЬ 1x1'!$A$20:$AC$39,7,FALSE),"-")</f>
        <v>-</v>
      </c>
      <c r="J12" s="596" t="str">
        <f>IF($A12&gt;=VLOOKUP(J$5,'Сводная МОДЕЛЬ 1x1'!$A$20:$AC$39,24,FALSE),IF(AND(VLOOKUP(J$5,'Сводная МОДЕЛЬ 1x1'!$A$20:$AC$39,24,FALSE)&gt;0,'Сводная МОДЕЛЬ 1x1'!$O$4&gt;0),($A12-VLOOKUP(J$5,'Сводная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2" s="597" t="str">
        <f>IF(J12&lt;&gt;"-",J12+VLOOKUP($J$5,'Сводная МОДЕЛЬ 1x1'!$A$20:$AC$39,7,FALSE),"-")</f>
        <v>-</v>
      </c>
      <c r="L12" s="596" t="str">
        <f>IF($A12&gt;=VLOOKUP(L$5,'Сводная МОДЕЛЬ 1x1'!$A$20:$AC$39,24,FALSE),IF(AND(VLOOKUP(L$5,'Сводная МОДЕЛЬ 1x1'!$A$20:$AC$39,24,FALSE)&gt;0,'Сводная МОДЕЛЬ 1x1'!$O$4&gt;0),($A12-VLOOKUP(L$5,'Сводная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2" s="597" t="str">
        <f>IF(L12&lt;&gt;"-",L12+VLOOKUP($L$5,'Сводная МОДЕЛЬ 1x1'!$A$20:$AC$39,7,FALSE),"-")</f>
        <v>-</v>
      </c>
    </row>
    <row r="13" spans="1:13" x14ac:dyDescent="0.2">
      <c r="A13" s="595">
        <f>'Сводная МОДЕЛЬ 1x1'!$O$10*0.25</f>
        <v>875</v>
      </c>
      <c r="B13" s="596">
        <f>IF($A13&gt;=VLOOKUP(B$5,'Сводная МОДЕЛЬ 1x1'!$A$20:$AC$39,24,FALSE),IF(AND(VLOOKUP(B$5,'Сводная МОДЕЛЬ 1x1'!$A$20:$AC$39,24,FALSE)&gt;0,'Сводная МОДЕЛЬ 1x1'!$O$4&gt;0),($A13-VLOOKUP(B$5,'Сводная МОДЕЛЬ 1x1'!$A$20:$AC$39,16,FALSE)-VLOOKUP(B$5,'Сводная МОДЕЛЬ 1x1'!$A$20:$AC$39,23,FALSE)*'Сводная МОДЕЛЬ 1x1'!$O$8)/VLOOKUP(B$5,'Сводная МОДЕЛЬ 1x1'!$A$20:$AC$39,15,FALSE),"-"),"-")</f>
        <v>357.68272727272722</v>
      </c>
      <c r="C13" s="597">
        <f>IF(B13&lt;&gt;"-",B13+VLOOKUP($B$5,'Сводная МОДЕЛЬ 1x1'!$A$20:$AC$39,7,FALSE),"-")</f>
        <v>497.68272727272722</v>
      </c>
      <c r="D13" s="596">
        <f>IF($A13&gt;=VLOOKUP(D$5,'Сводная МОДЕЛЬ 1x1'!$A$20:$AC$39,24,FALSE),IF(AND(VLOOKUP(D$5,'Сводная МОДЕЛЬ 1x1'!$A$20:$AC$39,24,FALSE)&gt;0,'Сводная МОДЕЛЬ 1x1'!$O$4&gt;0),($A13-VLOOKUP(D$5,'Сводная МОДЕЛЬ 1x1'!$A$20:$AC$39,16,FALSE)-VLOOKUP(D$5,'Сводная МОДЕЛЬ 1x1'!$A$20:$AC$39,23,FALSE)*'Сводная МОДЕЛЬ 1x1'!$O$8)/VLOOKUP(D$5,'Сводная МОДЕЛЬ 1x1'!$A$20:$AC$39,15,FALSE),"-"),"-")</f>
        <v>170.86682926829269</v>
      </c>
      <c r="E13" s="597">
        <f>IF(D13&lt;&gt;"-",D13+VLOOKUP($D$5,'Сводная МОДЕЛЬ 1x1'!$A$20:$AC$39,7,FALSE),"-")</f>
        <v>345.86682926829269</v>
      </c>
      <c r="F13" s="596">
        <f>IF($A13&gt;=VLOOKUP(F$5,'Сводная МОДЕЛЬ 1x1'!$A$20:$AC$39,24,FALSE),IF(AND(VLOOKUP(F$5,'Сводная МОДЕЛЬ 1x1'!$A$20:$AC$39,24,FALSE)&gt;0,'Сводная МОДЕЛЬ 1x1'!$O$4&gt;0),($A13-VLOOKUP(F$5,'Сводная МОДЕЛЬ 1x1'!$A$20:$AC$39,16,FALSE)-VLOOKUP(F$5,'Сводная МОДЕЛЬ 1x1'!$A$20:$AC$39,23,FALSE)*'Сводная МОДЕЛЬ 1x1'!$O$8)/VLOOKUP(F$5,'Сводная МОДЕЛЬ 1x1'!$A$20:$AC$39,15,FALSE),"-"),"-")</f>
        <v>72.027466666666669</v>
      </c>
      <c r="G13" s="597">
        <f>IF(F13&lt;&gt;"-",F13+VLOOKUP($F$5,'Сводная МОДЕЛЬ 1x1'!$A$20:$AC$39,7,FALSE),"-")</f>
        <v>282.02746666666667</v>
      </c>
      <c r="H13" s="596">
        <f>IF($A13&gt;=VLOOKUP(H$5,'Сводная МОДЕЛЬ 1x1'!$A$20:$AC$39,24,FALSE),IF(AND(VLOOKUP(H$5,'Сводная МОДЕЛЬ 1x1'!$A$20:$AC$39,24,FALSE)&gt;0,'Сводная МОДЕЛЬ 1x1'!$O$4&gt;0),($A13-VLOOKUP(H$5,'Сводная МОДЕЛЬ 1x1'!$A$20:$AC$39,16,FALSE)-VLOOKUP(H$5,'Сводная МОДЕЛЬ 1x1'!$A$20:$AC$39,23,FALSE)*'Сводная МОДЕЛЬ 1x1'!$O$8)/VLOOKUP(H$5,'Сводная МОДЕЛЬ 1x1'!$A$20:$AC$39,15,FALSE),"-"),"-")</f>
        <v>18.322814814814812</v>
      </c>
      <c r="I13" s="597">
        <f>IF(H13&lt;&gt;"-",H13+VLOOKUP($H$5,'Сводная МОДЕЛЬ 1x1'!$A$20:$AC$39,7,FALSE),"-")</f>
        <v>263.32281481481482</v>
      </c>
      <c r="J13" s="596" t="str">
        <f>IF($A13&gt;=VLOOKUP(J$5,'Сводная МОДЕЛЬ 1x1'!$A$20:$AC$39,24,FALSE),IF(AND(VLOOKUP(J$5,'Сводная МОДЕЛЬ 1x1'!$A$20:$AC$39,24,FALSE)&gt;0,'Сводная МОДЕЛЬ 1x1'!$O$4&gt;0),($A13-VLOOKUP(J$5,'Сводная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3" s="597" t="str">
        <f>IF(J13&lt;&gt;"-",J13+VLOOKUP($J$5,'Сводная МОДЕЛЬ 1x1'!$A$20:$AC$39,7,FALSE),"-")</f>
        <v>-</v>
      </c>
      <c r="L13" s="596" t="str">
        <f>IF($A13&gt;=VLOOKUP(L$5,'Сводная МОДЕЛЬ 1x1'!$A$20:$AC$39,24,FALSE),IF(AND(VLOOKUP(L$5,'Сводная МОДЕЛЬ 1x1'!$A$20:$AC$39,24,FALSE)&gt;0,'Сводная МОДЕЛЬ 1x1'!$O$4&gt;0),($A13-VLOOKUP(L$5,'Сводная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3" s="597" t="str">
        <f>IF(L13&lt;&gt;"-",L13+VLOOKUP($L$5,'Сводная МОДЕЛЬ 1x1'!$A$20:$AC$39,7,FALSE),"-")</f>
        <v>-</v>
      </c>
    </row>
    <row r="14" spans="1:13" x14ac:dyDescent="0.2">
      <c r="A14" s="595">
        <f>'Сводная МОДЕЛЬ 1x1'!$O$10*0.3</f>
        <v>1050</v>
      </c>
      <c r="B14" s="596">
        <f>IF($A14&gt;=VLOOKUP(B$5,'Сводная МОДЕЛЬ 1x1'!$A$20:$AC$39,24,FALSE),IF(AND(VLOOKUP(B$5,'Сводная МОДЕЛЬ 1x1'!$A$20:$AC$39,24,FALSE)&gt;0,'Сводная МОДЕЛЬ 1x1'!$O$4&gt;0),($A14-VLOOKUP(B$5,'Сводная МОДЕЛЬ 1x1'!$A$20:$AC$39,16,FALSE)-VLOOKUP(B$5,'Сводная МОДЕЛЬ 1x1'!$A$20:$AC$39,23,FALSE)*'Сводная МОДЕЛЬ 1x1'!$O$8)/VLOOKUP(B$5,'Сводная МОДЕЛЬ 1x1'!$A$20:$AC$39,15,FALSE),"-"),"-")</f>
        <v>437.22818181818172</v>
      </c>
      <c r="C14" s="597">
        <f>IF(B14&lt;&gt;"-",B14+VLOOKUP($B$5,'Сводная МОДЕЛЬ 1x1'!$A$20:$AC$39,7,FALSE),"-")</f>
        <v>577.22818181818172</v>
      </c>
      <c r="D14" s="596">
        <f>IF($A14&gt;=VLOOKUP(D$5,'Сводная МОДЕЛЬ 1x1'!$A$20:$AC$39,24,FALSE),IF(AND(VLOOKUP(D$5,'Сводная МОДЕЛЬ 1x1'!$A$20:$AC$39,24,FALSE)&gt;0,'Сводная МОДЕЛЬ 1x1'!$O$4&gt;0),($A14-VLOOKUP(D$5,'Сводная МОДЕЛЬ 1x1'!$A$20:$AC$39,16,FALSE)-VLOOKUP(D$5,'Сводная МОДЕЛЬ 1x1'!$A$20:$AC$39,23,FALSE)*'Сводная МОДЕЛЬ 1x1'!$O$8)/VLOOKUP(D$5,'Сводная МОДЕЛЬ 1x1'!$A$20:$AC$39,15,FALSE),"-"),"-")</f>
        <v>213.54975609756099</v>
      </c>
      <c r="E14" s="597">
        <f>IF(D14&lt;&gt;"-",D14+VLOOKUP($D$5,'Сводная МОДЕЛЬ 1x1'!$A$20:$AC$39,7,FALSE),"-")</f>
        <v>388.54975609756099</v>
      </c>
      <c r="F14" s="596">
        <f>IF($A14&gt;=VLOOKUP(F$5,'Сводная МОДЕЛЬ 1x1'!$A$20:$AC$39,24,FALSE),IF(AND(VLOOKUP(F$5,'Сводная МОДЕЛЬ 1x1'!$A$20:$AC$39,24,FALSE)&gt;0,'Сводная МОДЕЛЬ 1x1'!$O$4&gt;0),($A14-VLOOKUP(F$5,'Сводная МОДЕЛЬ 1x1'!$A$20:$AC$39,16,FALSE)-VLOOKUP(F$5,'Сводная МОДЕЛЬ 1x1'!$A$20:$AC$39,23,FALSE)*'Сводная МОДЕЛЬ 1x1'!$O$8)/VLOOKUP(F$5,'Сводная МОДЕЛЬ 1x1'!$A$20:$AC$39,15,FALSE),"-"),"-")</f>
        <v>95.360799999999998</v>
      </c>
      <c r="G14" s="597">
        <f>IF(F14&lt;&gt;"-",F14+VLOOKUP($F$5,'Сводная МОДЕЛЬ 1x1'!$A$20:$AC$39,7,FALSE),"-")</f>
        <v>305.36079999999998</v>
      </c>
      <c r="H14" s="596">
        <f>IF($A14&gt;=VLOOKUP(H$5,'Сводная МОДЕЛЬ 1x1'!$A$20:$AC$39,24,FALSE),IF(AND(VLOOKUP(H$5,'Сводная МОДЕЛЬ 1x1'!$A$20:$AC$39,24,FALSE)&gt;0,'Сводная МОДЕЛЬ 1x1'!$O$4&gt;0),($A14-VLOOKUP(H$5,'Сводная МОДЕЛЬ 1x1'!$A$20:$AC$39,16,FALSE)-VLOOKUP(H$5,'Сводная МОДЕЛЬ 1x1'!$A$20:$AC$39,23,FALSE)*'Сводная МОДЕЛЬ 1x1'!$O$8)/VLOOKUP(H$5,'Сводная МОДЕЛЬ 1x1'!$A$20:$AC$39,15,FALSE),"-"),"-")</f>
        <v>31.285777777777774</v>
      </c>
      <c r="I14" s="597">
        <f>IF(H14&lt;&gt;"-",H14+VLOOKUP($H$5,'Сводная МОДЕЛЬ 1x1'!$A$20:$AC$39,7,FALSE),"-")</f>
        <v>276.28577777777775</v>
      </c>
      <c r="J14" s="596" t="str">
        <f>IF($A14&gt;=VLOOKUP(J$5,'Сводная МОДЕЛЬ 1x1'!$A$20:$AC$39,24,FALSE),IF(AND(VLOOKUP(J$5,'Сводная МОДЕЛЬ 1x1'!$A$20:$AC$39,24,FALSE)&gt;0,'Сводная МОДЕЛЬ 1x1'!$O$4&gt;0),($A14-VLOOKUP(J$5,'Сводная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4" s="597" t="str">
        <f>IF(J14&lt;&gt;"-",J14+VLOOKUP($J$5,'Сводная МОДЕЛЬ 1x1'!$A$20:$AC$39,7,FALSE),"-")</f>
        <v>-</v>
      </c>
      <c r="L14" s="596" t="str">
        <f>IF($A14&gt;=VLOOKUP(L$5,'Сводная МОДЕЛЬ 1x1'!$A$20:$AC$39,24,FALSE),IF(AND(VLOOKUP(L$5,'Сводная МОДЕЛЬ 1x1'!$A$20:$AC$39,24,FALSE)&gt;0,'Сводная МОДЕЛЬ 1x1'!$O$4&gt;0),($A14-VLOOKUP(L$5,'Сводная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4" s="597" t="str">
        <f>IF(L14&lt;&gt;"-",L14+VLOOKUP($L$5,'Сводная МОДЕЛЬ 1x1'!$A$20:$AC$39,7,FALSE),"-")</f>
        <v>-</v>
      </c>
    </row>
    <row r="15" spans="1:13" x14ac:dyDescent="0.2">
      <c r="A15" s="595">
        <f>'Сводная МОДЕЛЬ 1x1'!$O$10*0.35</f>
        <v>1225</v>
      </c>
      <c r="B15" s="596">
        <f>IF($A15&gt;=VLOOKUP(B$5,'Сводная МОДЕЛЬ 1x1'!$A$20:$AC$39,24,FALSE),IF(AND(VLOOKUP(B$5,'Сводная МОДЕЛЬ 1x1'!$A$20:$AC$39,24,FALSE)&gt;0,'Сводная МОДЕЛЬ 1x1'!$O$4&gt;0),($A15-VLOOKUP(B$5,'Сводная МОДЕЛЬ 1x1'!$A$20:$AC$39,16,FALSE)-VLOOKUP(B$5,'Сводная МОДЕЛЬ 1x1'!$A$20:$AC$39,23,FALSE)*'Сводная МОДЕЛЬ 1x1'!$O$8)/VLOOKUP(B$5,'Сводная МОДЕЛЬ 1x1'!$A$20:$AC$39,15,FALSE),"-"),"-")</f>
        <v>516.77363636363634</v>
      </c>
      <c r="C15" s="597">
        <f>IF(B15&lt;&gt;"-",B15+VLOOKUP($B$5,'Сводная МОДЕЛЬ 1x1'!$A$20:$AC$39,7,FALSE),"-")</f>
        <v>656.77363636363634</v>
      </c>
      <c r="D15" s="596">
        <f>IF($A15&gt;=VLOOKUP(D$5,'Сводная МОДЕЛЬ 1x1'!$A$20:$AC$39,24,FALSE),IF(AND(VLOOKUP(D$5,'Сводная МОДЕЛЬ 1x1'!$A$20:$AC$39,24,FALSE)&gt;0,'Сводная МОДЕЛЬ 1x1'!$O$4&gt;0),($A15-VLOOKUP(D$5,'Сводная МОДЕЛЬ 1x1'!$A$20:$AC$39,16,FALSE)-VLOOKUP(D$5,'Сводная МОДЕЛЬ 1x1'!$A$20:$AC$39,23,FALSE)*'Сводная МОДЕЛЬ 1x1'!$O$8)/VLOOKUP(D$5,'Сводная МОДЕЛЬ 1x1'!$A$20:$AC$39,15,FALSE),"-"),"-")</f>
        <v>256.23268292682928</v>
      </c>
      <c r="E15" s="597">
        <f>IF(D15&lt;&gt;"-",D15+VLOOKUP($D$5,'Сводная МОДЕЛЬ 1x1'!$A$20:$AC$39,7,FALSE),"-")</f>
        <v>431.23268292682928</v>
      </c>
      <c r="F15" s="596">
        <f>IF($A15&gt;=VLOOKUP(F$5,'Сводная МОДЕЛЬ 1x1'!$A$20:$AC$39,24,FALSE),IF(AND(VLOOKUP(F$5,'Сводная МОДЕЛЬ 1x1'!$A$20:$AC$39,24,FALSE)&gt;0,'Сводная МОДЕЛЬ 1x1'!$O$4&gt;0),($A15-VLOOKUP(F$5,'Сводная МОДЕЛЬ 1x1'!$A$20:$AC$39,16,FALSE)-VLOOKUP(F$5,'Сводная МОДЕЛЬ 1x1'!$A$20:$AC$39,23,FALSE)*'Сводная МОДЕЛЬ 1x1'!$O$8)/VLOOKUP(F$5,'Сводная МОДЕЛЬ 1x1'!$A$20:$AC$39,15,FALSE),"-"),"-")</f>
        <v>118.69413333333334</v>
      </c>
      <c r="G15" s="597">
        <f>IF(F15&lt;&gt;"-",F15+VLOOKUP($F$5,'Сводная МОДЕЛЬ 1x1'!$A$20:$AC$39,7,FALSE),"-")</f>
        <v>328.69413333333335</v>
      </c>
      <c r="H15" s="596">
        <f>IF($A15&gt;=VLOOKUP(H$5,'Сводная МОДЕЛЬ 1x1'!$A$20:$AC$39,24,FALSE),IF(AND(VLOOKUP(H$5,'Сводная МОДЕЛЬ 1x1'!$A$20:$AC$39,24,FALSE)&gt;0,'Сводная МОДЕЛЬ 1x1'!$O$4&gt;0),($A15-VLOOKUP(H$5,'Сводная МОДЕЛЬ 1x1'!$A$20:$AC$39,16,FALSE)-VLOOKUP(H$5,'Сводная МОДЕЛЬ 1x1'!$A$20:$AC$39,23,FALSE)*'Сводная МОДЕЛЬ 1x1'!$O$8)/VLOOKUP(H$5,'Сводная МОДЕЛЬ 1x1'!$A$20:$AC$39,15,FALSE),"-"),"-")</f>
        <v>44.248740740740736</v>
      </c>
      <c r="I15" s="597">
        <f>IF(H15&lt;&gt;"-",H15+VLOOKUP($H$5,'Сводная МОДЕЛЬ 1x1'!$A$20:$AC$39,7,FALSE),"-")</f>
        <v>289.24874074074074</v>
      </c>
      <c r="J15" s="596" t="str">
        <f>IF($A15&gt;=VLOOKUP(J$5,'Сводная МОДЕЛЬ 1x1'!$A$20:$AC$39,24,FALSE),IF(AND(VLOOKUP(J$5,'Сводная МОДЕЛЬ 1x1'!$A$20:$AC$39,24,FALSE)&gt;0,'Сводная МОДЕЛЬ 1x1'!$O$4&gt;0),($A15-VLOOKUP(J$5,'Сводная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5" s="597" t="str">
        <f>IF(J15&lt;&gt;"-",J15+VLOOKUP($J$5,'Сводная МОДЕЛЬ 1x1'!$A$20:$AC$39,7,FALSE),"-")</f>
        <v>-</v>
      </c>
      <c r="L15" s="596" t="str">
        <f>IF($A15&gt;=VLOOKUP(L$5,'Сводная МОДЕЛЬ 1x1'!$A$20:$AC$39,24,FALSE),IF(AND(VLOOKUP(L$5,'Сводная МОДЕЛЬ 1x1'!$A$20:$AC$39,24,FALSE)&gt;0,'Сводная МОДЕЛЬ 1x1'!$O$4&gt;0),($A15-VLOOKUP(L$5,'Сводная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5" s="597" t="str">
        <f>IF(L15&lt;&gt;"-",L15+VLOOKUP($L$5,'Сводная МОДЕЛЬ 1x1'!$A$20:$AC$39,7,FALSE),"-")</f>
        <v>-</v>
      </c>
    </row>
    <row r="16" spans="1:13" x14ac:dyDescent="0.2">
      <c r="A16" s="595">
        <f>'Сводная МОДЕЛЬ 1x1'!$O$10*0.4</f>
        <v>1400</v>
      </c>
      <c r="B16" s="596">
        <f>IF($A16&gt;=VLOOKUP(B$5,'Сводная МОДЕЛЬ 1x1'!$A$20:$AC$39,24,FALSE),IF(AND(VLOOKUP(B$5,'Сводная МОДЕЛЬ 1x1'!$A$20:$AC$39,24,FALSE)&gt;0,'Сводная МОДЕЛЬ 1x1'!$O$4&gt;0),($A16-VLOOKUP(B$5,'Сводная МОДЕЛЬ 1x1'!$A$20:$AC$39,16,FALSE)-VLOOKUP(B$5,'Сводная МОДЕЛЬ 1x1'!$A$20:$AC$39,23,FALSE)*'Сводная МОДЕЛЬ 1x1'!$O$8)/VLOOKUP(B$5,'Сводная МОДЕЛЬ 1x1'!$A$20:$AC$39,15,FALSE),"-"),"-")</f>
        <v>596.31909090909085</v>
      </c>
      <c r="C16" s="597">
        <f>IF(B16&lt;&gt;"-",B16+VLOOKUP($B$5,'Сводная МОДЕЛЬ 1x1'!$A$20:$AC$39,7,FALSE),"-")</f>
        <v>736.31909090909085</v>
      </c>
      <c r="D16" s="596">
        <f>IF($A16&gt;=VLOOKUP(D$5,'Сводная МОДЕЛЬ 1x1'!$A$20:$AC$39,24,FALSE),IF(AND(VLOOKUP(D$5,'Сводная МОДЕЛЬ 1x1'!$A$20:$AC$39,24,FALSE)&gt;0,'Сводная МОДЕЛЬ 1x1'!$O$4&gt;0),($A16-VLOOKUP(D$5,'Сводная МОДЕЛЬ 1x1'!$A$20:$AC$39,16,FALSE)-VLOOKUP(D$5,'Сводная МОДЕЛЬ 1x1'!$A$20:$AC$39,23,FALSE)*'Сводная МОДЕЛЬ 1x1'!$O$8)/VLOOKUP(D$5,'Сводная МОДЕЛЬ 1x1'!$A$20:$AC$39,15,FALSE),"-"),"-")</f>
        <v>298.91560975609758</v>
      </c>
      <c r="E16" s="597">
        <f>IF(D16&lt;&gt;"-",D16+VLOOKUP($D$5,'Сводная МОДЕЛЬ 1x1'!$A$20:$AC$39,7,FALSE),"-")</f>
        <v>473.91560975609758</v>
      </c>
      <c r="F16" s="596">
        <f>IF($A16&gt;=VLOOKUP(F$5,'Сводная МОДЕЛЬ 1x1'!$A$20:$AC$39,24,FALSE),IF(AND(VLOOKUP(F$5,'Сводная МОДЕЛЬ 1x1'!$A$20:$AC$39,24,FALSE)&gt;0,'Сводная МОДЕЛЬ 1x1'!$O$4&gt;0),($A16-VLOOKUP(F$5,'Сводная МОДЕЛЬ 1x1'!$A$20:$AC$39,16,FALSE)-VLOOKUP(F$5,'Сводная МОДЕЛЬ 1x1'!$A$20:$AC$39,23,FALSE)*'Сводная МОДЕЛЬ 1x1'!$O$8)/VLOOKUP(F$5,'Сводная МОДЕЛЬ 1x1'!$A$20:$AC$39,15,FALSE),"-"),"-")</f>
        <v>142.02746666666664</v>
      </c>
      <c r="G16" s="597">
        <f>IF(F16&lt;&gt;"-",F16+VLOOKUP($F$5,'Сводная МОДЕЛЬ 1x1'!$A$20:$AC$39,7,FALSE),"-")</f>
        <v>352.02746666666667</v>
      </c>
      <c r="H16" s="596">
        <f>IF($A16&gt;=VLOOKUP(H$5,'Сводная МОДЕЛЬ 1x1'!$A$20:$AC$39,24,FALSE),IF(AND(VLOOKUP(H$5,'Сводная МОДЕЛЬ 1x1'!$A$20:$AC$39,24,FALSE)&gt;0,'Сводная МОДЕЛЬ 1x1'!$O$4&gt;0),($A16-VLOOKUP(H$5,'Сводная МОДЕЛЬ 1x1'!$A$20:$AC$39,16,FALSE)-VLOOKUP(H$5,'Сводная МОДЕЛЬ 1x1'!$A$20:$AC$39,23,FALSE)*'Сводная МОДЕЛЬ 1x1'!$O$8)/VLOOKUP(H$5,'Сводная МОДЕЛЬ 1x1'!$A$20:$AC$39,15,FALSE),"-"),"-")</f>
        <v>57.211703703703698</v>
      </c>
      <c r="I16" s="597">
        <f>IF(H16&lt;&gt;"-",H16+VLOOKUP($H$5,'Сводная МОДЕЛЬ 1x1'!$A$20:$AC$39,7,FALSE),"-")</f>
        <v>302.21170370370368</v>
      </c>
      <c r="J16" s="596" t="str">
        <f>IF($A16&gt;=VLOOKUP(J$5,'Сводная МОДЕЛЬ 1x1'!$A$20:$AC$39,24,FALSE),IF(AND(VLOOKUP(J$5,'Сводная МОДЕЛЬ 1x1'!$A$20:$AC$39,24,FALSE)&gt;0,'Сводная МОДЕЛЬ 1x1'!$O$4&gt;0),($A16-VLOOKUP(J$5,'Сводная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6" s="597" t="str">
        <f>IF(J16&lt;&gt;"-",J16+VLOOKUP($J$5,'Сводная МОДЕЛЬ 1x1'!$A$20:$AC$39,7,FALSE),"-")</f>
        <v>-</v>
      </c>
      <c r="L16" s="596" t="str">
        <f>IF($A16&gt;=VLOOKUP(L$5,'Сводная МОДЕЛЬ 1x1'!$A$20:$AC$39,24,FALSE),IF(AND(VLOOKUP(L$5,'Сводная МОДЕЛЬ 1x1'!$A$20:$AC$39,24,FALSE)&gt;0,'Сводная МОДЕЛЬ 1x1'!$O$4&gt;0),($A16-VLOOKUP(L$5,'Сводная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6" s="597" t="str">
        <f>IF(L16&lt;&gt;"-",L16+VLOOKUP($L$5,'Сводная МОДЕЛЬ 1x1'!$A$20:$AC$39,7,FALSE),"-")</f>
        <v>-</v>
      </c>
    </row>
    <row r="17" spans="1:13" x14ac:dyDescent="0.2">
      <c r="A17" s="595">
        <f>'Сводная МОДЕЛЬ 1x1'!$O$10*0.45</f>
        <v>1575</v>
      </c>
      <c r="B17" s="596">
        <f>IF($A17&gt;=VLOOKUP(B$5,'Сводная МОДЕЛЬ 1x1'!$A$20:$AC$39,24,FALSE),IF(AND(VLOOKUP(B$5,'Сводная МОДЕЛЬ 1x1'!$A$20:$AC$39,24,FALSE)&gt;0,'Сводная МОДЕЛЬ 1x1'!$O$4&gt;0),($A17-VLOOKUP(B$5,'Сводная МОДЕЛЬ 1x1'!$A$20:$AC$39,16,FALSE)-VLOOKUP(B$5,'Сводная МОДЕЛЬ 1x1'!$A$20:$AC$39,23,FALSE)*'Сводная МОДЕЛЬ 1x1'!$O$8)/VLOOKUP(B$5,'Сводная МОДЕЛЬ 1x1'!$A$20:$AC$39,15,FALSE),"-"),"-")</f>
        <v>675.86454545454546</v>
      </c>
      <c r="C17" s="597">
        <f>IF(B17&lt;&gt;"-",B17+VLOOKUP($B$5,'Сводная МОДЕЛЬ 1x1'!$A$20:$AC$39,7,FALSE),"-")</f>
        <v>815.86454545454546</v>
      </c>
      <c r="D17" s="596">
        <f>IF($A17&gt;=VLOOKUP(D$5,'Сводная МОДЕЛЬ 1x1'!$A$20:$AC$39,24,FALSE),IF(AND(VLOOKUP(D$5,'Сводная МОДЕЛЬ 1x1'!$A$20:$AC$39,24,FALSE)&gt;0,'Сводная МОДЕЛЬ 1x1'!$O$4&gt;0),($A17-VLOOKUP(D$5,'Сводная МОДЕЛЬ 1x1'!$A$20:$AC$39,16,FALSE)-VLOOKUP(D$5,'Сводная МОДЕЛЬ 1x1'!$A$20:$AC$39,23,FALSE)*'Сводная МОДЕЛЬ 1x1'!$O$8)/VLOOKUP(D$5,'Сводная МОДЕЛЬ 1x1'!$A$20:$AC$39,15,FALSE),"-"),"-")</f>
        <v>341.59853658536582</v>
      </c>
      <c r="E17" s="597">
        <f>IF(D17&lt;&gt;"-",D17+VLOOKUP($D$5,'Сводная МОДЕЛЬ 1x1'!$A$20:$AC$39,7,FALSE),"-")</f>
        <v>516.59853658536576</v>
      </c>
      <c r="F17" s="596">
        <f>IF($A17&gt;=VLOOKUP(F$5,'Сводная МОДЕЛЬ 1x1'!$A$20:$AC$39,24,FALSE),IF(AND(VLOOKUP(F$5,'Сводная МОДЕЛЬ 1x1'!$A$20:$AC$39,24,FALSE)&gt;0,'Сводная МОДЕЛЬ 1x1'!$O$4&gt;0),($A17-VLOOKUP(F$5,'Сводная МОДЕЛЬ 1x1'!$A$20:$AC$39,16,FALSE)-VLOOKUP(F$5,'Сводная МОДЕЛЬ 1x1'!$A$20:$AC$39,23,FALSE)*'Сводная МОДЕЛЬ 1x1'!$O$8)/VLOOKUP(F$5,'Сводная МОДЕЛЬ 1x1'!$A$20:$AC$39,15,FALSE),"-"),"-")</f>
        <v>165.36079999999998</v>
      </c>
      <c r="G17" s="597">
        <f>IF(F17&lt;&gt;"-",F17+VLOOKUP($F$5,'Сводная МОДЕЛЬ 1x1'!$A$20:$AC$39,7,FALSE),"-")</f>
        <v>375.36079999999998</v>
      </c>
      <c r="H17" s="596">
        <f>IF($A17&gt;=VLOOKUP(H$5,'Сводная МОДЕЛЬ 1x1'!$A$20:$AC$39,24,FALSE),IF(AND(VLOOKUP(H$5,'Сводная МОДЕЛЬ 1x1'!$A$20:$AC$39,24,FALSE)&gt;0,'Сводная МОДЕЛЬ 1x1'!$O$4&gt;0),($A17-VLOOKUP(H$5,'Сводная МОДЕЛЬ 1x1'!$A$20:$AC$39,16,FALSE)-VLOOKUP(H$5,'Сводная МОДЕЛЬ 1x1'!$A$20:$AC$39,23,FALSE)*'Сводная МОДЕЛЬ 1x1'!$O$8)/VLOOKUP(H$5,'Сводная МОДЕЛЬ 1x1'!$A$20:$AC$39,15,FALSE),"-"),"-")</f>
        <v>70.174666666666667</v>
      </c>
      <c r="I17" s="597">
        <f>IF(H17&lt;&gt;"-",H17+VLOOKUP($H$5,'Сводная МОДЕЛЬ 1x1'!$A$20:$AC$39,7,FALSE),"-")</f>
        <v>315.17466666666667</v>
      </c>
      <c r="J17" s="596" t="str">
        <f>IF($A17&gt;=VLOOKUP(J$5,'Сводная МОДЕЛЬ 1x1'!$A$20:$AC$39,24,FALSE),IF(AND(VLOOKUP(J$5,'Сводная МОДЕЛЬ 1x1'!$A$20:$AC$39,24,FALSE)&gt;0,'Сводная МОДЕЛЬ 1x1'!$O$4&gt;0),($A17-VLOOKUP(J$5,'Сводная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7" s="597" t="str">
        <f>IF(J17&lt;&gt;"-",J17+VLOOKUP($J$5,'Сводная МОДЕЛЬ 1x1'!$A$20:$AC$39,7,FALSE),"-")</f>
        <v>-</v>
      </c>
      <c r="L17" s="596" t="str">
        <f>IF($A17&gt;=VLOOKUP(L$5,'Сводная МОДЕЛЬ 1x1'!$A$20:$AC$39,24,FALSE),IF(AND(VLOOKUP(L$5,'Сводная МОДЕЛЬ 1x1'!$A$20:$AC$39,24,FALSE)&gt;0,'Сводная МОДЕЛЬ 1x1'!$O$4&gt;0),($A17-VLOOKUP(L$5,'Сводная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7" s="597" t="str">
        <f>IF(L17&lt;&gt;"-",L17+VLOOKUP($L$5,'Сводная МОДЕЛЬ 1x1'!$A$20:$AC$39,7,FALSE),"-")</f>
        <v>-</v>
      </c>
    </row>
    <row r="18" spans="1:13" x14ac:dyDescent="0.2">
      <c r="A18" s="595">
        <f>'Сводная МОДЕЛЬ 1x1'!$O$10*0.5</f>
        <v>1750</v>
      </c>
      <c r="B18" s="596">
        <f>IF($A18&gt;=VLOOKUP(B$5,'Сводная МОДЕЛЬ 1x1'!$A$20:$AC$39,24,FALSE),IF(AND(VLOOKUP(B$5,'Сводная МОДЕЛЬ 1x1'!$A$20:$AC$39,24,FALSE)&gt;0,'Сводная МОДЕЛЬ 1x1'!$O$4&gt;0),($A18-VLOOKUP(B$5,'Сводная МОДЕЛЬ 1x1'!$A$20:$AC$39,16,FALSE)-VLOOKUP(B$5,'Сводная МОДЕЛЬ 1x1'!$A$20:$AC$39,23,FALSE)*'Сводная МОДЕЛЬ 1x1'!$O$8)/VLOOKUP(B$5,'Сводная МОДЕЛЬ 1x1'!$A$20:$AC$39,15,FALSE),"-"),"-")</f>
        <v>755.41</v>
      </c>
      <c r="C18" s="597">
        <f>IF(B18&lt;&gt;"-",B18+VLOOKUP($B$5,'Сводная МОДЕЛЬ 1x1'!$A$20:$AC$39,7,FALSE),"-")</f>
        <v>895.41</v>
      </c>
      <c r="D18" s="596">
        <f>IF($A18&gt;=VLOOKUP(D$5,'Сводная МОДЕЛЬ 1x1'!$A$20:$AC$39,24,FALSE),IF(AND(VLOOKUP(D$5,'Сводная МОДЕЛЬ 1x1'!$A$20:$AC$39,24,FALSE)&gt;0,'Сводная МОДЕЛЬ 1x1'!$O$4&gt;0),($A18-VLOOKUP(D$5,'Сводная МОДЕЛЬ 1x1'!$A$20:$AC$39,16,FALSE)-VLOOKUP(D$5,'Сводная МОДЕЛЬ 1x1'!$A$20:$AC$39,23,FALSE)*'Сводная МОДЕЛЬ 1x1'!$O$8)/VLOOKUP(D$5,'Сводная МОДЕЛЬ 1x1'!$A$20:$AC$39,15,FALSE),"-"),"-")</f>
        <v>384.28146341463412</v>
      </c>
      <c r="E18" s="597">
        <f>IF(D18&lt;&gt;"-",D18+VLOOKUP($D$5,'Сводная МОДЕЛЬ 1x1'!$A$20:$AC$39,7,FALSE),"-")</f>
        <v>559.28146341463412</v>
      </c>
      <c r="F18" s="596">
        <f>IF($A18&gt;=VLOOKUP(F$5,'Сводная МОДЕЛЬ 1x1'!$A$20:$AC$39,24,FALSE),IF(AND(VLOOKUP(F$5,'Сводная МОДЕЛЬ 1x1'!$A$20:$AC$39,24,FALSE)&gt;0,'Сводная МОДЕЛЬ 1x1'!$O$4&gt;0),($A18-VLOOKUP(F$5,'Сводная МОДЕЛЬ 1x1'!$A$20:$AC$39,16,FALSE)-VLOOKUP(F$5,'Сводная МОДЕЛЬ 1x1'!$A$20:$AC$39,23,FALSE)*'Сводная МОДЕЛЬ 1x1'!$O$8)/VLOOKUP(F$5,'Сводная МОДЕЛЬ 1x1'!$A$20:$AC$39,15,FALSE),"-"),"-")</f>
        <v>188.69413333333333</v>
      </c>
      <c r="G18" s="597">
        <f>IF(F18&lt;&gt;"-",F18+VLOOKUP($F$5,'Сводная МОДЕЛЬ 1x1'!$A$20:$AC$39,7,FALSE),"-")</f>
        <v>398.6941333333333</v>
      </c>
      <c r="H18" s="596">
        <f>IF($A18&gt;=VLOOKUP(H$5,'Сводная МОДЕЛЬ 1x1'!$A$20:$AC$39,24,FALSE),IF(AND(VLOOKUP(H$5,'Сводная МОДЕЛЬ 1x1'!$A$20:$AC$39,24,FALSE)&gt;0,'Сводная МОДЕЛЬ 1x1'!$O$4&gt;0),($A18-VLOOKUP(H$5,'Сводная МОДЕЛЬ 1x1'!$A$20:$AC$39,16,FALSE)-VLOOKUP(H$5,'Сводная МОДЕЛЬ 1x1'!$A$20:$AC$39,23,FALSE)*'Сводная МОДЕЛЬ 1x1'!$O$8)/VLOOKUP(H$5,'Сводная МОДЕЛЬ 1x1'!$A$20:$AC$39,15,FALSE),"-"),"-")</f>
        <v>83.137629629629629</v>
      </c>
      <c r="I18" s="597">
        <f>IF(H18&lt;&gt;"-",H18+VLOOKUP($H$5,'Сводная МОДЕЛЬ 1x1'!$A$20:$AC$39,7,FALSE),"-")</f>
        <v>328.1376296296296</v>
      </c>
      <c r="J18" s="596">
        <f>IF($A18&gt;=VLOOKUP(J$5,'Сводная МОДЕЛЬ 1x1'!$A$20:$AC$39,24,FALSE),IF(AND(VLOOKUP(J$5,'Сводная МОДЕЛЬ 1x1'!$A$20:$AC$39,24,FALSE)&gt;0,'Сводная МОДЕЛЬ 1x1'!$O$4&gt;0),($A18-VLOOKUP(J$5,'Сводная МОДЕЛЬ 1x1'!$A$20:$AC$39,16,FALSE)-VLOOKUP(J$5,'Сводная МОДЕЛЬ 1x1'!$A$20:$AC$39,23,FALSE)*'Сводная МОДЕЛЬ 1x1'!$O$8)/VLOOKUP(J$5,'Сводная МОДЕЛЬ 1x1'!$A$20:$AC$39,15,FALSE),"-"),"-")</f>
        <v>24.294122448979589</v>
      </c>
      <c r="K18" s="597">
        <f>IF(J18&lt;&gt;"-",J18+VLOOKUP($J$5,'Сводная МОДЕЛЬ 1x1'!$A$20:$AC$39,7,FALSE),"-")</f>
        <v>304.29412244897958</v>
      </c>
      <c r="L18" s="596" t="str">
        <f>IF($A18&gt;=VLOOKUP(L$5,'Сводная МОДЕЛЬ 1x1'!$A$20:$AC$39,24,FALSE),IF(AND(VLOOKUP(L$5,'Сводная МОДЕЛЬ 1x1'!$A$20:$AC$39,24,FALSE)&gt;0,'Сводная МОДЕЛЬ 1x1'!$O$4&gt;0),($A18-VLOOKUP(L$5,'Сводная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8" s="597" t="str">
        <f>IF(L18&lt;&gt;"-",L18+VLOOKUP($L$5,'Сводная МОДЕЛЬ 1x1'!$A$20:$AC$39,7,FALSE),"-")</f>
        <v>-</v>
      </c>
    </row>
    <row r="19" spans="1:13" x14ac:dyDescent="0.2">
      <c r="A19" s="595">
        <f>'Сводная МОДЕЛЬ 1x1'!$O$10*0.55</f>
        <v>1925.0000000000002</v>
      </c>
      <c r="B19" s="596">
        <f>IF($A19&gt;=VLOOKUP(B$5,'Сводная МОДЕЛЬ 1x1'!$A$20:$AC$39,24,FALSE),IF(AND(VLOOKUP(B$5,'Сводная МОДЕЛЬ 1x1'!$A$20:$AC$39,24,FALSE)&gt;0,'Сводная МОДЕЛЬ 1x1'!$O$4&gt;0),($A19-VLOOKUP(B$5,'Сводная МОДЕЛЬ 1x1'!$A$20:$AC$39,16,FALSE)-VLOOKUP(B$5,'Сводная МОДЕЛЬ 1x1'!$A$20:$AC$39,23,FALSE)*'Сводная МОДЕЛЬ 1x1'!$O$8)/VLOOKUP(B$5,'Сводная МОДЕЛЬ 1x1'!$A$20:$AC$39,15,FALSE),"-"),"-")</f>
        <v>834.95545454545459</v>
      </c>
      <c r="C19" s="597">
        <f>IF(B19&lt;&gt;"-",B19+VLOOKUP($B$5,'Сводная МОДЕЛЬ 1x1'!$A$20:$AC$39,7,FALSE),"-")</f>
        <v>974.95545454545459</v>
      </c>
      <c r="D19" s="596">
        <f>IF($A19&gt;=VLOOKUP(D$5,'Сводная МОДЕЛЬ 1x1'!$A$20:$AC$39,24,FALSE),IF(AND(VLOOKUP(D$5,'Сводная МОДЕЛЬ 1x1'!$A$20:$AC$39,24,FALSE)&gt;0,'Сводная МОДЕЛЬ 1x1'!$O$4&gt;0),($A19-VLOOKUP(D$5,'Сводная МОДЕЛЬ 1x1'!$A$20:$AC$39,16,FALSE)-VLOOKUP(D$5,'Сводная МОДЕЛЬ 1x1'!$A$20:$AC$39,23,FALSE)*'Сводная МОДЕЛЬ 1x1'!$O$8)/VLOOKUP(D$5,'Сводная МОДЕЛЬ 1x1'!$A$20:$AC$39,15,FALSE),"-"),"-")</f>
        <v>426.96439024390247</v>
      </c>
      <c r="E19" s="597">
        <f>IF(D19&lt;&gt;"-",D19+VLOOKUP($D$5,'Сводная МОДЕЛЬ 1x1'!$A$20:$AC$39,7,FALSE),"-")</f>
        <v>601.96439024390247</v>
      </c>
      <c r="F19" s="596">
        <f>IF($A19&gt;=VLOOKUP(F$5,'Сводная МОДЕЛЬ 1x1'!$A$20:$AC$39,24,FALSE),IF(AND(VLOOKUP(F$5,'Сводная МОДЕЛЬ 1x1'!$A$20:$AC$39,24,FALSE)&gt;0,'Сводная МОДЕЛЬ 1x1'!$O$4&gt;0),($A19-VLOOKUP(F$5,'Сводная МОДЕЛЬ 1x1'!$A$20:$AC$39,16,FALSE)-VLOOKUP(F$5,'Сводная МОДЕЛЬ 1x1'!$A$20:$AC$39,23,FALSE)*'Сводная МОДЕЛЬ 1x1'!$O$8)/VLOOKUP(F$5,'Сводная МОДЕЛЬ 1x1'!$A$20:$AC$39,15,FALSE),"-"),"-")</f>
        <v>212.0274666666667</v>
      </c>
      <c r="G19" s="597">
        <f>IF(F19&lt;&gt;"-",F19+VLOOKUP($F$5,'Сводная МОДЕЛЬ 1x1'!$A$20:$AC$39,7,FALSE),"-")</f>
        <v>422.02746666666667</v>
      </c>
      <c r="H19" s="596">
        <f>IF($A19&gt;=VLOOKUP(H$5,'Сводная МОДЕЛЬ 1x1'!$A$20:$AC$39,24,FALSE),IF(AND(VLOOKUP(H$5,'Сводная МОДЕЛЬ 1x1'!$A$20:$AC$39,24,FALSE)&gt;0,'Сводная МОДЕЛЬ 1x1'!$O$4&gt;0),($A19-VLOOKUP(H$5,'Сводная МОДЕЛЬ 1x1'!$A$20:$AC$39,16,FALSE)-VLOOKUP(H$5,'Сводная МОДЕЛЬ 1x1'!$A$20:$AC$39,23,FALSE)*'Сводная МОДЕЛЬ 1x1'!$O$8)/VLOOKUP(H$5,'Сводная МОДЕЛЬ 1x1'!$A$20:$AC$39,15,FALSE),"-"),"-")</f>
        <v>96.100592592592619</v>
      </c>
      <c r="I19" s="597">
        <f>IF(H19&lt;&gt;"-",H19+VLOOKUP($H$5,'Сводная МОДЕЛЬ 1x1'!$A$20:$AC$39,7,FALSE),"-")</f>
        <v>341.10059259259265</v>
      </c>
      <c r="J19" s="596">
        <f>IF($A19&gt;=VLOOKUP(J$5,'Сводная МОДЕЛЬ 1x1'!$A$20:$AC$39,24,FALSE),IF(AND(VLOOKUP(J$5,'Сводная МОДЕЛЬ 1x1'!$A$20:$AC$39,24,FALSE)&gt;0,'Сводная МОДЕЛЬ 1x1'!$O$4&gt;0),($A19-VLOOKUP(J$5,'Сводная МОДЕЛЬ 1x1'!$A$20:$AC$39,16,FALSE)-VLOOKUP(J$5,'Сводная МОДЕЛЬ 1x1'!$A$20:$AC$39,23,FALSE)*'Сводная МОДЕЛЬ 1x1'!$O$8)/VLOOKUP(J$5,'Сводная МОДЕЛЬ 1x1'!$A$20:$AC$39,15,FALSE),"-"),"-")</f>
        <v>31.436979591836739</v>
      </c>
      <c r="K19" s="597">
        <f>IF(J19&lt;&gt;"-",J19+VLOOKUP($J$5,'Сводная МОДЕЛЬ 1x1'!$A$20:$AC$39,7,FALSE),"-")</f>
        <v>311.43697959183675</v>
      </c>
      <c r="L19" s="596" t="str">
        <f>IF($A19&gt;=VLOOKUP(L$5,'Сводная МОДЕЛЬ 1x1'!$A$20:$AC$39,24,FALSE),IF(AND(VLOOKUP(L$5,'Сводная МОДЕЛЬ 1x1'!$A$20:$AC$39,24,FALSE)&gt;0,'Сводная МОДЕЛЬ 1x1'!$O$4&gt;0),($A19-VLOOKUP(L$5,'Сводная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9" s="597" t="str">
        <f>IF(L19&lt;&gt;"-",L19+VLOOKUP($L$5,'Сводная МОДЕЛЬ 1x1'!$A$20:$AC$39,7,FALSE),"-")</f>
        <v>-</v>
      </c>
    </row>
    <row r="20" spans="1:13" x14ac:dyDescent="0.2">
      <c r="A20" s="595">
        <f>'Сводная МОДЕЛЬ 1x1'!$O$10*0.6</f>
        <v>2100</v>
      </c>
      <c r="B20" s="596">
        <f>IF($A20&gt;=VLOOKUP(B$5,'Сводная МОДЕЛЬ 1x1'!$A$20:$AC$39,24,FALSE),IF(AND(VLOOKUP(B$5,'Сводная МОДЕЛЬ 1x1'!$A$20:$AC$39,24,FALSE)&gt;0,'Сводная МОДЕЛЬ 1x1'!$O$4&gt;0),($A20-VLOOKUP(B$5,'Сводная МОДЕЛЬ 1x1'!$A$20:$AC$39,16,FALSE)-VLOOKUP(B$5,'Сводная МОДЕЛЬ 1x1'!$A$20:$AC$39,23,FALSE)*'Сводная МОДЕЛЬ 1x1'!$O$8)/VLOOKUP(B$5,'Сводная МОДЕЛЬ 1x1'!$A$20:$AC$39,15,FALSE),"-"),"-")</f>
        <v>914.50090909090909</v>
      </c>
      <c r="C20" s="597">
        <f>IF(B20&lt;&gt;"-",B20+VLOOKUP($B$5,'Сводная МОДЕЛЬ 1x1'!$A$20:$AC$39,7,FALSE),"-")</f>
        <v>1054.5009090909091</v>
      </c>
      <c r="D20" s="596">
        <f>IF($A20&gt;=VLOOKUP(D$5,'Сводная МОДЕЛЬ 1x1'!$A$20:$AC$39,24,FALSE),IF(AND(VLOOKUP(D$5,'Сводная МОДЕЛЬ 1x1'!$A$20:$AC$39,24,FALSE)&gt;0,'Сводная МОДЕЛЬ 1x1'!$O$4&gt;0),($A20-VLOOKUP(D$5,'Сводная МОДЕЛЬ 1x1'!$A$20:$AC$39,16,FALSE)-VLOOKUP(D$5,'Сводная МОДЕЛЬ 1x1'!$A$20:$AC$39,23,FALSE)*'Сводная МОДЕЛЬ 1x1'!$O$8)/VLOOKUP(D$5,'Сводная МОДЕЛЬ 1x1'!$A$20:$AC$39,15,FALSE),"-"),"-")</f>
        <v>469.64731707317071</v>
      </c>
      <c r="E20" s="597">
        <f>IF(D20&lt;&gt;"-",D20+VLOOKUP($D$5,'Сводная МОДЕЛЬ 1x1'!$A$20:$AC$39,7,FALSE),"-")</f>
        <v>644.64731707317071</v>
      </c>
      <c r="F20" s="596">
        <f>IF($A20&gt;=VLOOKUP(F$5,'Сводная МОДЕЛЬ 1x1'!$A$20:$AC$39,24,FALSE),IF(AND(VLOOKUP(F$5,'Сводная МОДЕЛЬ 1x1'!$A$20:$AC$39,24,FALSE)&gt;0,'Сводная МОДЕЛЬ 1x1'!$O$4&gt;0),($A20-VLOOKUP(F$5,'Сводная МОДЕЛЬ 1x1'!$A$20:$AC$39,16,FALSE)-VLOOKUP(F$5,'Сводная МОДЕЛЬ 1x1'!$A$20:$AC$39,23,FALSE)*'Сводная МОДЕЛЬ 1x1'!$O$8)/VLOOKUP(F$5,'Сводная МОДЕЛЬ 1x1'!$A$20:$AC$39,15,FALSE),"-"),"-")</f>
        <v>235.36079999999998</v>
      </c>
      <c r="G20" s="597">
        <f>IF(F20&lt;&gt;"-",F20+VLOOKUP($F$5,'Сводная МОДЕЛЬ 1x1'!$A$20:$AC$39,7,FALSE),"-")</f>
        <v>445.36079999999998</v>
      </c>
      <c r="H20" s="596">
        <f>IF($A20&gt;=VLOOKUP(H$5,'Сводная МОДЕЛЬ 1x1'!$A$20:$AC$39,24,FALSE),IF(AND(VLOOKUP(H$5,'Сводная МОДЕЛЬ 1x1'!$A$20:$AC$39,24,FALSE)&gt;0,'Сводная МОДЕЛЬ 1x1'!$O$4&gt;0),($A20-VLOOKUP(H$5,'Сводная МОДЕЛЬ 1x1'!$A$20:$AC$39,16,FALSE)-VLOOKUP(H$5,'Сводная МОДЕЛЬ 1x1'!$A$20:$AC$39,23,FALSE)*'Сводная МОДЕЛЬ 1x1'!$O$8)/VLOOKUP(H$5,'Сводная МОДЕЛЬ 1x1'!$A$20:$AC$39,15,FALSE),"-"),"-")</f>
        <v>109.06355555555555</v>
      </c>
      <c r="I20" s="597">
        <f>IF(H20&lt;&gt;"-",H20+VLOOKUP($H$5,'Сводная МОДЕЛЬ 1x1'!$A$20:$AC$39,7,FALSE),"-")</f>
        <v>354.06355555555558</v>
      </c>
      <c r="J20" s="596">
        <f>IF($A20&gt;=VLOOKUP(J$5,'Сводная МОДЕЛЬ 1x1'!$A$20:$AC$39,24,FALSE),IF(AND(VLOOKUP(J$5,'Сводная МОДЕЛЬ 1x1'!$A$20:$AC$39,24,FALSE)&gt;0,'Сводная МОДЕЛЬ 1x1'!$O$4&gt;0),($A20-VLOOKUP(J$5,'Сводная МОДЕЛЬ 1x1'!$A$20:$AC$39,16,FALSE)-VLOOKUP(J$5,'Сводная МОДЕЛЬ 1x1'!$A$20:$AC$39,23,FALSE)*'Сводная МОДЕЛЬ 1x1'!$O$8)/VLOOKUP(J$5,'Сводная МОДЕЛЬ 1x1'!$A$20:$AC$39,15,FALSE),"-"),"-")</f>
        <v>38.57983673469387</v>
      </c>
      <c r="K20" s="597">
        <f>IF(J20&lt;&gt;"-",J20+VLOOKUP($J$5,'Сводная МОДЕЛЬ 1x1'!$A$20:$AC$39,7,FALSE),"-")</f>
        <v>318.57983673469386</v>
      </c>
      <c r="L20" s="596" t="str">
        <f>IF($A20&gt;=VLOOKUP(L$5,'Сводная МОДЕЛЬ 1x1'!$A$20:$AC$39,24,FALSE),IF(AND(VLOOKUP(L$5,'Сводная МОДЕЛЬ 1x1'!$A$20:$AC$39,24,FALSE)&gt;0,'Сводная МОДЕЛЬ 1x1'!$O$4&gt;0),($A20-VLOOKUP(L$5,'Сводная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0" s="597" t="str">
        <f>IF(L20&lt;&gt;"-",L20+VLOOKUP($L$5,'Сводная МОДЕЛЬ 1x1'!$A$20:$AC$39,7,FALSE),"-")</f>
        <v>-</v>
      </c>
    </row>
    <row r="21" spans="1:13" x14ac:dyDescent="0.2">
      <c r="A21" s="595">
        <f>'Сводная МОДЕЛЬ 1x1'!$O$10*0.65</f>
        <v>2275</v>
      </c>
      <c r="B21" s="596">
        <f>IF($A21&gt;=VLOOKUP(B$5,'Сводная МОДЕЛЬ 1x1'!$A$20:$AC$39,24,FALSE),IF(AND(VLOOKUP(B$5,'Сводная МОДЕЛЬ 1x1'!$A$20:$AC$39,24,FALSE)&gt;0,'Сводная МОДЕЛЬ 1x1'!$O$4&gt;0),($A21-VLOOKUP(B$5,'Сводная МОДЕЛЬ 1x1'!$A$20:$AC$39,16,FALSE)-VLOOKUP(B$5,'Сводная МОДЕЛЬ 1x1'!$A$20:$AC$39,23,FALSE)*'Сводная МОДЕЛЬ 1x1'!$O$8)/VLOOKUP(B$5,'Сводная МОДЕЛЬ 1x1'!$A$20:$AC$39,15,FALSE),"-"),"-")</f>
        <v>994.04636363636359</v>
      </c>
      <c r="C21" s="597">
        <f>IF(B21&lt;&gt;"-",B21+VLOOKUP($B$5,'Сводная МОДЕЛЬ 1x1'!$A$20:$AC$39,7,FALSE),"-")</f>
        <v>1134.0463636363636</v>
      </c>
      <c r="D21" s="596">
        <f>IF($A21&gt;=VLOOKUP(D$5,'Сводная МОДЕЛЬ 1x1'!$A$20:$AC$39,24,FALSE),IF(AND(VLOOKUP(D$5,'Сводная МОДЕЛЬ 1x1'!$A$20:$AC$39,24,FALSE)&gt;0,'Сводная МОДЕЛЬ 1x1'!$O$4&gt;0),($A21-VLOOKUP(D$5,'Сводная МОДЕЛЬ 1x1'!$A$20:$AC$39,16,FALSE)-VLOOKUP(D$5,'Сводная МОДЕЛЬ 1x1'!$A$20:$AC$39,23,FALSE)*'Сводная МОДЕЛЬ 1x1'!$O$8)/VLOOKUP(D$5,'Сводная МОДЕЛЬ 1x1'!$A$20:$AC$39,15,FALSE),"-"),"-")</f>
        <v>512.33024390243907</v>
      </c>
      <c r="E21" s="597">
        <f>IF(D21&lt;&gt;"-",D21+VLOOKUP($D$5,'Сводная МОДЕЛЬ 1x1'!$A$20:$AC$39,7,FALSE),"-")</f>
        <v>687.33024390243907</v>
      </c>
      <c r="F21" s="596">
        <f>IF($A21&gt;=VLOOKUP(F$5,'Сводная МОДЕЛЬ 1x1'!$A$20:$AC$39,24,FALSE),IF(AND(VLOOKUP(F$5,'Сводная МОДЕЛЬ 1x1'!$A$20:$AC$39,24,FALSE)&gt;0,'Сводная МОДЕЛЬ 1x1'!$O$4&gt;0),($A21-VLOOKUP(F$5,'Сводная МОДЕЛЬ 1x1'!$A$20:$AC$39,16,FALSE)-VLOOKUP(F$5,'Сводная МОДЕЛЬ 1x1'!$A$20:$AC$39,23,FALSE)*'Сводная МОДЕЛЬ 1x1'!$O$8)/VLOOKUP(F$5,'Сводная МОДЕЛЬ 1x1'!$A$20:$AC$39,15,FALSE),"-"),"-")</f>
        <v>258.6941333333333</v>
      </c>
      <c r="G21" s="597">
        <f>IF(F21&lt;&gt;"-",F21+VLOOKUP($F$5,'Сводная МОДЕЛЬ 1x1'!$A$20:$AC$39,7,FALSE),"-")</f>
        <v>468.6941333333333</v>
      </c>
      <c r="H21" s="596">
        <f>IF($A21&gt;=VLOOKUP(H$5,'Сводная МОДЕЛЬ 1x1'!$A$20:$AC$39,24,FALSE),IF(AND(VLOOKUP(H$5,'Сводная МОДЕЛЬ 1x1'!$A$20:$AC$39,24,FALSE)&gt;0,'Сводная МОДЕЛЬ 1x1'!$O$4&gt;0),($A21-VLOOKUP(H$5,'Сводная МОДЕЛЬ 1x1'!$A$20:$AC$39,16,FALSE)-VLOOKUP(H$5,'Сводная МОДЕЛЬ 1x1'!$A$20:$AC$39,23,FALSE)*'Сводная МОДЕЛЬ 1x1'!$O$8)/VLOOKUP(H$5,'Сводная МОДЕЛЬ 1x1'!$A$20:$AC$39,15,FALSE),"-"),"-")</f>
        <v>122.02651851851851</v>
      </c>
      <c r="I21" s="597">
        <f>IF(H21&lt;&gt;"-",H21+VLOOKUP($H$5,'Сводная МОДЕЛЬ 1x1'!$A$20:$AC$39,7,FALSE),"-")</f>
        <v>367.02651851851851</v>
      </c>
      <c r="J21" s="596">
        <f>IF($A21&gt;=VLOOKUP(J$5,'Сводная МОДЕЛЬ 1x1'!$A$20:$AC$39,24,FALSE),IF(AND(VLOOKUP(J$5,'Сводная МОДЕЛЬ 1x1'!$A$20:$AC$39,24,FALSE)&gt;0,'Сводная МОДЕЛЬ 1x1'!$O$4&gt;0),($A21-VLOOKUP(J$5,'Сводная МОДЕЛЬ 1x1'!$A$20:$AC$39,16,FALSE)-VLOOKUP(J$5,'Сводная МОДЕЛЬ 1x1'!$A$20:$AC$39,23,FALSE)*'Сводная МОДЕЛЬ 1x1'!$O$8)/VLOOKUP(J$5,'Сводная МОДЕЛЬ 1x1'!$A$20:$AC$39,15,FALSE),"-"),"-")</f>
        <v>45.722693877551016</v>
      </c>
      <c r="K21" s="597">
        <f>IF(J21&lt;&gt;"-",J21+VLOOKUP($J$5,'Сводная МОДЕЛЬ 1x1'!$A$20:$AC$39,7,FALSE),"-")</f>
        <v>325.72269387755102</v>
      </c>
      <c r="L21" s="596" t="str">
        <f>IF($A21&gt;=VLOOKUP(L$5,'Сводная МОДЕЛЬ 1x1'!$A$20:$AC$39,24,FALSE),IF(AND(VLOOKUP(L$5,'Сводная МОДЕЛЬ 1x1'!$A$20:$AC$39,24,FALSE)&gt;0,'Сводная МОДЕЛЬ 1x1'!$O$4&gt;0),($A21-VLOOKUP(L$5,'Сводная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1" s="597" t="str">
        <f>IF(L21&lt;&gt;"-",L21+VLOOKUP($L$5,'Сводная МОДЕЛЬ 1x1'!$A$20:$AC$39,7,FALSE),"-")</f>
        <v>-</v>
      </c>
    </row>
    <row r="22" spans="1:13" x14ac:dyDescent="0.2">
      <c r="A22" s="595">
        <f>'Сводная МОДЕЛЬ 1x1'!$O$10*0.7</f>
        <v>2450</v>
      </c>
      <c r="B22" s="596">
        <f>IF($A22&gt;=VLOOKUP(B$5,'Сводная МОДЕЛЬ 1x1'!$A$20:$AC$39,24,FALSE),IF(AND(VLOOKUP(B$5,'Сводная МОДЕЛЬ 1x1'!$A$20:$AC$39,24,FALSE)&gt;0,'Сводная МОДЕЛЬ 1x1'!$O$4&gt;0),($A22-VLOOKUP(B$5,'Сводная МОДЕЛЬ 1x1'!$A$20:$AC$39,16,FALSE)-VLOOKUP(B$5,'Сводная МОДЕЛЬ 1x1'!$A$20:$AC$39,23,FALSE)*'Сводная МОДЕЛЬ 1x1'!$O$8)/VLOOKUP(B$5,'Сводная МОДЕЛЬ 1x1'!$A$20:$AC$39,15,FALSE),"-"),"-")</f>
        <v>1073.5918181818181</v>
      </c>
      <c r="C22" s="597">
        <f>IF(B22&lt;&gt;"-",B22+VLOOKUP($B$5,'Сводная МОДЕЛЬ 1x1'!$A$20:$AC$39,7,FALSE),"-")</f>
        <v>1213.5918181818181</v>
      </c>
      <c r="D22" s="596">
        <f>IF($A22&gt;=VLOOKUP(D$5,'Сводная МОДЕЛЬ 1x1'!$A$20:$AC$39,24,FALSE),IF(AND(VLOOKUP(D$5,'Сводная МОДЕЛЬ 1x1'!$A$20:$AC$39,24,FALSE)&gt;0,'Сводная МОДЕЛЬ 1x1'!$O$4&gt;0),($A22-VLOOKUP(D$5,'Сводная МОДЕЛЬ 1x1'!$A$20:$AC$39,16,FALSE)-VLOOKUP(D$5,'Сводная МОДЕЛЬ 1x1'!$A$20:$AC$39,23,FALSE)*'Сводная МОДЕЛЬ 1x1'!$O$8)/VLOOKUP(D$5,'Сводная МОДЕЛЬ 1x1'!$A$20:$AC$39,15,FALSE),"-"),"-")</f>
        <v>555.01317073170742</v>
      </c>
      <c r="E22" s="597">
        <f>IF(D22&lt;&gt;"-",D22+VLOOKUP($D$5,'Сводная МОДЕЛЬ 1x1'!$A$20:$AC$39,7,FALSE),"-")</f>
        <v>730.01317073170742</v>
      </c>
      <c r="F22" s="596">
        <f>IF($A22&gt;=VLOOKUP(F$5,'Сводная МОДЕЛЬ 1x1'!$A$20:$AC$39,24,FALSE),IF(AND(VLOOKUP(F$5,'Сводная МОДЕЛЬ 1x1'!$A$20:$AC$39,24,FALSE)&gt;0,'Сводная МОДЕЛЬ 1x1'!$O$4&gt;0),($A22-VLOOKUP(F$5,'Сводная МОДЕЛЬ 1x1'!$A$20:$AC$39,16,FALSE)-VLOOKUP(F$5,'Сводная МОДЕЛЬ 1x1'!$A$20:$AC$39,23,FALSE)*'Сводная МОДЕЛЬ 1x1'!$O$8)/VLOOKUP(F$5,'Сводная МОДЕЛЬ 1x1'!$A$20:$AC$39,15,FALSE),"-"),"-")</f>
        <v>282.02746666666661</v>
      </c>
      <c r="G22" s="597">
        <f>IF(F22&lt;&gt;"-",F22+VLOOKUP($F$5,'Сводная МОДЕЛЬ 1x1'!$A$20:$AC$39,7,FALSE),"-")</f>
        <v>492.02746666666661</v>
      </c>
      <c r="H22" s="596">
        <f>IF($A22&gt;=VLOOKUP(H$5,'Сводная МОДЕЛЬ 1x1'!$A$20:$AC$39,24,FALSE),IF(AND(VLOOKUP(H$5,'Сводная МОДЕЛЬ 1x1'!$A$20:$AC$39,24,FALSE)&gt;0,'Сводная МОДЕЛЬ 1x1'!$O$4&gt;0),($A22-VLOOKUP(H$5,'Сводная МОДЕЛЬ 1x1'!$A$20:$AC$39,16,FALSE)-VLOOKUP(H$5,'Сводная МОДЕЛЬ 1x1'!$A$20:$AC$39,23,FALSE)*'Сводная МОДЕЛЬ 1x1'!$O$8)/VLOOKUP(H$5,'Сводная МОДЕЛЬ 1x1'!$A$20:$AC$39,15,FALSE),"-"),"-")</f>
        <v>134.98948148148148</v>
      </c>
      <c r="I22" s="597">
        <f>IF(H22&lt;&gt;"-",H22+VLOOKUP($H$5,'Сводная МОДЕЛЬ 1x1'!$A$20:$AC$39,7,FALSE),"-")</f>
        <v>379.98948148148145</v>
      </c>
      <c r="J22" s="596">
        <f>IF($A22&gt;=VLOOKUP(J$5,'Сводная МОДЕЛЬ 1x1'!$A$20:$AC$39,24,FALSE),IF(AND(VLOOKUP(J$5,'Сводная МОДЕЛЬ 1x1'!$A$20:$AC$39,24,FALSE)&gt;0,'Сводная МОДЕЛЬ 1x1'!$O$4&gt;0),($A22-VLOOKUP(J$5,'Сводная МОДЕЛЬ 1x1'!$A$20:$AC$39,16,FALSE)-VLOOKUP(J$5,'Сводная МОДЕЛЬ 1x1'!$A$20:$AC$39,23,FALSE)*'Сводная МОДЕЛЬ 1x1'!$O$8)/VLOOKUP(J$5,'Сводная МОДЕЛЬ 1x1'!$A$20:$AC$39,15,FALSE),"-"),"-")</f>
        <v>52.865551020408162</v>
      </c>
      <c r="K22" s="597">
        <f>IF(J22&lt;&gt;"-",J22+VLOOKUP($J$5,'Сводная МОДЕЛЬ 1x1'!$A$20:$AC$39,7,FALSE),"-")</f>
        <v>332.86555102040813</v>
      </c>
      <c r="L22" s="596" t="str">
        <f>IF($A22&gt;=VLOOKUP(L$5,'Сводная МОДЕЛЬ 1x1'!$A$20:$AC$39,24,FALSE),IF(AND(VLOOKUP(L$5,'Сводная МОДЕЛЬ 1x1'!$A$20:$AC$39,24,FALSE)&gt;0,'Сводная МОДЕЛЬ 1x1'!$O$4&gt;0),($A22-VLOOKUP(L$5,'Сводная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2" s="597" t="str">
        <f>IF(L22&lt;&gt;"-",L22+VLOOKUP($L$5,'Сводная МОДЕЛЬ 1x1'!$A$20:$AC$39,7,FALSE),"-")</f>
        <v>-</v>
      </c>
    </row>
    <row r="23" spans="1:13" x14ac:dyDescent="0.2">
      <c r="A23" s="595">
        <f>'Сводная МОДЕЛЬ 1x1'!$O$10*0.75</f>
        <v>2625</v>
      </c>
      <c r="B23" s="596">
        <f>IF($A23&gt;=VLOOKUP(B$5,'Сводная МОДЕЛЬ 1x1'!$A$20:$AC$39,24,FALSE),IF(AND(VLOOKUP(B$5,'Сводная МОДЕЛЬ 1x1'!$A$20:$AC$39,24,FALSE)&gt;0,'Сводная МОДЕЛЬ 1x1'!$O$4&gt;0),($A23-VLOOKUP(B$5,'Сводная МОДЕЛЬ 1x1'!$A$20:$AC$39,16,FALSE)-VLOOKUP(B$5,'Сводная МОДЕЛЬ 1x1'!$A$20:$AC$39,23,FALSE)*'Сводная МОДЕЛЬ 1x1'!$O$8)/VLOOKUP(B$5,'Сводная МОДЕЛЬ 1x1'!$A$20:$AC$39,15,FALSE),"-"),"-")</f>
        <v>1153.1372727272726</v>
      </c>
      <c r="C23" s="597">
        <f>IF(B23&lt;&gt;"-",B23+VLOOKUP($B$5,'Сводная МОДЕЛЬ 1x1'!$A$20:$AC$39,7,FALSE),"-")</f>
        <v>1293.1372727272726</v>
      </c>
      <c r="D23" s="596">
        <f>IF($A23&gt;=VLOOKUP(D$5,'Сводная МОДЕЛЬ 1x1'!$A$20:$AC$39,24,FALSE),IF(AND(VLOOKUP(D$5,'Сводная МОДЕЛЬ 1x1'!$A$20:$AC$39,24,FALSE)&gt;0,'Сводная МОДЕЛЬ 1x1'!$O$4&gt;0),($A23-VLOOKUP(D$5,'Сводная МОДЕЛЬ 1x1'!$A$20:$AC$39,16,FALSE)-VLOOKUP(D$5,'Сводная МОДЕЛЬ 1x1'!$A$20:$AC$39,23,FALSE)*'Сводная МОДЕЛЬ 1x1'!$O$8)/VLOOKUP(D$5,'Сводная МОДЕЛЬ 1x1'!$A$20:$AC$39,15,FALSE),"-"),"-")</f>
        <v>597.69609756097566</v>
      </c>
      <c r="E23" s="597">
        <f>IF(D23&lt;&gt;"-",D23+VLOOKUP($D$5,'Сводная МОДЕЛЬ 1x1'!$A$20:$AC$39,7,FALSE),"-")</f>
        <v>772.69609756097566</v>
      </c>
      <c r="F23" s="596">
        <f>IF($A23&gt;=VLOOKUP(F$5,'Сводная МОДЕЛЬ 1x1'!$A$20:$AC$39,24,FALSE),IF(AND(VLOOKUP(F$5,'Сводная МОДЕЛЬ 1x1'!$A$20:$AC$39,24,FALSE)&gt;0,'Сводная МОДЕЛЬ 1x1'!$O$4&gt;0),($A23-VLOOKUP(F$5,'Сводная МОДЕЛЬ 1x1'!$A$20:$AC$39,16,FALSE)-VLOOKUP(F$5,'Сводная МОДЕЛЬ 1x1'!$A$20:$AC$39,23,FALSE)*'Сводная МОДЕЛЬ 1x1'!$O$8)/VLOOKUP(F$5,'Сводная МОДЕЛЬ 1x1'!$A$20:$AC$39,15,FALSE),"-"),"-")</f>
        <v>305.36079999999998</v>
      </c>
      <c r="G23" s="597">
        <f>IF(F23&lt;&gt;"-",F23+VLOOKUP($F$5,'Сводная МОДЕЛЬ 1x1'!$A$20:$AC$39,7,FALSE),"-")</f>
        <v>515.36079999999993</v>
      </c>
      <c r="H23" s="596">
        <f>IF($A23&gt;=VLOOKUP(H$5,'Сводная МОДЕЛЬ 1x1'!$A$20:$AC$39,24,FALSE),IF(AND(VLOOKUP(H$5,'Сводная МОДЕЛЬ 1x1'!$A$20:$AC$39,24,FALSE)&gt;0,'Сводная МОДЕЛЬ 1x1'!$O$4&gt;0),($A23-VLOOKUP(H$5,'Сводная МОДЕЛЬ 1x1'!$A$20:$AC$39,16,FALSE)-VLOOKUP(H$5,'Сводная МОДЕЛЬ 1x1'!$A$20:$AC$39,23,FALSE)*'Сводная МОДЕЛЬ 1x1'!$O$8)/VLOOKUP(H$5,'Сводная МОДЕЛЬ 1x1'!$A$20:$AC$39,15,FALSE),"-"),"-")</f>
        <v>147.95244444444444</v>
      </c>
      <c r="I23" s="597">
        <f>IF(H23&lt;&gt;"-",H23+VLOOKUP($H$5,'Сводная МОДЕЛЬ 1x1'!$A$20:$AC$39,7,FALSE),"-")</f>
        <v>392.95244444444444</v>
      </c>
      <c r="J23" s="596">
        <f>IF($A23&gt;=VLOOKUP(J$5,'Сводная МОДЕЛЬ 1x1'!$A$20:$AC$39,24,FALSE),IF(AND(VLOOKUP(J$5,'Сводная МОДЕЛЬ 1x1'!$A$20:$AC$39,24,FALSE)&gt;0,'Сводная МОДЕЛЬ 1x1'!$O$4&gt;0),($A23-VLOOKUP(J$5,'Сводная МОДЕЛЬ 1x1'!$A$20:$AC$39,16,FALSE)-VLOOKUP(J$5,'Сводная МОДЕЛЬ 1x1'!$A$20:$AC$39,23,FALSE)*'Сводная МОДЕЛЬ 1x1'!$O$8)/VLOOKUP(J$5,'Сводная МОДЕЛЬ 1x1'!$A$20:$AC$39,15,FALSE),"-"),"-")</f>
        <v>60.008408163265301</v>
      </c>
      <c r="K23" s="597">
        <f>IF(J23&lt;&gt;"-",J23+VLOOKUP($J$5,'Сводная МОДЕЛЬ 1x1'!$A$20:$AC$39,7,FALSE),"-")</f>
        <v>340.0084081632653</v>
      </c>
      <c r="L23" s="596" t="str">
        <f>IF($A23&gt;=VLOOKUP(L$5,'Сводная МОДЕЛЬ 1x1'!$A$20:$AC$39,24,FALSE),IF(AND(VLOOKUP(L$5,'Сводная МОДЕЛЬ 1x1'!$A$20:$AC$39,24,FALSE)&gt;0,'Сводная МОДЕЛЬ 1x1'!$O$4&gt;0),($A23-VLOOKUP(L$5,'Сводная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3" s="597" t="str">
        <f>IF(L23&lt;&gt;"-",L23+VLOOKUP($L$5,'Сводная МОДЕЛЬ 1x1'!$A$20:$AC$39,7,FALSE),"-")</f>
        <v>-</v>
      </c>
    </row>
    <row r="24" spans="1:13" x14ac:dyDescent="0.2">
      <c r="A24" s="595">
        <f>'Сводная МОДЕЛЬ 1x1'!$O$10*0.8</f>
        <v>2800</v>
      </c>
      <c r="B24" s="596">
        <f>IF($A24&gt;=VLOOKUP(B$5,'Сводная МОДЕЛЬ 1x1'!$A$20:$AC$39,24,FALSE),IF(AND(VLOOKUP(B$5,'Сводная МОДЕЛЬ 1x1'!$A$20:$AC$39,24,FALSE)&gt;0,'Сводная МОДЕЛЬ 1x1'!$O$4&gt;0),($A24-VLOOKUP(B$5,'Сводная МОДЕЛЬ 1x1'!$A$20:$AC$39,16,FALSE)-VLOOKUP(B$5,'Сводная МОДЕЛЬ 1x1'!$A$20:$AC$39,23,FALSE)*'Сводная МОДЕЛЬ 1x1'!$O$8)/VLOOKUP(B$5,'Сводная МОДЕЛЬ 1x1'!$A$20:$AC$39,15,FALSE),"-"),"-")</f>
        <v>1232.6827272727271</v>
      </c>
      <c r="C24" s="597">
        <f>IF(B24&lt;&gt;"-",B24+VLOOKUP($B$5,'Сводная МОДЕЛЬ 1x1'!$A$20:$AC$39,7,FALSE),"-")</f>
        <v>1372.6827272727271</v>
      </c>
      <c r="D24" s="596">
        <f>IF($A24&gt;=VLOOKUP(D$5,'Сводная МОДЕЛЬ 1x1'!$A$20:$AC$39,24,FALSE),IF(AND(VLOOKUP(D$5,'Сводная МОДЕЛЬ 1x1'!$A$20:$AC$39,24,FALSE)&gt;0,'Сводная МОДЕЛЬ 1x1'!$O$4&gt;0),($A24-VLOOKUP(D$5,'Сводная МОДЕЛЬ 1x1'!$A$20:$AC$39,16,FALSE)-VLOOKUP(D$5,'Сводная МОДЕЛЬ 1x1'!$A$20:$AC$39,23,FALSE)*'Сводная МОДЕЛЬ 1x1'!$O$8)/VLOOKUP(D$5,'Сводная МОДЕЛЬ 1x1'!$A$20:$AC$39,15,FALSE),"-"),"-")</f>
        <v>640.37902439024401</v>
      </c>
      <c r="E24" s="597">
        <f>IF(D24&lt;&gt;"-",D24+VLOOKUP($D$5,'Сводная МОДЕЛЬ 1x1'!$A$20:$AC$39,7,FALSE),"-")</f>
        <v>815.37902439024401</v>
      </c>
      <c r="F24" s="596">
        <f>IF($A24&gt;=VLOOKUP(F$5,'Сводная МОДЕЛЬ 1x1'!$A$20:$AC$39,24,FALSE),IF(AND(VLOOKUP(F$5,'Сводная МОДЕЛЬ 1x1'!$A$20:$AC$39,24,FALSE)&gt;0,'Сводная МОДЕЛЬ 1x1'!$O$4&gt;0),($A24-VLOOKUP(F$5,'Сводная МОДЕЛЬ 1x1'!$A$20:$AC$39,16,FALSE)-VLOOKUP(F$5,'Сводная МОДЕЛЬ 1x1'!$A$20:$AC$39,23,FALSE)*'Сводная МОДЕЛЬ 1x1'!$O$8)/VLOOKUP(F$5,'Сводная МОДЕЛЬ 1x1'!$A$20:$AC$39,15,FALSE),"-"),"-")</f>
        <v>328.6941333333333</v>
      </c>
      <c r="G24" s="597">
        <f>IF(F24&lt;&gt;"-",F24+VLOOKUP($F$5,'Сводная МОДЕЛЬ 1x1'!$A$20:$AC$39,7,FALSE),"-")</f>
        <v>538.6941333333333</v>
      </c>
      <c r="H24" s="596">
        <f>IF($A24&gt;=VLOOKUP(H$5,'Сводная МОДЕЛЬ 1x1'!$A$20:$AC$39,24,FALSE),IF(AND(VLOOKUP(H$5,'Сводная МОДЕЛЬ 1x1'!$A$20:$AC$39,24,FALSE)&gt;0,'Сводная МОДЕЛЬ 1x1'!$O$4&gt;0),($A24-VLOOKUP(H$5,'Сводная МОДЕЛЬ 1x1'!$A$20:$AC$39,16,FALSE)-VLOOKUP(H$5,'Сводная МОДЕЛЬ 1x1'!$A$20:$AC$39,23,FALSE)*'Сводная МОДЕЛЬ 1x1'!$O$8)/VLOOKUP(H$5,'Сводная МОДЕЛЬ 1x1'!$A$20:$AC$39,15,FALSE),"-"),"-")</f>
        <v>160.9154074074074</v>
      </c>
      <c r="I24" s="597">
        <f>IF(H24&lt;&gt;"-",H24+VLOOKUP($H$5,'Сводная МОДЕЛЬ 1x1'!$A$20:$AC$39,7,FALSE),"-")</f>
        <v>405.91540740740743</v>
      </c>
      <c r="J24" s="596">
        <f>IF($A24&gt;=VLOOKUP(J$5,'Сводная МОДЕЛЬ 1x1'!$A$20:$AC$39,24,FALSE),IF(AND(VLOOKUP(J$5,'Сводная МОДЕЛЬ 1x1'!$A$20:$AC$39,24,FALSE)&gt;0,'Сводная МОДЕЛЬ 1x1'!$O$4&gt;0),($A24-VLOOKUP(J$5,'Сводная МОДЕЛЬ 1x1'!$A$20:$AC$39,16,FALSE)-VLOOKUP(J$5,'Сводная МОДЕЛЬ 1x1'!$A$20:$AC$39,23,FALSE)*'Сводная МОДЕЛЬ 1x1'!$O$8)/VLOOKUP(J$5,'Сводная МОДЕЛЬ 1x1'!$A$20:$AC$39,15,FALSE),"-"),"-")</f>
        <v>67.15126530612244</v>
      </c>
      <c r="K24" s="597">
        <f>IF(J24&lt;&gt;"-",J24+VLOOKUP($J$5,'Сводная МОДЕЛЬ 1x1'!$A$20:$AC$39,7,FALSE),"-")</f>
        <v>347.15126530612247</v>
      </c>
      <c r="L24" s="596" t="str">
        <f>IF($A24&gt;=VLOOKUP(L$5,'Сводная МОДЕЛЬ 1x1'!$A$20:$AC$39,24,FALSE),IF(AND(VLOOKUP(L$5,'Сводная МОДЕЛЬ 1x1'!$A$20:$AC$39,24,FALSE)&gt;0,'Сводная МОДЕЛЬ 1x1'!$O$4&gt;0),($A24-VLOOKUP(L$5,'Сводная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4" s="597" t="str">
        <f>IF(L24&lt;&gt;"-",L24+VLOOKUP($L$5,'Сводная МОДЕЛЬ 1x1'!$A$20:$AC$39,7,FALSE),"-")</f>
        <v>-</v>
      </c>
    </row>
    <row r="25" spans="1:13" x14ac:dyDescent="0.2">
      <c r="A25" s="595">
        <f>'Сводная МОДЕЛЬ 1x1'!$O$10*0.85</f>
        <v>2975</v>
      </c>
      <c r="B25" s="596">
        <f>IF($A25&gt;=VLOOKUP(B$5,'Сводная МОДЕЛЬ 1x1'!$A$20:$AC$39,24,FALSE),IF(AND(VLOOKUP(B$5,'Сводная МОДЕЛЬ 1x1'!$A$20:$AC$39,24,FALSE)&gt;0,'Сводная МОДЕЛЬ 1x1'!$O$4&gt;0),($A25-VLOOKUP(B$5,'Сводная МОДЕЛЬ 1x1'!$A$20:$AC$39,16,FALSE)-VLOOKUP(B$5,'Сводная МОДЕЛЬ 1x1'!$A$20:$AC$39,23,FALSE)*'Сводная МОДЕЛЬ 1x1'!$O$8)/VLOOKUP(B$5,'Сводная МОДЕЛЬ 1x1'!$A$20:$AC$39,15,FALSE),"-"),"-")</f>
        <v>1312.2281818181818</v>
      </c>
      <c r="C25" s="597">
        <f>IF(B25&lt;&gt;"-",B25+VLOOKUP($B$5,'Сводная МОДЕЛЬ 1x1'!$A$20:$AC$39,7,FALSE),"-")</f>
        <v>1452.2281818181818</v>
      </c>
      <c r="D25" s="596">
        <f>IF($A25&gt;=VLOOKUP(D$5,'Сводная МОДЕЛЬ 1x1'!$A$20:$AC$39,24,FALSE),IF(AND(VLOOKUP(D$5,'Сводная МОДЕЛЬ 1x1'!$A$20:$AC$39,24,FALSE)&gt;0,'Сводная МОДЕЛЬ 1x1'!$O$4&gt;0),($A25-VLOOKUP(D$5,'Сводная МОДЕЛЬ 1x1'!$A$20:$AC$39,16,FALSE)-VLOOKUP(D$5,'Сводная МОДЕЛЬ 1x1'!$A$20:$AC$39,23,FALSE)*'Сводная МОДЕЛЬ 1x1'!$O$8)/VLOOKUP(D$5,'Сводная МОДЕЛЬ 1x1'!$A$20:$AC$39,15,FALSE),"-"),"-")</f>
        <v>683.06195121951225</v>
      </c>
      <c r="E25" s="597">
        <f>IF(D25&lt;&gt;"-",D25+VLOOKUP($D$5,'Сводная МОДЕЛЬ 1x1'!$A$20:$AC$39,7,FALSE),"-")</f>
        <v>858.06195121951225</v>
      </c>
      <c r="F25" s="596">
        <f>IF($A25&gt;=VLOOKUP(F$5,'Сводная МОДЕЛЬ 1x1'!$A$20:$AC$39,24,FALSE),IF(AND(VLOOKUP(F$5,'Сводная МОДЕЛЬ 1x1'!$A$20:$AC$39,24,FALSE)&gt;0,'Сводная МОДЕЛЬ 1x1'!$O$4&gt;0),($A25-VLOOKUP(F$5,'Сводная МОДЕЛЬ 1x1'!$A$20:$AC$39,16,FALSE)-VLOOKUP(F$5,'Сводная МОДЕЛЬ 1x1'!$A$20:$AC$39,23,FALSE)*'Сводная МОДЕЛЬ 1x1'!$O$8)/VLOOKUP(F$5,'Сводная МОДЕЛЬ 1x1'!$A$20:$AC$39,15,FALSE),"-"),"-")</f>
        <v>352.02746666666661</v>
      </c>
      <c r="G25" s="597">
        <f>IF(F25&lt;&gt;"-",F25+VLOOKUP($F$5,'Сводная МОДЕЛЬ 1x1'!$A$20:$AC$39,7,FALSE),"-")</f>
        <v>562.02746666666667</v>
      </c>
      <c r="H25" s="596">
        <f>IF($A25&gt;=VLOOKUP(H$5,'Сводная МОДЕЛЬ 1x1'!$A$20:$AC$39,24,FALSE),IF(AND(VLOOKUP(H$5,'Сводная МОДЕЛЬ 1x1'!$A$20:$AC$39,24,FALSE)&gt;0,'Сводная МОДЕЛЬ 1x1'!$O$4&gt;0),($A25-VLOOKUP(H$5,'Сводная МОДЕЛЬ 1x1'!$A$20:$AC$39,16,FALSE)-VLOOKUP(H$5,'Сводная МОДЕЛЬ 1x1'!$A$20:$AC$39,23,FALSE)*'Сводная МОДЕЛЬ 1x1'!$O$8)/VLOOKUP(H$5,'Сводная МОДЕЛЬ 1x1'!$A$20:$AC$39,15,FALSE),"-"),"-")</f>
        <v>173.87837037037036</v>
      </c>
      <c r="I25" s="597">
        <f>IF(H25&lt;&gt;"-",H25+VLOOKUP($H$5,'Сводная МОДЕЛЬ 1x1'!$A$20:$AC$39,7,FALSE),"-")</f>
        <v>418.87837037037036</v>
      </c>
      <c r="J25" s="596">
        <f>IF($A25&gt;=VLOOKUP(J$5,'Сводная МОДЕЛЬ 1x1'!$A$20:$AC$39,24,FALSE),IF(AND(VLOOKUP(J$5,'Сводная МОДЕЛЬ 1x1'!$A$20:$AC$39,24,FALSE)&gt;0,'Сводная МОДЕЛЬ 1x1'!$O$4&gt;0),($A25-VLOOKUP(J$5,'Сводная МОДЕЛЬ 1x1'!$A$20:$AC$39,16,FALSE)-VLOOKUP(J$5,'Сводная МОДЕЛЬ 1x1'!$A$20:$AC$39,23,FALSE)*'Сводная МОДЕЛЬ 1x1'!$O$8)/VLOOKUP(J$5,'Сводная МОДЕЛЬ 1x1'!$A$20:$AC$39,15,FALSE),"-"),"-")</f>
        <v>74.294122448979593</v>
      </c>
      <c r="K25" s="597">
        <f>IF(J25&lt;&gt;"-",J25+VLOOKUP($J$5,'Сводная МОДЕЛЬ 1x1'!$A$20:$AC$39,7,FALSE),"-")</f>
        <v>354.29412244897958</v>
      </c>
      <c r="L25" s="596">
        <f>IF($A25&gt;=VLOOKUP(L$5,'Сводная МОДЕЛЬ 1x1'!$A$20:$AC$39,24,FALSE),IF(AND(VLOOKUP(L$5,'Сводная МОДЕЛЬ 1x1'!$A$20:$AC$39,24,FALSE)&gt;0,'Сводная МОДЕЛЬ 1x1'!$O$4&gt;0),($A25-VLOOKUP(L$5,'Сводная МОДЕЛЬ 1x1'!$A$20:$AC$39,16,FALSE)-VLOOKUP(L$5,'Сводная МОДЕЛЬ 1x1'!$A$20:$AC$39,23,FALSE)*'Сводная МОДЕЛЬ 1x1'!$O$8)/VLOOKUP(L$5,'Сводная МОДЕЛЬ 1x1'!$A$20:$AC$39,15,FALSE),"-"),"-")</f>
        <v>19.599954648526076</v>
      </c>
      <c r="M25" s="597">
        <f>IF(L25&lt;&gt;"-",L25+VLOOKUP($L$5,'Сводная МОДЕЛЬ 1x1'!$A$20:$AC$39,7,FALSE),"-")</f>
        <v>334.59995464852608</v>
      </c>
    </row>
    <row r="26" spans="1:13" x14ac:dyDescent="0.2">
      <c r="A26" s="595">
        <f>'Сводная МОДЕЛЬ 1x1'!$O$10*0.9</f>
        <v>3150</v>
      </c>
      <c r="B26" s="596">
        <f>IF($A26&gt;=VLOOKUP(B$5,'Сводная МОДЕЛЬ 1x1'!$A$20:$AC$39,24,FALSE),IF(AND(VLOOKUP(B$5,'Сводная МОДЕЛЬ 1x1'!$A$20:$AC$39,24,FALSE)&gt;0,'Сводная МОДЕЛЬ 1x1'!$O$4&gt;0),($A26-VLOOKUP(B$5,'Сводная МОДЕЛЬ 1x1'!$A$20:$AC$39,16,FALSE)-VLOOKUP(B$5,'Сводная МОДЕЛЬ 1x1'!$A$20:$AC$39,23,FALSE)*'Сводная МОДЕЛЬ 1x1'!$O$8)/VLOOKUP(B$5,'Сводная МОДЕЛЬ 1x1'!$A$20:$AC$39,15,FALSE),"-"),"-")</f>
        <v>1391.7736363636363</v>
      </c>
      <c r="C26" s="597">
        <f>IF(B26&lt;&gt;"-",B26+VLOOKUP($B$5,'Сводная МОДЕЛЬ 1x1'!$A$20:$AC$39,7,FALSE),"-")</f>
        <v>1531.7736363636363</v>
      </c>
      <c r="D26" s="596">
        <f>IF($A26&gt;=VLOOKUP(D$5,'Сводная МОДЕЛЬ 1x1'!$A$20:$AC$39,24,FALSE),IF(AND(VLOOKUP(D$5,'Сводная МОДЕЛЬ 1x1'!$A$20:$AC$39,24,FALSE)&gt;0,'Сводная МОДЕЛЬ 1x1'!$O$4&gt;0),($A26-VLOOKUP(D$5,'Сводная МОДЕЛЬ 1x1'!$A$20:$AC$39,16,FALSE)-VLOOKUP(D$5,'Сводная МОДЕЛЬ 1x1'!$A$20:$AC$39,23,FALSE)*'Сводная МОДЕЛЬ 1x1'!$O$8)/VLOOKUP(D$5,'Сводная МОДЕЛЬ 1x1'!$A$20:$AC$39,15,FALSE),"-"),"-")</f>
        <v>725.74487804878061</v>
      </c>
      <c r="E26" s="597">
        <f>IF(D26&lt;&gt;"-",D26+VLOOKUP($D$5,'Сводная МОДЕЛЬ 1x1'!$A$20:$AC$39,7,FALSE),"-")</f>
        <v>900.74487804878061</v>
      </c>
      <c r="F26" s="596">
        <f>IF($A26&gt;=VLOOKUP(F$5,'Сводная МОДЕЛЬ 1x1'!$A$20:$AC$39,24,FALSE),IF(AND(VLOOKUP(F$5,'Сводная МОДЕЛЬ 1x1'!$A$20:$AC$39,24,FALSE)&gt;0,'Сводная МОДЕЛЬ 1x1'!$O$4&gt;0),($A26-VLOOKUP(F$5,'Сводная МОДЕЛЬ 1x1'!$A$20:$AC$39,16,FALSE)-VLOOKUP(F$5,'Сводная МОДЕЛЬ 1x1'!$A$20:$AC$39,23,FALSE)*'Сводная МОДЕЛЬ 1x1'!$O$8)/VLOOKUP(F$5,'Сводная МОДЕЛЬ 1x1'!$A$20:$AC$39,15,FALSE),"-"),"-")</f>
        <v>375.36079999999998</v>
      </c>
      <c r="G26" s="597">
        <f>IF(F26&lt;&gt;"-",F26+VLOOKUP($F$5,'Сводная МОДЕЛЬ 1x1'!$A$20:$AC$39,7,FALSE),"-")</f>
        <v>585.36079999999993</v>
      </c>
      <c r="H26" s="596">
        <f>IF($A26&gt;=VLOOKUP(H$5,'Сводная МОДЕЛЬ 1x1'!$A$20:$AC$39,24,FALSE),IF(AND(VLOOKUP(H$5,'Сводная МОДЕЛЬ 1x1'!$A$20:$AC$39,24,FALSE)&gt;0,'Сводная МОДЕЛЬ 1x1'!$O$4&gt;0),($A26-VLOOKUP(H$5,'Сводная МОДЕЛЬ 1x1'!$A$20:$AC$39,16,FALSE)-VLOOKUP(H$5,'Сводная МОДЕЛЬ 1x1'!$A$20:$AC$39,23,FALSE)*'Сводная МОДЕЛЬ 1x1'!$O$8)/VLOOKUP(H$5,'Сводная МОДЕЛЬ 1x1'!$A$20:$AC$39,15,FALSE),"-"),"-")</f>
        <v>186.84133333333332</v>
      </c>
      <c r="I26" s="597">
        <f>IF(H26&lt;&gt;"-",H26+VLOOKUP($H$5,'Сводная МОДЕЛЬ 1x1'!$A$20:$AC$39,7,FALSE),"-")</f>
        <v>431.8413333333333</v>
      </c>
      <c r="J26" s="596">
        <f>IF($A26&gt;=VLOOKUP(J$5,'Сводная МОДЕЛЬ 1x1'!$A$20:$AC$39,24,FALSE),IF(AND(VLOOKUP(J$5,'Сводная МОДЕЛЬ 1x1'!$A$20:$AC$39,24,FALSE)&gt;0,'Сводная МОДЕЛЬ 1x1'!$O$4&gt;0),($A26-VLOOKUP(J$5,'Сводная МОДЕЛЬ 1x1'!$A$20:$AC$39,16,FALSE)-VLOOKUP(J$5,'Сводная МОДЕЛЬ 1x1'!$A$20:$AC$39,23,FALSE)*'Сводная МОДЕЛЬ 1x1'!$O$8)/VLOOKUP(J$5,'Сводная МОДЕЛЬ 1x1'!$A$20:$AC$39,15,FALSE),"-"),"-")</f>
        <v>81.436979591836732</v>
      </c>
      <c r="K26" s="597">
        <f>IF(J26&lt;&gt;"-",J26+VLOOKUP($J$5,'Сводная МОДЕЛЬ 1x1'!$A$20:$AC$39,7,FALSE),"-")</f>
        <v>361.43697959183675</v>
      </c>
      <c r="L26" s="596">
        <f>IF($A26&gt;=VLOOKUP(L$5,'Сводная МОДЕЛЬ 1x1'!$A$20:$AC$39,24,FALSE),IF(AND(VLOOKUP(L$5,'Сводная МОДЕЛЬ 1x1'!$A$20:$AC$39,24,FALSE)&gt;0,'Сводная МОДЕЛЬ 1x1'!$O$4&gt;0),($A26-VLOOKUP(L$5,'Сводная МОДЕЛЬ 1x1'!$A$20:$AC$39,16,FALSE)-VLOOKUP(L$5,'Сводная МОДЕЛЬ 1x1'!$A$20:$AC$39,23,FALSE)*'Сводная МОДЕЛЬ 1x1'!$O$8)/VLOOKUP(L$5,'Сводная МОДЕЛЬ 1x1'!$A$20:$AC$39,15,FALSE),"-"),"-")</f>
        <v>23.568208616780044</v>
      </c>
      <c r="M26" s="597">
        <f>IF(L26&lt;&gt;"-",L26+VLOOKUP($L$5,'Сводная МОДЕЛЬ 1x1'!$A$20:$AC$39,7,FALSE),"-")</f>
        <v>338.56820861678005</v>
      </c>
    </row>
    <row r="27" spans="1:13" x14ac:dyDescent="0.2">
      <c r="A27" s="595">
        <f>'Сводная МОДЕЛЬ 1x1'!$O$10*0.95</f>
        <v>3325</v>
      </c>
      <c r="B27" s="596">
        <f>IF($A27&gt;=VLOOKUP(B$5,'Сводная МОДЕЛЬ 1x1'!$A$20:$AC$39,24,FALSE),IF(AND(VLOOKUP(B$5,'Сводная МОДЕЛЬ 1x1'!$A$20:$AC$39,24,FALSE)&gt;0,'Сводная МОДЕЛЬ 1x1'!$O$4&gt;0),($A27-VLOOKUP(B$5,'Сводная МОДЕЛЬ 1x1'!$A$20:$AC$39,16,FALSE)-VLOOKUP(B$5,'Сводная МОДЕЛЬ 1x1'!$A$20:$AC$39,23,FALSE)*'Сводная МОДЕЛЬ 1x1'!$O$8)/VLOOKUP(B$5,'Сводная МОДЕЛЬ 1x1'!$A$20:$AC$39,15,FALSE),"-"),"-")</f>
        <v>1471.3190909090908</v>
      </c>
      <c r="C27" s="597">
        <f>IF(B27&lt;&gt;"-",B27+VLOOKUP($B$5,'Сводная МОДЕЛЬ 1x1'!$A$20:$AC$39,7,FALSE),"-")</f>
        <v>1611.3190909090908</v>
      </c>
      <c r="D27" s="596">
        <f>IF($A27&gt;=VLOOKUP(D$5,'Сводная МОДЕЛЬ 1x1'!$A$20:$AC$39,24,FALSE),IF(AND(VLOOKUP(D$5,'Сводная МОДЕЛЬ 1x1'!$A$20:$AC$39,24,FALSE)&gt;0,'Сводная МОДЕЛЬ 1x1'!$O$4&gt;0),($A27-VLOOKUP(D$5,'Сводная МОДЕЛЬ 1x1'!$A$20:$AC$39,16,FALSE)-VLOOKUP(D$5,'Сводная МОДЕЛЬ 1x1'!$A$20:$AC$39,23,FALSE)*'Сводная МОДЕЛЬ 1x1'!$O$8)/VLOOKUP(D$5,'Сводная МОДЕЛЬ 1x1'!$A$20:$AC$39,15,FALSE),"-"),"-")</f>
        <v>768.42780487804885</v>
      </c>
      <c r="E27" s="597">
        <f>IF(D27&lt;&gt;"-",D27+VLOOKUP($D$5,'Сводная МОДЕЛЬ 1x1'!$A$20:$AC$39,7,FALSE),"-")</f>
        <v>943.42780487804885</v>
      </c>
      <c r="F27" s="596">
        <f>IF($A27&gt;=VLOOKUP(F$5,'Сводная МОДЕЛЬ 1x1'!$A$20:$AC$39,24,FALSE),IF(AND(VLOOKUP(F$5,'Сводная МОДЕЛЬ 1x1'!$A$20:$AC$39,24,FALSE)&gt;0,'Сводная МОДЕЛЬ 1x1'!$O$4&gt;0),($A27-VLOOKUP(F$5,'Сводная МОДЕЛЬ 1x1'!$A$20:$AC$39,16,FALSE)-VLOOKUP(F$5,'Сводная МОДЕЛЬ 1x1'!$A$20:$AC$39,23,FALSE)*'Сводная МОДЕЛЬ 1x1'!$O$8)/VLOOKUP(F$5,'Сводная МОДЕЛЬ 1x1'!$A$20:$AC$39,15,FALSE),"-"),"-")</f>
        <v>398.6941333333333</v>
      </c>
      <c r="G27" s="597">
        <f>IF(F27&lt;&gt;"-",F27+VLOOKUP($F$5,'Сводная МОДЕЛЬ 1x1'!$A$20:$AC$39,7,FALSE),"-")</f>
        <v>608.6941333333333</v>
      </c>
      <c r="H27" s="596">
        <f>IF($A27&gt;=VLOOKUP(H$5,'Сводная МОДЕЛЬ 1x1'!$A$20:$AC$39,24,FALSE),IF(AND(VLOOKUP(H$5,'Сводная МОДЕЛЬ 1x1'!$A$20:$AC$39,24,FALSE)&gt;0,'Сводная МОДЕЛЬ 1x1'!$O$4&gt;0),($A27-VLOOKUP(H$5,'Сводная МОДЕЛЬ 1x1'!$A$20:$AC$39,16,FALSE)-VLOOKUP(H$5,'Сводная МОДЕЛЬ 1x1'!$A$20:$AC$39,23,FALSE)*'Сводная МОДЕЛЬ 1x1'!$O$8)/VLOOKUP(H$5,'Сводная МОДЕЛЬ 1x1'!$A$20:$AC$39,15,FALSE),"-"),"-")</f>
        <v>199.80429629629629</v>
      </c>
      <c r="I27" s="597">
        <f>IF(H27&lt;&gt;"-",H27+VLOOKUP($H$5,'Сводная МОДЕЛЬ 1x1'!$A$20:$AC$39,7,FALSE),"-")</f>
        <v>444.80429629629629</v>
      </c>
      <c r="J27" s="596">
        <f>IF($A27&gt;=VLOOKUP(J$5,'Сводная МОДЕЛЬ 1x1'!$A$20:$AC$39,24,FALSE),IF(AND(VLOOKUP(J$5,'Сводная МОДЕЛЬ 1x1'!$A$20:$AC$39,24,FALSE)&gt;0,'Сводная МОДЕЛЬ 1x1'!$O$4&gt;0),($A27-VLOOKUP(J$5,'Сводная МОДЕЛЬ 1x1'!$A$20:$AC$39,16,FALSE)-VLOOKUP(J$5,'Сводная МОДЕЛЬ 1x1'!$A$20:$AC$39,23,FALSE)*'Сводная МОДЕЛЬ 1x1'!$O$8)/VLOOKUP(J$5,'Сводная МОДЕЛЬ 1x1'!$A$20:$AC$39,15,FALSE),"-"),"-")</f>
        <v>88.579836734693885</v>
      </c>
      <c r="K27" s="597">
        <f>IF(J27&lt;&gt;"-",J27+VLOOKUP($J$5,'Сводная МОДЕЛЬ 1x1'!$A$20:$AC$39,7,FALSE),"-")</f>
        <v>368.57983673469391</v>
      </c>
      <c r="L27" s="596">
        <f>IF($A27&gt;=VLOOKUP(L$5,'Сводная МОДЕЛЬ 1x1'!$A$20:$AC$39,24,FALSE),IF(AND(VLOOKUP(L$5,'Сводная МОДЕЛЬ 1x1'!$A$20:$AC$39,24,FALSE)&gt;0,'Сводная МОДЕЛЬ 1x1'!$O$4&gt;0),($A27-VLOOKUP(L$5,'Сводная МОДЕЛЬ 1x1'!$A$20:$AC$39,16,FALSE)-VLOOKUP(L$5,'Сводная МОДЕЛЬ 1x1'!$A$20:$AC$39,23,FALSE)*'Сводная МОДЕЛЬ 1x1'!$O$8)/VLOOKUP(L$5,'Сводная МОДЕЛЬ 1x1'!$A$20:$AC$39,15,FALSE),"-"),"-")</f>
        <v>27.536462585034013</v>
      </c>
      <c r="M27" s="597">
        <f>IF(L27&lt;&gt;"-",L27+VLOOKUP($L$5,'Сводная МОДЕЛЬ 1x1'!$A$20:$AC$39,7,FALSE),"-")</f>
        <v>342.53646258503403</v>
      </c>
    </row>
    <row r="28" spans="1:13" ht="13.5" thickBot="1" x14ac:dyDescent="0.25">
      <c r="A28" s="598">
        <f>'Сводная МОДЕЛЬ 1x1'!$O$10</f>
        <v>3500</v>
      </c>
      <c r="B28" s="599">
        <f>IF($A28&gt;=VLOOKUP(B$5,'Сводная МОДЕЛЬ 1x1'!$A$20:$AC$39,24,FALSE),IF(AND(VLOOKUP(B$5,'Сводная МОДЕЛЬ 1x1'!$A$20:$AC$39,24,FALSE)&gt;0,'Сводная МОДЕЛЬ 1x1'!$O$4&gt;0),($A28-VLOOKUP(B$5,'Сводная МОДЕЛЬ 1x1'!$A$20:$AC$39,16,FALSE)-VLOOKUP(B$5,'Сводная МОДЕЛЬ 1x1'!$A$20:$AC$39,23,FALSE)*'Сводная МОДЕЛЬ 1x1'!$O$8)/VLOOKUP(B$5,'Сводная МОДЕЛЬ 1x1'!$A$20:$AC$39,15,FALSE),"-"),"-")</f>
        <v>1550.8645454545454</v>
      </c>
      <c r="C28" s="600">
        <f>IF(B28&lt;&gt;"-",B28+VLOOKUP($B$5,'Сводная МОДЕЛЬ 1x1'!$A$20:$AC$39,7,FALSE),"-")</f>
        <v>1690.8645454545454</v>
      </c>
      <c r="D28" s="599">
        <f>IF($A28&gt;=VLOOKUP(D$5,'Сводная МОДЕЛЬ 1x1'!$A$20:$AC$39,24,FALSE),IF(AND(VLOOKUP(D$5,'Сводная МОДЕЛЬ 1x1'!$A$20:$AC$39,24,FALSE)&gt;0,'Сводная МОДЕЛЬ 1x1'!$O$4&gt;0),($A28-VLOOKUP(D$5,'Сводная МОДЕЛЬ 1x1'!$A$20:$AC$39,16,FALSE)-VLOOKUP(D$5,'Сводная МОДЕЛЬ 1x1'!$A$20:$AC$39,23,FALSE)*'Сводная МОДЕЛЬ 1x1'!$O$8)/VLOOKUP(D$5,'Сводная МОДЕЛЬ 1x1'!$A$20:$AC$39,15,FALSE),"-"),"-")</f>
        <v>811.1107317073172</v>
      </c>
      <c r="E28" s="600">
        <f>IF(D28&lt;&gt;"-",D28+VLOOKUP($D$5,'Сводная МОДЕЛЬ 1x1'!$A$20:$AC$39,7,FALSE),"-")</f>
        <v>986.1107317073172</v>
      </c>
      <c r="F28" s="599">
        <f>IF($A28&gt;=VLOOKUP(F$5,'Сводная МОДЕЛЬ 1x1'!$A$20:$AC$39,24,FALSE),IF(AND(VLOOKUP(F$5,'Сводная МОДЕЛЬ 1x1'!$A$20:$AC$39,24,FALSE)&gt;0,'Сводная МОДЕЛЬ 1x1'!$O$4&gt;0),($A28-VLOOKUP(F$5,'Сводная МОДЕЛЬ 1x1'!$A$20:$AC$39,16,FALSE)-VLOOKUP(F$5,'Сводная МОДЕЛЬ 1x1'!$A$20:$AC$39,23,FALSE)*'Сводная МОДЕЛЬ 1x1'!$O$8)/VLOOKUP(F$5,'Сводная МОДЕЛЬ 1x1'!$A$20:$AC$39,15,FALSE),"-"),"-")</f>
        <v>422.02746666666661</v>
      </c>
      <c r="G28" s="600">
        <f>IF(F28&lt;&gt;"-",F28+VLOOKUP($F$5,'Сводная МОДЕЛЬ 1x1'!$A$20:$AC$39,7,FALSE),"-")</f>
        <v>632.02746666666667</v>
      </c>
      <c r="H28" s="599">
        <f>IF($A28&gt;=VLOOKUP(H$5,'Сводная МОДЕЛЬ 1x1'!$A$20:$AC$39,24,FALSE),IF(AND(VLOOKUP(H$5,'Сводная МОДЕЛЬ 1x1'!$A$20:$AC$39,24,FALSE)&gt;0,'Сводная МОДЕЛЬ 1x1'!$O$4&gt;0),($A28-VLOOKUP(H$5,'Сводная МОДЕЛЬ 1x1'!$A$20:$AC$39,16,FALSE)-VLOOKUP(H$5,'Сводная МОДЕЛЬ 1x1'!$A$20:$AC$39,23,FALSE)*'Сводная МОДЕЛЬ 1x1'!$O$8)/VLOOKUP(H$5,'Сводная МОДЕЛЬ 1x1'!$A$20:$AC$39,15,FALSE),"-"),"-")</f>
        <v>212.76725925925925</v>
      </c>
      <c r="I28" s="600">
        <f>IF(H28&lt;&gt;"-",H28+VLOOKUP($H$5,'Сводная МОДЕЛЬ 1x1'!$A$20:$AC$39,7,FALSE),"-")</f>
        <v>457.76725925925928</v>
      </c>
      <c r="J28" s="599">
        <f>IF($A28&gt;=VLOOKUP(J$5,'Сводная МОДЕЛЬ 1x1'!$A$20:$AC$39,24,FALSE),IF(AND(VLOOKUP(J$5,'Сводная МОДЕЛЬ 1x1'!$A$20:$AC$39,24,FALSE)&gt;0,'Сводная МОДЕЛЬ 1x1'!$O$4&gt;0),($A28-VLOOKUP(J$5,'Сводная МОДЕЛЬ 1x1'!$A$20:$AC$39,16,FALSE)-VLOOKUP(J$5,'Сводная МОДЕЛЬ 1x1'!$A$20:$AC$39,23,FALSE)*'Сводная МОДЕЛЬ 1x1'!$O$8)/VLOOKUP(J$5,'Сводная МОДЕЛЬ 1x1'!$A$20:$AC$39,15,FALSE),"-"),"-")</f>
        <v>95.722693877551023</v>
      </c>
      <c r="K28" s="600">
        <f>IF(J28&lt;&gt;"-",J28+VLOOKUP($J$5,'Сводная МОДЕЛЬ 1x1'!$A$20:$AC$39,7,FALSE),"-")</f>
        <v>375.72269387755102</v>
      </c>
      <c r="L28" s="599">
        <f>IF($A28&gt;=VLOOKUP(L$5,'Сводная МОДЕЛЬ 1x1'!$A$20:$AC$39,24,FALSE),IF(AND(VLOOKUP(L$5,'Сводная МОДЕЛЬ 1x1'!$A$20:$AC$39,24,FALSE)&gt;0,'Сводная МОДЕЛЬ 1x1'!$O$4&gt;0),($A28-VLOOKUP(L$5,'Сводная МОДЕЛЬ 1x1'!$A$20:$AC$39,16,FALSE)-VLOOKUP(L$5,'Сводная МОДЕЛЬ 1x1'!$A$20:$AC$39,23,FALSE)*'Сводная МОДЕЛЬ 1x1'!$O$8)/VLOOKUP(L$5,'Сводная МОДЕЛЬ 1x1'!$A$20:$AC$39,15,FALSE),"-"),"-")</f>
        <v>31.504716553287981</v>
      </c>
      <c r="M28" s="600">
        <f>IF(L28&lt;&gt;"-",L28+VLOOKUP($L$5,'Сводная МОДЕЛЬ 1x1'!$A$20:$AC$39,7,FALSE),"-")</f>
        <v>346.50471655328801</v>
      </c>
    </row>
    <row r="29" spans="1:13" ht="9" customHeight="1" x14ac:dyDescent="0.2"/>
    <row r="30" spans="1:13" x14ac:dyDescent="0.2">
      <c r="A30" s="550" t="s">
        <v>2125</v>
      </c>
    </row>
    <row r="31" spans="1:13" x14ac:dyDescent="0.2">
      <c r="A31" s="550" t="s">
        <v>2126</v>
      </c>
    </row>
    <row r="32" spans="1:13" x14ac:dyDescent="0.2">
      <c r="A32" s="550" t="s">
        <v>2127</v>
      </c>
    </row>
    <row r="33" spans="1:1" x14ac:dyDescent="0.2">
      <c r="A33" s="550" t="s">
        <v>2128</v>
      </c>
    </row>
  </sheetData>
  <sheetProtection sheet="1" objects="1" scenarios="1"/>
  <mergeCells count="25">
    <mergeCell ref="M7:M8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  <mergeCell ref="B6:C6"/>
    <mergeCell ref="D6:E6"/>
    <mergeCell ref="F6:G6"/>
    <mergeCell ref="H6:I6"/>
    <mergeCell ref="J6:K6"/>
    <mergeCell ref="L6:M6"/>
    <mergeCell ref="B5:C5"/>
    <mergeCell ref="D5:E5"/>
    <mergeCell ref="F5:G5"/>
    <mergeCell ref="H5:I5"/>
    <mergeCell ref="J5:K5"/>
    <mergeCell ref="L5:M5"/>
  </mergeCells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"/>
  <sheetViews>
    <sheetView workbookViewId="0">
      <selection activeCell="W35" sqref="W35"/>
    </sheetView>
  </sheetViews>
  <sheetFormatPr defaultRowHeight="12.75" x14ac:dyDescent="0.2"/>
  <cols>
    <col min="14" max="14" width="15.7109375" bestFit="1" customWidth="1"/>
    <col min="15" max="15" width="10.85546875" bestFit="1" customWidth="1"/>
    <col min="16" max="16" width="8.5703125" bestFit="1" customWidth="1"/>
    <col min="18" max="18" width="16" bestFit="1" customWidth="1"/>
    <col min="19" max="20" width="14.140625" bestFit="1" customWidth="1"/>
    <col min="21" max="21" width="8" customWidth="1"/>
    <col min="22" max="22" width="14.42578125" customWidth="1"/>
    <col min="23" max="23" width="16" customWidth="1"/>
    <col min="24" max="25" width="10.42578125" customWidth="1"/>
    <col min="26" max="26" width="7.28515625" customWidth="1"/>
    <col min="27" max="27" width="14.42578125" customWidth="1"/>
    <col min="28" max="28" width="16.42578125" customWidth="1"/>
    <col min="29" max="29" width="16" customWidth="1"/>
    <col min="30" max="30" width="14.5703125" customWidth="1"/>
    <col min="31" max="35" width="14.5703125" bestFit="1" customWidth="1"/>
    <col min="36" max="39" width="14.5703125" customWidth="1"/>
    <col min="40" max="40" width="11" bestFit="1" customWidth="1"/>
    <col min="46" max="46" width="15.7109375" bestFit="1" customWidth="1"/>
    <col min="47" max="48" width="10.85546875" bestFit="1" customWidth="1"/>
    <col min="49" max="49" width="9" customWidth="1"/>
    <col min="52" max="52" width="16.140625" customWidth="1"/>
    <col min="53" max="53" width="15.7109375" customWidth="1"/>
    <col min="54" max="57" width="14.42578125" bestFit="1" customWidth="1"/>
    <col min="58" max="58" width="14.42578125" customWidth="1"/>
    <col min="59" max="59" width="11.140625" bestFit="1" customWidth="1"/>
  </cols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 activeCell="N35" sqref="N35"/>
    </sheetView>
  </sheetViews>
  <sheetFormatPr defaultColWidth="8.85546875" defaultRowHeight="12.75" x14ac:dyDescent="0.2"/>
  <cols>
    <col min="1" max="1" width="10" style="357" bestFit="1" customWidth="1"/>
    <col min="2" max="2" width="15.140625" style="379" customWidth="1"/>
    <col min="3" max="3" width="7.5703125" style="357" customWidth="1"/>
    <col min="4" max="4" width="8.42578125" style="357" bestFit="1" customWidth="1"/>
    <col min="5" max="5" width="9" style="357" bestFit="1" customWidth="1"/>
    <col min="6" max="6" width="11.28515625" style="357" customWidth="1"/>
    <col min="7" max="7" width="8.7109375" style="357" bestFit="1" customWidth="1"/>
    <col min="8" max="8" width="9" style="357" bestFit="1" customWidth="1"/>
    <col min="9" max="9" width="18" style="381" bestFit="1" customWidth="1"/>
    <col min="10" max="10" width="11.7109375" style="357" customWidth="1"/>
    <col min="11" max="11" width="13.42578125" style="357" customWidth="1"/>
    <col min="12" max="12" width="7.85546875" style="357" customWidth="1"/>
    <col min="13" max="13" width="7.7109375" style="357" customWidth="1"/>
    <col min="14" max="14" width="9.7109375" style="357" bestFit="1" customWidth="1"/>
    <col min="15" max="15" width="11.7109375" style="357" bestFit="1" customWidth="1"/>
    <col min="16" max="16" width="18.28515625" style="357" customWidth="1"/>
    <col min="17" max="17" width="15.5703125" style="357" bestFit="1" customWidth="1"/>
    <col min="18" max="18" width="12.85546875" style="357" bestFit="1" customWidth="1"/>
    <col min="19" max="16384" width="8.85546875" style="357"/>
  </cols>
  <sheetData>
    <row r="1" spans="1:18" customFormat="1" ht="25.5" x14ac:dyDescent="0.2">
      <c r="A1" s="372" t="s">
        <v>209</v>
      </c>
      <c r="B1" s="373" t="s">
        <v>210</v>
      </c>
      <c r="C1" s="372" t="s">
        <v>211</v>
      </c>
      <c r="D1" s="372" t="s">
        <v>212</v>
      </c>
      <c r="E1" s="372" t="s">
        <v>213</v>
      </c>
      <c r="F1" s="372" t="s">
        <v>235</v>
      </c>
      <c r="G1" s="372" t="s">
        <v>214</v>
      </c>
      <c r="H1" s="372" t="s">
        <v>215</v>
      </c>
      <c r="I1" s="380" t="s">
        <v>216</v>
      </c>
      <c r="J1" s="372" t="s">
        <v>236</v>
      </c>
      <c r="K1" s="372" t="s">
        <v>217</v>
      </c>
      <c r="L1" s="372" t="s">
        <v>218</v>
      </c>
      <c r="M1" s="372" t="s">
        <v>219</v>
      </c>
      <c r="N1" s="372" t="s">
        <v>220</v>
      </c>
      <c r="O1" s="372" t="s">
        <v>221</v>
      </c>
      <c r="P1" s="372" t="s">
        <v>222</v>
      </c>
      <c r="Q1" s="372" t="s">
        <v>223</v>
      </c>
      <c r="R1" s="372" t="s">
        <v>224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130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374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515" bestFit="1" customWidth="1"/>
  </cols>
  <sheetData>
    <row r="1" spans="1:15" s="375" customFormat="1" ht="25.5" x14ac:dyDescent="0.2">
      <c r="A1" s="372" t="s">
        <v>226</v>
      </c>
      <c r="B1" s="372" t="s">
        <v>225</v>
      </c>
      <c r="C1" s="372" t="s">
        <v>227</v>
      </c>
      <c r="D1" s="372" t="s">
        <v>228</v>
      </c>
      <c r="E1" s="372" t="s">
        <v>229</v>
      </c>
      <c r="F1" s="377" t="s">
        <v>230</v>
      </c>
      <c r="G1" s="372" t="s">
        <v>231</v>
      </c>
      <c r="H1" s="377" t="s">
        <v>238</v>
      </c>
      <c r="I1" s="372" t="s">
        <v>239</v>
      </c>
      <c r="J1" s="377" t="s">
        <v>232</v>
      </c>
      <c r="K1" s="372" t="s">
        <v>233</v>
      </c>
      <c r="L1" s="372" t="s">
        <v>234</v>
      </c>
      <c r="M1" s="372" t="s">
        <v>237</v>
      </c>
      <c r="N1" s="372" t="s">
        <v>84</v>
      </c>
      <c r="O1" s="378" t="s">
        <v>91</v>
      </c>
    </row>
    <row r="2" spans="1:15" x14ac:dyDescent="0.2">
      <c r="A2" s="514"/>
      <c r="B2" s="514"/>
      <c r="C2" s="514"/>
      <c r="F2" s="382"/>
      <c r="H2" s="382"/>
    </row>
    <row r="3" spans="1:15" x14ac:dyDescent="0.2">
      <c r="A3" s="514"/>
      <c r="B3" s="514"/>
      <c r="C3" s="514"/>
      <c r="F3" s="382"/>
      <c r="H3" s="382"/>
    </row>
    <row r="4" spans="1:15" x14ac:dyDescent="0.2">
      <c r="A4" s="514"/>
      <c r="B4" s="514"/>
      <c r="C4" s="514"/>
      <c r="F4" s="382"/>
      <c r="H4" s="382"/>
    </row>
    <row r="5" spans="1:15" x14ac:dyDescent="0.2">
      <c r="A5" s="514"/>
      <c r="B5" s="514"/>
      <c r="C5" s="514"/>
      <c r="F5" s="382"/>
      <c r="H5" s="382"/>
    </row>
    <row r="6" spans="1:15" x14ac:dyDescent="0.2">
      <c r="A6" s="514"/>
      <c r="B6" s="514"/>
      <c r="C6" s="514"/>
      <c r="F6" s="382"/>
      <c r="H6" s="382"/>
    </row>
    <row r="7" spans="1:15" x14ac:dyDescent="0.2">
      <c r="A7" s="514"/>
      <c r="B7" s="514"/>
      <c r="C7" s="514"/>
      <c r="F7" s="382"/>
      <c r="H7" s="382"/>
    </row>
    <row r="8" spans="1:15" x14ac:dyDescent="0.2">
      <c r="A8" s="514"/>
      <c r="B8" s="514"/>
      <c r="C8" s="514"/>
      <c r="F8" s="382"/>
      <c r="H8" s="382"/>
    </row>
    <row r="9" spans="1:15" x14ac:dyDescent="0.2">
      <c r="A9" s="514"/>
      <c r="B9" s="514"/>
      <c r="C9" s="514"/>
      <c r="F9" s="382"/>
      <c r="H9" s="382"/>
    </row>
    <row r="10" spans="1:15" x14ac:dyDescent="0.2">
      <c r="A10" s="514"/>
      <c r="B10" s="514"/>
      <c r="C10" s="514"/>
      <c r="F10" s="382"/>
      <c r="H10" s="382"/>
    </row>
    <row r="11" spans="1:15" x14ac:dyDescent="0.2">
      <c r="A11" s="514"/>
      <c r="B11" s="514"/>
      <c r="C11" s="514"/>
      <c r="F11" s="382"/>
      <c r="H11" s="382"/>
    </row>
    <row r="12" spans="1:15" x14ac:dyDescent="0.2">
      <c r="A12" s="514"/>
      <c r="B12" s="514"/>
      <c r="C12" s="514"/>
      <c r="F12" s="382"/>
      <c r="H12" s="382"/>
    </row>
    <row r="13" spans="1:15" x14ac:dyDescent="0.2">
      <c r="A13" s="514"/>
      <c r="B13" s="514"/>
      <c r="C13" s="514"/>
      <c r="F13" s="382"/>
      <c r="H13" s="382"/>
    </row>
  </sheetData>
  <autoFilter ref="A1:O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1528"/>
  <sheetViews>
    <sheetView workbookViewId="0">
      <pane ySplit="1" topLeftCell="A2" activePane="bottomLeft" state="frozen"/>
      <selection pane="bottomLeft" activeCell="P26" sqref="P26"/>
    </sheetView>
  </sheetViews>
  <sheetFormatPr defaultRowHeight="12.75" x14ac:dyDescent="0.2"/>
  <cols>
    <col min="2" max="2" width="16.5703125" style="371" customWidth="1"/>
    <col min="9" max="9" width="15.42578125" style="371" customWidth="1"/>
    <col min="11" max="11" width="15" bestFit="1" customWidth="1"/>
    <col min="16" max="16" width="19.42578125" customWidth="1"/>
  </cols>
  <sheetData>
    <row r="1" spans="1:19" ht="25.5" x14ac:dyDescent="0.2">
      <c r="A1" s="372" t="s">
        <v>209</v>
      </c>
      <c r="B1" s="373" t="s">
        <v>210</v>
      </c>
      <c r="C1" s="372" t="s">
        <v>211</v>
      </c>
      <c r="D1" s="372" t="s">
        <v>212</v>
      </c>
      <c r="E1" s="372" t="s">
        <v>213</v>
      </c>
      <c r="F1" s="372" t="s">
        <v>235</v>
      </c>
      <c r="G1" s="372" t="s">
        <v>214</v>
      </c>
      <c r="H1" s="372" t="s">
        <v>215</v>
      </c>
      <c r="I1" s="373" t="s">
        <v>216</v>
      </c>
      <c r="J1" s="372" t="s">
        <v>236</v>
      </c>
      <c r="K1" s="372" t="s">
        <v>217</v>
      </c>
      <c r="L1" s="372" t="s">
        <v>218</v>
      </c>
      <c r="M1" s="372" t="s">
        <v>219</v>
      </c>
      <c r="N1" s="372" t="s">
        <v>220</v>
      </c>
      <c r="O1" s="372" t="s">
        <v>221</v>
      </c>
      <c r="P1" s="372" t="s">
        <v>222</v>
      </c>
      <c r="Q1" s="372" t="s">
        <v>223</v>
      </c>
      <c r="R1" s="372" t="s">
        <v>224</v>
      </c>
      <c r="S1" s="557" t="s">
        <v>227</v>
      </c>
    </row>
    <row r="2" spans="1:19" x14ac:dyDescent="0.2">
      <c r="S2" s="550"/>
    </row>
    <row r="3" spans="1:19" x14ac:dyDescent="0.2">
      <c r="S3" s="550"/>
    </row>
    <row r="4" spans="1:19" x14ac:dyDescent="0.2">
      <c r="S4" s="550"/>
    </row>
    <row r="5" spans="1:19" x14ac:dyDescent="0.2">
      <c r="S5" s="550"/>
    </row>
    <row r="6" spans="1:19" x14ac:dyDescent="0.2">
      <c r="S6" s="550"/>
    </row>
    <row r="7" spans="1:19" x14ac:dyDescent="0.2">
      <c r="S7" s="550"/>
    </row>
    <row r="8" spans="1:19" x14ac:dyDescent="0.2">
      <c r="S8" s="550"/>
    </row>
    <row r="9" spans="1:19" x14ac:dyDescent="0.2">
      <c r="S9" s="550"/>
    </row>
    <row r="10" spans="1:19" x14ac:dyDescent="0.2">
      <c r="S10" s="550"/>
    </row>
    <row r="11" spans="1:19" x14ac:dyDescent="0.2">
      <c r="S11" s="550"/>
    </row>
    <row r="12" spans="1:19" x14ac:dyDescent="0.2">
      <c r="S12" s="550"/>
    </row>
    <row r="13" spans="1:19" x14ac:dyDescent="0.2">
      <c r="S13" s="550"/>
    </row>
    <row r="14" spans="1:19" x14ac:dyDescent="0.2">
      <c r="S14" s="550"/>
    </row>
    <row r="15" spans="1:19" x14ac:dyDescent="0.2">
      <c r="S15" s="550"/>
    </row>
    <row r="16" spans="1:19" x14ac:dyDescent="0.2">
      <c r="S16" s="550"/>
    </row>
    <row r="17" spans="19:19" x14ac:dyDescent="0.2">
      <c r="S17" s="550"/>
    </row>
    <row r="18" spans="19:19" x14ac:dyDescent="0.2">
      <c r="S18" s="550"/>
    </row>
    <row r="19" spans="19:19" x14ac:dyDescent="0.2">
      <c r="S19" s="550"/>
    </row>
    <row r="20" spans="19:19" x14ac:dyDescent="0.2">
      <c r="S20" s="550"/>
    </row>
    <row r="21" spans="19:19" x14ac:dyDescent="0.2">
      <c r="S21" s="550"/>
    </row>
    <row r="22" spans="19:19" x14ac:dyDescent="0.2">
      <c r="S22" s="550"/>
    </row>
    <row r="23" spans="19:19" x14ac:dyDescent="0.2">
      <c r="S23" s="550"/>
    </row>
    <row r="24" spans="19:19" x14ac:dyDescent="0.2">
      <c r="S24" s="550"/>
    </row>
    <row r="25" spans="19:19" x14ac:dyDescent="0.2">
      <c r="S25" s="550"/>
    </row>
    <row r="26" spans="19:19" x14ac:dyDescent="0.2">
      <c r="S26" s="550"/>
    </row>
    <row r="27" spans="19:19" x14ac:dyDescent="0.2">
      <c r="S27" s="550"/>
    </row>
    <row r="28" spans="19:19" x14ac:dyDescent="0.2">
      <c r="S28" s="550"/>
    </row>
    <row r="29" spans="19:19" x14ac:dyDescent="0.2">
      <c r="S29" s="550"/>
    </row>
    <row r="30" spans="19:19" x14ac:dyDescent="0.2">
      <c r="S30" s="550"/>
    </row>
    <row r="31" spans="19:19" x14ac:dyDescent="0.2">
      <c r="S31" s="550"/>
    </row>
    <row r="32" spans="19:19" x14ac:dyDescent="0.2">
      <c r="S32" s="550"/>
    </row>
    <row r="33" spans="19:19" x14ac:dyDescent="0.2">
      <c r="S33" s="550"/>
    </row>
    <row r="34" spans="19:19" x14ac:dyDescent="0.2">
      <c r="S34" s="550"/>
    </row>
    <row r="35" spans="19:19" x14ac:dyDescent="0.2">
      <c r="S35" s="514"/>
    </row>
    <row r="36" spans="19:19" x14ac:dyDescent="0.2">
      <c r="S36" s="514"/>
    </row>
    <row r="37" spans="19:19" x14ac:dyDescent="0.2">
      <c r="S37" s="514"/>
    </row>
    <row r="38" spans="19:19" x14ac:dyDescent="0.2">
      <c r="S38" s="514"/>
    </row>
    <row r="39" spans="19:19" x14ac:dyDescent="0.2">
      <c r="S39" s="514"/>
    </row>
    <row r="40" spans="19:19" x14ac:dyDescent="0.2">
      <c r="S40" s="514"/>
    </row>
    <row r="41" spans="19:19" x14ac:dyDescent="0.2">
      <c r="S41" s="514"/>
    </row>
    <row r="42" spans="19:19" x14ac:dyDescent="0.2">
      <c r="S42" s="514"/>
    </row>
    <row r="43" spans="19:19" x14ac:dyDescent="0.2">
      <c r="S43" s="514"/>
    </row>
    <row r="44" spans="19:19" x14ac:dyDescent="0.2">
      <c r="S44" s="514"/>
    </row>
    <row r="45" spans="19:19" x14ac:dyDescent="0.2">
      <c r="S45" s="514"/>
    </row>
    <row r="46" spans="19:19" x14ac:dyDescent="0.2">
      <c r="S46" s="514"/>
    </row>
    <row r="47" spans="19:19" x14ac:dyDescent="0.2">
      <c r="S47" s="514"/>
    </row>
    <row r="48" spans="19:19" x14ac:dyDescent="0.2">
      <c r="S48" s="514"/>
    </row>
    <row r="49" spans="19:19" x14ac:dyDescent="0.2">
      <c r="S49" s="514"/>
    </row>
    <row r="50" spans="19:19" x14ac:dyDescent="0.2">
      <c r="S50" s="514"/>
    </row>
    <row r="51" spans="19:19" x14ac:dyDescent="0.2">
      <c r="S51" s="514"/>
    </row>
    <row r="52" spans="19:19" x14ac:dyDescent="0.2">
      <c r="S52" s="514"/>
    </row>
    <row r="53" spans="19:19" x14ac:dyDescent="0.2">
      <c r="S53" s="514"/>
    </row>
    <row r="54" spans="19:19" x14ac:dyDescent="0.2">
      <c r="S54" s="514"/>
    </row>
    <row r="55" spans="19:19" x14ac:dyDescent="0.2">
      <c r="S55" s="514"/>
    </row>
    <row r="56" spans="19:19" x14ac:dyDescent="0.2">
      <c r="S56" s="514"/>
    </row>
    <row r="57" spans="19:19" x14ac:dyDescent="0.2">
      <c r="S57" s="514"/>
    </row>
    <row r="58" spans="19:19" x14ac:dyDescent="0.2">
      <c r="S58" s="514"/>
    </row>
    <row r="59" spans="19:19" x14ac:dyDescent="0.2">
      <c r="S59" s="514"/>
    </row>
    <row r="60" spans="19:19" x14ac:dyDescent="0.2">
      <c r="S60" s="514"/>
    </row>
    <row r="61" spans="19:19" x14ac:dyDescent="0.2">
      <c r="S61" s="514"/>
    </row>
    <row r="62" spans="19:19" x14ac:dyDescent="0.2">
      <c r="S62" s="514"/>
    </row>
    <row r="63" spans="19:19" x14ac:dyDescent="0.2">
      <c r="S63" s="514"/>
    </row>
    <row r="64" spans="19:19" x14ac:dyDescent="0.2">
      <c r="S64" s="514"/>
    </row>
    <row r="65" spans="19:19" x14ac:dyDescent="0.2">
      <c r="S65" s="514"/>
    </row>
    <row r="66" spans="19:19" x14ac:dyDescent="0.2">
      <c r="S66" s="514"/>
    </row>
    <row r="67" spans="19:19" x14ac:dyDescent="0.2">
      <c r="S67" s="514"/>
    </row>
    <row r="68" spans="19:19" x14ac:dyDescent="0.2">
      <c r="S68" s="514"/>
    </row>
    <row r="69" spans="19:19" x14ac:dyDescent="0.2">
      <c r="S69" s="514"/>
    </row>
    <row r="70" spans="19:19" x14ac:dyDescent="0.2">
      <c r="S70" s="514"/>
    </row>
    <row r="71" spans="19:19" x14ac:dyDescent="0.2">
      <c r="S71" s="514"/>
    </row>
    <row r="72" spans="19:19" x14ac:dyDescent="0.2">
      <c r="S72" s="514"/>
    </row>
    <row r="73" spans="19:19" x14ac:dyDescent="0.2">
      <c r="S73" s="514"/>
    </row>
    <row r="74" spans="19:19" x14ac:dyDescent="0.2">
      <c r="S74" s="514"/>
    </row>
    <row r="75" spans="19:19" x14ac:dyDescent="0.2">
      <c r="S75" s="514"/>
    </row>
    <row r="76" spans="19:19" x14ac:dyDescent="0.2">
      <c r="S76" s="514"/>
    </row>
    <row r="77" spans="19:19" x14ac:dyDescent="0.2">
      <c r="S77" s="514"/>
    </row>
    <row r="78" spans="19:19" x14ac:dyDescent="0.2">
      <c r="S78" s="514"/>
    </row>
    <row r="79" spans="19:19" x14ac:dyDescent="0.2">
      <c r="S79" s="514"/>
    </row>
    <row r="80" spans="19:19" x14ac:dyDescent="0.2">
      <c r="S80" s="514"/>
    </row>
    <row r="81" spans="19:19" x14ac:dyDescent="0.2">
      <c r="S81" s="514"/>
    </row>
    <row r="82" spans="19:19" x14ac:dyDescent="0.2">
      <c r="S82" s="514"/>
    </row>
    <row r="83" spans="19:19" x14ac:dyDescent="0.2">
      <c r="S83" s="514"/>
    </row>
    <row r="84" spans="19:19" x14ac:dyDescent="0.2">
      <c r="S84" s="514"/>
    </row>
    <row r="85" spans="19:19" x14ac:dyDescent="0.2">
      <c r="S85" s="514"/>
    </row>
    <row r="86" spans="19:19" x14ac:dyDescent="0.2">
      <c r="S86" s="514"/>
    </row>
    <row r="87" spans="19:19" x14ac:dyDescent="0.2">
      <c r="S87" s="514"/>
    </row>
    <row r="88" spans="19:19" x14ac:dyDescent="0.2">
      <c r="S88" s="514"/>
    </row>
    <row r="89" spans="19:19" x14ac:dyDescent="0.2">
      <c r="S89" s="514"/>
    </row>
    <row r="90" spans="19:19" x14ac:dyDescent="0.2">
      <c r="S90" s="514"/>
    </row>
    <row r="91" spans="19:19" x14ac:dyDescent="0.2">
      <c r="S91" s="514"/>
    </row>
    <row r="92" spans="19:19" x14ac:dyDescent="0.2">
      <c r="S92" s="514"/>
    </row>
    <row r="93" spans="19:19" x14ac:dyDescent="0.2">
      <c r="S93" s="514"/>
    </row>
    <row r="94" spans="19:19" x14ac:dyDescent="0.2">
      <c r="S94" s="514"/>
    </row>
    <row r="95" spans="19:19" x14ac:dyDescent="0.2">
      <c r="S95" s="514"/>
    </row>
    <row r="96" spans="19:19" x14ac:dyDescent="0.2">
      <c r="S96" s="514"/>
    </row>
    <row r="97" spans="19:19" x14ac:dyDescent="0.2">
      <c r="S97" s="514"/>
    </row>
    <row r="98" spans="19:19" x14ac:dyDescent="0.2">
      <c r="S98" s="514"/>
    </row>
    <row r="99" spans="19:19" x14ac:dyDescent="0.2">
      <c r="S99" s="514"/>
    </row>
    <row r="100" spans="19:19" x14ac:dyDescent="0.2">
      <c r="S100" s="514"/>
    </row>
    <row r="101" spans="19:19" x14ac:dyDescent="0.2">
      <c r="S101" s="514"/>
    </row>
    <row r="102" spans="19:19" x14ac:dyDescent="0.2">
      <c r="S102" s="514"/>
    </row>
    <row r="103" spans="19:19" x14ac:dyDescent="0.2">
      <c r="S103" s="514"/>
    </row>
    <row r="104" spans="19:19" x14ac:dyDescent="0.2">
      <c r="S104" s="514"/>
    </row>
    <row r="105" spans="19:19" x14ac:dyDescent="0.2">
      <c r="S105" s="514"/>
    </row>
    <row r="106" spans="19:19" x14ac:dyDescent="0.2">
      <c r="S106" s="514"/>
    </row>
    <row r="107" spans="19:19" x14ac:dyDescent="0.2">
      <c r="S107" s="514"/>
    </row>
    <row r="108" spans="19:19" x14ac:dyDescent="0.2">
      <c r="S108" s="514"/>
    </row>
    <row r="109" spans="19:19" x14ac:dyDescent="0.2">
      <c r="S109" s="514"/>
    </row>
    <row r="110" spans="19:19" x14ac:dyDescent="0.2">
      <c r="S110" s="514"/>
    </row>
    <row r="111" spans="19:19" x14ac:dyDescent="0.2">
      <c r="S111" s="514"/>
    </row>
    <row r="112" spans="19:19" x14ac:dyDescent="0.2">
      <c r="S112" s="514"/>
    </row>
    <row r="113" spans="19:19" x14ac:dyDescent="0.2">
      <c r="S113" s="514"/>
    </row>
    <row r="114" spans="19:19" x14ac:dyDescent="0.2">
      <c r="S114" s="514"/>
    </row>
    <row r="115" spans="19:19" x14ac:dyDescent="0.2">
      <c r="S115" s="514"/>
    </row>
    <row r="116" spans="19:19" x14ac:dyDescent="0.2">
      <c r="S116" s="514"/>
    </row>
    <row r="117" spans="19:19" x14ac:dyDescent="0.2">
      <c r="S117" s="514"/>
    </row>
    <row r="118" spans="19:19" x14ac:dyDescent="0.2">
      <c r="S118" s="514"/>
    </row>
    <row r="119" spans="19:19" x14ac:dyDescent="0.2">
      <c r="S119" s="514"/>
    </row>
    <row r="120" spans="19:19" x14ac:dyDescent="0.2">
      <c r="S120" s="514"/>
    </row>
    <row r="121" spans="19:19" x14ac:dyDescent="0.2">
      <c r="S121" s="514"/>
    </row>
    <row r="122" spans="19:19" x14ac:dyDescent="0.2">
      <c r="S122" s="514"/>
    </row>
    <row r="123" spans="19:19" x14ac:dyDescent="0.2">
      <c r="S123" s="514"/>
    </row>
    <row r="124" spans="19:19" x14ac:dyDescent="0.2">
      <c r="S124" s="514"/>
    </row>
    <row r="125" spans="19:19" x14ac:dyDescent="0.2">
      <c r="S125" s="514"/>
    </row>
    <row r="126" spans="19:19" x14ac:dyDescent="0.2">
      <c r="S126" s="514"/>
    </row>
    <row r="127" spans="19:19" x14ac:dyDescent="0.2">
      <c r="S127" s="514"/>
    </row>
    <row r="128" spans="19:19" x14ac:dyDescent="0.2">
      <c r="S128" s="514"/>
    </row>
    <row r="129" spans="19:19" x14ac:dyDescent="0.2">
      <c r="S129" s="514"/>
    </row>
    <row r="130" spans="19:19" x14ac:dyDescent="0.2">
      <c r="S130" s="514"/>
    </row>
    <row r="131" spans="19:19" x14ac:dyDescent="0.2">
      <c r="S131" s="514"/>
    </row>
    <row r="132" spans="19:19" x14ac:dyDescent="0.2">
      <c r="S132" s="514"/>
    </row>
    <row r="133" spans="19:19" x14ac:dyDescent="0.2">
      <c r="S133" s="514"/>
    </row>
    <row r="134" spans="19:19" x14ac:dyDescent="0.2">
      <c r="S134" s="514"/>
    </row>
    <row r="135" spans="19:19" x14ac:dyDescent="0.2">
      <c r="S135" s="514"/>
    </row>
    <row r="136" spans="19:19" x14ac:dyDescent="0.2">
      <c r="S136" s="514"/>
    </row>
    <row r="137" spans="19:19" x14ac:dyDescent="0.2">
      <c r="S137" s="514"/>
    </row>
    <row r="138" spans="19:19" x14ac:dyDescent="0.2">
      <c r="S138" s="514"/>
    </row>
    <row r="139" spans="19:19" x14ac:dyDescent="0.2">
      <c r="S139" s="514"/>
    </row>
    <row r="140" spans="19:19" x14ac:dyDescent="0.2">
      <c r="S140" s="514"/>
    </row>
    <row r="141" spans="19:19" x14ac:dyDescent="0.2">
      <c r="S141" s="514"/>
    </row>
    <row r="142" spans="19:19" x14ac:dyDescent="0.2">
      <c r="S142" s="514"/>
    </row>
    <row r="143" spans="19:19" x14ac:dyDescent="0.2">
      <c r="S143" s="514"/>
    </row>
    <row r="144" spans="19:19" x14ac:dyDescent="0.2">
      <c r="S144" s="514"/>
    </row>
    <row r="145" spans="19:19" x14ac:dyDescent="0.2">
      <c r="S145" s="514"/>
    </row>
    <row r="146" spans="19:19" x14ac:dyDescent="0.2">
      <c r="S146" s="514"/>
    </row>
    <row r="147" spans="19:19" x14ac:dyDescent="0.2">
      <c r="S147" s="514"/>
    </row>
    <row r="148" spans="19:19" x14ac:dyDescent="0.2">
      <c r="S148" s="514"/>
    </row>
    <row r="149" spans="19:19" x14ac:dyDescent="0.2">
      <c r="S149" s="514"/>
    </row>
    <row r="150" spans="19:19" x14ac:dyDescent="0.2">
      <c r="S150" s="514"/>
    </row>
    <row r="151" spans="19:19" x14ac:dyDescent="0.2">
      <c r="S151" s="514"/>
    </row>
    <row r="152" spans="19:19" x14ac:dyDescent="0.2">
      <c r="S152" s="514"/>
    </row>
    <row r="153" spans="19:19" x14ac:dyDescent="0.2">
      <c r="S153" s="514"/>
    </row>
    <row r="154" spans="19:19" x14ac:dyDescent="0.2">
      <c r="S154" s="514"/>
    </row>
    <row r="155" spans="19:19" x14ac:dyDescent="0.2">
      <c r="S155" s="514"/>
    </row>
    <row r="156" spans="19:19" x14ac:dyDescent="0.2">
      <c r="S156" s="514"/>
    </row>
    <row r="157" spans="19:19" x14ac:dyDescent="0.2">
      <c r="S157" s="514"/>
    </row>
    <row r="158" spans="19:19" x14ac:dyDescent="0.2">
      <c r="S158" s="514"/>
    </row>
    <row r="159" spans="19:19" x14ac:dyDescent="0.2">
      <c r="S159" s="514"/>
    </row>
    <row r="160" spans="19:19" x14ac:dyDescent="0.2">
      <c r="S160" s="514"/>
    </row>
    <row r="161" spans="19:19" x14ac:dyDescent="0.2">
      <c r="S161" s="514"/>
    </row>
    <row r="162" spans="19:19" x14ac:dyDescent="0.2">
      <c r="S162" s="514"/>
    </row>
    <row r="163" spans="19:19" x14ac:dyDescent="0.2">
      <c r="S163" s="514"/>
    </row>
    <row r="164" spans="19:19" x14ac:dyDescent="0.2">
      <c r="S164" s="514"/>
    </row>
    <row r="165" spans="19:19" x14ac:dyDescent="0.2">
      <c r="S165" s="514"/>
    </row>
    <row r="166" spans="19:19" x14ac:dyDescent="0.2">
      <c r="S166" s="514"/>
    </row>
    <row r="167" spans="19:19" x14ac:dyDescent="0.2">
      <c r="S167" s="514"/>
    </row>
    <row r="168" spans="19:19" x14ac:dyDescent="0.2">
      <c r="S168" s="514"/>
    </row>
    <row r="169" spans="19:19" x14ac:dyDescent="0.2">
      <c r="S169" s="514"/>
    </row>
    <row r="170" spans="19:19" x14ac:dyDescent="0.2">
      <c r="S170" s="514"/>
    </row>
    <row r="171" spans="19:19" x14ac:dyDescent="0.2">
      <c r="S171" s="514"/>
    </row>
    <row r="172" spans="19:19" x14ac:dyDescent="0.2">
      <c r="S172" s="514"/>
    </row>
    <row r="173" spans="19:19" x14ac:dyDescent="0.2">
      <c r="S173" s="514"/>
    </row>
    <row r="174" spans="19:19" x14ac:dyDescent="0.2">
      <c r="S174" s="514"/>
    </row>
    <row r="175" spans="19:19" x14ac:dyDescent="0.2">
      <c r="S175" s="514"/>
    </row>
    <row r="176" spans="19:19" x14ac:dyDescent="0.2">
      <c r="S176" s="514"/>
    </row>
    <row r="177" spans="19:19" x14ac:dyDescent="0.2">
      <c r="S177" s="514"/>
    </row>
    <row r="178" spans="19:19" x14ac:dyDescent="0.2">
      <c r="S178" s="514"/>
    </row>
    <row r="179" spans="19:19" x14ac:dyDescent="0.2">
      <c r="S179" s="514"/>
    </row>
    <row r="180" spans="19:19" x14ac:dyDescent="0.2">
      <c r="S180" s="514"/>
    </row>
    <row r="181" spans="19:19" x14ac:dyDescent="0.2">
      <c r="S181" s="514"/>
    </row>
    <row r="182" spans="19:19" x14ac:dyDescent="0.2">
      <c r="S182" s="514"/>
    </row>
    <row r="183" spans="19:19" x14ac:dyDescent="0.2">
      <c r="S183" s="514"/>
    </row>
    <row r="184" spans="19:19" x14ac:dyDescent="0.2">
      <c r="S184" s="514"/>
    </row>
    <row r="185" spans="19:19" x14ac:dyDescent="0.2">
      <c r="S185" s="514"/>
    </row>
    <row r="186" spans="19:19" x14ac:dyDescent="0.2">
      <c r="S186" s="514"/>
    </row>
    <row r="187" spans="19:19" x14ac:dyDescent="0.2">
      <c r="S187" s="514"/>
    </row>
    <row r="188" spans="19:19" x14ac:dyDescent="0.2">
      <c r="S188" s="514"/>
    </row>
    <row r="189" spans="19:19" x14ac:dyDescent="0.2">
      <c r="S189" s="514"/>
    </row>
    <row r="190" spans="19:19" x14ac:dyDescent="0.2">
      <c r="S190" s="514"/>
    </row>
    <row r="191" spans="19:19" x14ac:dyDescent="0.2">
      <c r="S191" s="514"/>
    </row>
    <row r="192" spans="19:19" x14ac:dyDescent="0.2">
      <c r="S192" s="514"/>
    </row>
    <row r="193" spans="19:19" x14ac:dyDescent="0.2">
      <c r="S193" s="514"/>
    </row>
    <row r="194" spans="19:19" x14ac:dyDescent="0.2">
      <c r="S194" s="514"/>
    </row>
    <row r="195" spans="19:19" x14ac:dyDescent="0.2">
      <c r="S195" s="514"/>
    </row>
    <row r="196" spans="19:19" x14ac:dyDescent="0.2">
      <c r="S196" s="514"/>
    </row>
    <row r="197" spans="19:19" x14ac:dyDescent="0.2">
      <c r="S197" s="514"/>
    </row>
    <row r="198" spans="19:19" x14ac:dyDescent="0.2">
      <c r="S198" s="514"/>
    </row>
    <row r="199" spans="19:19" x14ac:dyDescent="0.2">
      <c r="S199" s="514"/>
    </row>
    <row r="200" spans="19:19" x14ac:dyDescent="0.2">
      <c r="S200" s="514"/>
    </row>
    <row r="201" spans="19:19" x14ac:dyDescent="0.2">
      <c r="S201" s="514"/>
    </row>
    <row r="202" spans="19:19" x14ac:dyDescent="0.2">
      <c r="S202" s="514"/>
    </row>
    <row r="203" spans="19:19" x14ac:dyDescent="0.2">
      <c r="S203" s="514"/>
    </row>
    <row r="204" spans="19:19" x14ac:dyDescent="0.2">
      <c r="S204" s="514"/>
    </row>
    <row r="205" spans="19:19" x14ac:dyDescent="0.2">
      <c r="S205" s="514"/>
    </row>
    <row r="206" spans="19:19" x14ac:dyDescent="0.2">
      <c r="S206" s="514"/>
    </row>
    <row r="207" spans="19:19" x14ac:dyDescent="0.2">
      <c r="S207" s="514"/>
    </row>
    <row r="208" spans="19:19" x14ac:dyDescent="0.2">
      <c r="S208" s="514"/>
    </row>
    <row r="209" spans="19:19" x14ac:dyDescent="0.2">
      <c r="S209" s="514"/>
    </row>
    <row r="210" spans="19:19" x14ac:dyDescent="0.2">
      <c r="S210" s="514"/>
    </row>
    <row r="211" spans="19:19" x14ac:dyDescent="0.2">
      <c r="S211" s="514"/>
    </row>
    <row r="212" spans="19:19" x14ac:dyDescent="0.2">
      <c r="S212" s="514"/>
    </row>
    <row r="213" spans="19:19" x14ac:dyDescent="0.2">
      <c r="S213" s="514"/>
    </row>
    <row r="214" spans="19:19" x14ac:dyDescent="0.2">
      <c r="S214" s="514"/>
    </row>
    <row r="215" spans="19:19" x14ac:dyDescent="0.2">
      <c r="S215" s="514"/>
    </row>
    <row r="216" spans="19:19" x14ac:dyDescent="0.2">
      <c r="S216" s="514"/>
    </row>
    <row r="217" spans="19:19" x14ac:dyDescent="0.2">
      <c r="S217" s="514"/>
    </row>
    <row r="218" spans="19:19" x14ac:dyDescent="0.2">
      <c r="S218" s="514"/>
    </row>
    <row r="219" spans="19:19" x14ac:dyDescent="0.2">
      <c r="S219" s="514"/>
    </row>
    <row r="220" spans="19:19" x14ac:dyDescent="0.2">
      <c r="S220" s="514"/>
    </row>
    <row r="221" spans="19:19" x14ac:dyDescent="0.2">
      <c r="S221" s="514"/>
    </row>
    <row r="222" spans="19:19" x14ac:dyDescent="0.2">
      <c r="S222" s="514"/>
    </row>
    <row r="223" spans="19:19" x14ac:dyDescent="0.2">
      <c r="S223" s="514"/>
    </row>
    <row r="224" spans="19:19" x14ac:dyDescent="0.2">
      <c r="S224" s="514"/>
    </row>
    <row r="225" spans="19:19" x14ac:dyDescent="0.2">
      <c r="S225" s="514"/>
    </row>
    <row r="226" spans="19:19" x14ac:dyDescent="0.2">
      <c r="S226" s="514"/>
    </row>
    <row r="227" spans="19:19" x14ac:dyDescent="0.2">
      <c r="S227" s="514"/>
    </row>
    <row r="228" spans="19:19" x14ac:dyDescent="0.2">
      <c r="S228" s="514"/>
    </row>
    <row r="229" spans="19:19" x14ac:dyDescent="0.2">
      <c r="S229" s="514"/>
    </row>
    <row r="230" spans="19:19" x14ac:dyDescent="0.2">
      <c r="S230" s="514"/>
    </row>
    <row r="231" spans="19:19" x14ac:dyDescent="0.2">
      <c r="S231" s="514"/>
    </row>
    <row r="232" spans="19:19" x14ac:dyDescent="0.2">
      <c r="S232" s="514"/>
    </row>
    <row r="233" spans="19:19" x14ac:dyDescent="0.2">
      <c r="S233" s="514"/>
    </row>
    <row r="234" spans="19:19" x14ac:dyDescent="0.2">
      <c r="S234" s="514"/>
    </row>
    <row r="235" spans="19:19" x14ac:dyDescent="0.2">
      <c r="S235" s="514"/>
    </row>
    <row r="236" spans="19:19" x14ac:dyDescent="0.2">
      <c r="S236" s="514"/>
    </row>
    <row r="237" spans="19:19" x14ac:dyDescent="0.2">
      <c r="S237" s="514"/>
    </row>
    <row r="238" spans="19:19" x14ac:dyDescent="0.2">
      <c r="S238" s="514"/>
    </row>
    <row r="239" spans="19:19" x14ac:dyDescent="0.2">
      <c r="S239" s="514"/>
    </row>
    <row r="240" spans="19:19" x14ac:dyDescent="0.2">
      <c r="S240" s="514"/>
    </row>
    <row r="241" spans="19:19" x14ac:dyDescent="0.2">
      <c r="S241" s="514"/>
    </row>
    <row r="242" spans="19:19" x14ac:dyDescent="0.2">
      <c r="S242" s="514"/>
    </row>
    <row r="243" spans="19:19" x14ac:dyDescent="0.2">
      <c r="S243" s="514"/>
    </row>
    <row r="244" spans="19:19" x14ac:dyDescent="0.2">
      <c r="S244" s="514"/>
    </row>
    <row r="245" spans="19:19" x14ac:dyDescent="0.2">
      <c r="S245" s="514"/>
    </row>
    <row r="246" spans="19:19" x14ac:dyDescent="0.2">
      <c r="S246" s="514"/>
    </row>
    <row r="247" spans="19:19" x14ac:dyDescent="0.2">
      <c r="S247" s="514"/>
    </row>
    <row r="248" spans="19:19" x14ac:dyDescent="0.2">
      <c r="S248" s="514"/>
    </row>
    <row r="249" spans="19:19" x14ac:dyDescent="0.2">
      <c r="S249" s="514"/>
    </row>
    <row r="250" spans="19:19" x14ac:dyDescent="0.2">
      <c r="S250" s="514"/>
    </row>
    <row r="251" spans="19:19" x14ac:dyDescent="0.2">
      <c r="S251" s="514"/>
    </row>
    <row r="252" spans="19:19" x14ac:dyDescent="0.2">
      <c r="S252" s="514"/>
    </row>
    <row r="253" spans="19:19" x14ac:dyDescent="0.2">
      <c r="S253" s="514"/>
    </row>
    <row r="254" spans="19:19" x14ac:dyDescent="0.2">
      <c r="S254" s="514"/>
    </row>
    <row r="255" spans="19:19" x14ac:dyDescent="0.2">
      <c r="S255" s="514"/>
    </row>
    <row r="256" spans="19:19" x14ac:dyDescent="0.2">
      <c r="S256" s="514"/>
    </row>
    <row r="257" spans="19:19" x14ac:dyDescent="0.2">
      <c r="S257" s="514"/>
    </row>
    <row r="258" spans="19:19" x14ac:dyDescent="0.2">
      <c r="S258" s="514"/>
    </row>
    <row r="259" spans="19:19" x14ac:dyDescent="0.2">
      <c r="S259" s="514"/>
    </row>
    <row r="260" spans="19:19" x14ac:dyDescent="0.2">
      <c r="S260" s="514"/>
    </row>
    <row r="261" spans="19:19" x14ac:dyDescent="0.2">
      <c r="S261" s="514"/>
    </row>
    <row r="262" spans="19:19" x14ac:dyDescent="0.2">
      <c r="S262" s="514"/>
    </row>
    <row r="263" spans="19:19" x14ac:dyDescent="0.2">
      <c r="S263" s="514"/>
    </row>
    <row r="264" spans="19:19" x14ac:dyDescent="0.2">
      <c r="S264" s="514"/>
    </row>
    <row r="265" spans="19:19" x14ac:dyDescent="0.2">
      <c r="S265" s="514"/>
    </row>
    <row r="266" spans="19:19" x14ac:dyDescent="0.2">
      <c r="S266" s="514"/>
    </row>
    <row r="267" spans="19:19" x14ac:dyDescent="0.2">
      <c r="S267" s="514"/>
    </row>
    <row r="268" spans="19:19" x14ac:dyDescent="0.2">
      <c r="S268" s="514"/>
    </row>
    <row r="269" spans="19:19" x14ac:dyDescent="0.2">
      <c r="S269" s="514"/>
    </row>
    <row r="270" spans="19:19" x14ac:dyDescent="0.2">
      <c r="S270" s="514"/>
    </row>
    <row r="271" spans="19:19" x14ac:dyDescent="0.2">
      <c r="S271" s="514"/>
    </row>
    <row r="272" spans="19:19" x14ac:dyDescent="0.2">
      <c r="S272" s="514"/>
    </row>
    <row r="273" spans="19:19" x14ac:dyDescent="0.2">
      <c r="S273" s="514"/>
    </row>
    <row r="274" spans="19:19" x14ac:dyDescent="0.2">
      <c r="S274" s="514"/>
    </row>
    <row r="275" spans="19:19" x14ac:dyDescent="0.2">
      <c r="S275" s="514"/>
    </row>
    <row r="276" spans="19:19" x14ac:dyDescent="0.2">
      <c r="S276" s="514"/>
    </row>
    <row r="277" spans="19:19" x14ac:dyDescent="0.2">
      <c r="S277" s="514"/>
    </row>
    <row r="278" spans="19:19" x14ac:dyDescent="0.2">
      <c r="S278" s="514"/>
    </row>
    <row r="279" spans="19:19" x14ac:dyDescent="0.2">
      <c r="S279" s="514"/>
    </row>
    <row r="280" spans="19:19" x14ac:dyDescent="0.2">
      <c r="S280" s="514"/>
    </row>
    <row r="281" spans="19:19" x14ac:dyDescent="0.2">
      <c r="S281" s="514"/>
    </row>
    <row r="282" spans="19:19" x14ac:dyDescent="0.2">
      <c r="S282" s="514"/>
    </row>
    <row r="283" spans="19:19" x14ac:dyDescent="0.2">
      <c r="S283" s="514"/>
    </row>
    <row r="284" spans="19:19" x14ac:dyDescent="0.2">
      <c r="S284" s="514"/>
    </row>
    <row r="285" spans="19:19" x14ac:dyDescent="0.2">
      <c r="S285" s="514"/>
    </row>
    <row r="286" spans="19:19" x14ac:dyDescent="0.2">
      <c r="S286" s="514"/>
    </row>
    <row r="287" spans="19:19" x14ac:dyDescent="0.2">
      <c r="S287" s="514"/>
    </row>
    <row r="288" spans="19:19" x14ac:dyDescent="0.2">
      <c r="S288" s="514"/>
    </row>
    <row r="289" spans="19:19" x14ac:dyDescent="0.2">
      <c r="S289" s="514"/>
    </row>
    <row r="290" spans="19:19" x14ac:dyDescent="0.2">
      <c r="S290" s="514"/>
    </row>
    <row r="291" spans="19:19" x14ac:dyDescent="0.2">
      <c r="S291" s="514"/>
    </row>
    <row r="292" spans="19:19" x14ac:dyDescent="0.2">
      <c r="S292" s="514"/>
    </row>
    <row r="293" spans="19:19" x14ac:dyDescent="0.2">
      <c r="S293" s="514"/>
    </row>
    <row r="294" spans="19:19" x14ac:dyDescent="0.2">
      <c r="S294" s="514"/>
    </row>
    <row r="295" spans="19:19" x14ac:dyDescent="0.2">
      <c r="S295" s="514"/>
    </row>
    <row r="296" spans="19:19" x14ac:dyDescent="0.2">
      <c r="S296" s="514"/>
    </row>
    <row r="297" spans="19:19" x14ac:dyDescent="0.2">
      <c r="S297" s="514"/>
    </row>
    <row r="298" spans="19:19" x14ac:dyDescent="0.2">
      <c r="S298" s="514"/>
    </row>
    <row r="299" spans="19:19" x14ac:dyDescent="0.2">
      <c r="S299" s="514"/>
    </row>
    <row r="300" spans="19:19" x14ac:dyDescent="0.2">
      <c r="S300" s="514"/>
    </row>
    <row r="301" spans="19:19" x14ac:dyDescent="0.2">
      <c r="S301" s="514"/>
    </row>
    <row r="302" spans="19:19" x14ac:dyDescent="0.2">
      <c r="S302" s="514"/>
    </row>
    <row r="303" spans="19:19" x14ac:dyDescent="0.2">
      <c r="S303" s="514"/>
    </row>
    <row r="304" spans="19:19" x14ac:dyDescent="0.2">
      <c r="S304" s="514"/>
    </row>
    <row r="305" spans="19:19" x14ac:dyDescent="0.2">
      <c r="S305" s="514"/>
    </row>
    <row r="306" spans="19:19" x14ac:dyDescent="0.2">
      <c r="S306" s="514"/>
    </row>
    <row r="307" spans="19:19" x14ac:dyDescent="0.2">
      <c r="S307" s="514"/>
    </row>
    <row r="308" spans="19:19" x14ac:dyDescent="0.2">
      <c r="S308" s="514"/>
    </row>
    <row r="309" spans="19:19" x14ac:dyDescent="0.2">
      <c r="S309" s="514"/>
    </row>
    <row r="310" spans="19:19" x14ac:dyDescent="0.2">
      <c r="S310" s="514"/>
    </row>
    <row r="311" spans="19:19" x14ac:dyDescent="0.2">
      <c r="S311" s="514"/>
    </row>
    <row r="312" spans="19:19" x14ac:dyDescent="0.2">
      <c r="S312" s="514"/>
    </row>
    <row r="313" spans="19:19" x14ac:dyDescent="0.2">
      <c r="S313" s="514"/>
    </row>
    <row r="314" spans="19:19" x14ac:dyDescent="0.2">
      <c r="S314" s="514"/>
    </row>
    <row r="315" spans="19:19" x14ac:dyDescent="0.2">
      <c r="S315" s="514"/>
    </row>
    <row r="316" spans="19:19" x14ac:dyDescent="0.2">
      <c r="S316" s="514"/>
    </row>
    <row r="317" spans="19:19" x14ac:dyDescent="0.2">
      <c r="S317" s="514"/>
    </row>
    <row r="318" spans="19:19" x14ac:dyDescent="0.2">
      <c r="S318" s="514"/>
    </row>
    <row r="319" spans="19:19" x14ac:dyDescent="0.2">
      <c r="S319" s="514"/>
    </row>
    <row r="320" spans="19:19" x14ac:dyDescent="0.2">
      <c r="S320" s="514"/>
    </row>
    <row r="321" spans="19:19" x14ac:dyDescent="0.2">
      <c r="S321" s="514"/>
    </row>
    <row r="322" spans="19:19" x14ac:dyDescent="0.2">
      <c r="S322" s="514"/>
    </row>
    <row r="323" spans="19:19" x14ac:dyDescent="0.2">
      <c r="S323" s="514"/>
    </row>
    <row r="324" spans="19:19" x14ac:dyDescent="0.2">
      <c r="S324" s="514"/>
    </row>
    <row r="325" spans="19:19" x14ac:dyDescent="0.2">
      <c r="S325" s="514"/>
    </row>
    <row r="326" spans="19:19" x14ac:dyDescent="0.2">
      <c r="S326" s="514"/>
    </row>
    <row r="327" spans="19:19" x14ac:dyDescent="0.2">
      <c r="S327" s="514"/>
    </row>
    <row r="328" spans="19:19" x14ac:dyDescent="0.2">
      <c r="S328" s="514"/>
    </row>
    <row r="329" spans="19:19" x14ac:dyDescent="0.2">
      <c r="S329" s="514"/>
    </row>
    <row r="330" spans="19:19" x14ac:dyDescent="0.2">
      <c r="S330" s="514"/>
    </row>
    <row r="331" spans="19:19" x14ac:dyDescent="0.2">
      <c r="S331" s="514"/>
    </row>
    <row r="332" spans="19:19" x14ac:dyDescent="0.2">
      <c r="S332" s="514"/>
    </row>
    <row r="333" spans="19:19" x14ac:dyDescent="0.2">
      <c r="S333" s="514"/>
    </row>
    <row r="334" spans="19:19" x14ac:dyDescent="0.2">
      <c r="S334" s="514"/>
    </row>
    <row r="335" spans="19:19" x14ac:dyDescent="0.2">
      <c r="S335" s="514"/>
    </row>
    <row r="336" spans="19:19" x14ac:dyDescent="0.2">
      <c r="S336" s="514"/>
    </row>
    <row r="337" spans="19:19" x14ac:dyDescent="0.2">
      <c r="S337" s="514"/>
    </row>
    <row r="338" spans="19:19" x14ac:dyDescent="0.2">
      <c r="S338" s="514"/>
    </row>
    <row r="339" spans="19:19" x14ac:dyDescent="0.2">
      <c r="S339" s="514"/>
    </row>
    <row r="340" spans="19:19" x14ac:dyDescent="0.2">
      <c r="S340" s="514"/>
    </row>
    <row r="341" spans="19:19" x14ac:dyDescent="0.2">
      <c r="S341" s="514"/>
    </row>
    <row r="342" spans="19:19" x14ac:dyDescent="0.2">
      <c r="S342" s="514"/>
    </row>
    <row r="343" spans="19:19" x14ac:dyDescent="0.2">
      <c r="S343" s="514"/>
    </row>
    <row r="344" spans="19:19" x14ac:dyDescent="0.2">
      <c r="S344" s="514"/>
    </row>
    <row r="345" spans="19:19" x14ac:dyDescent="0.2">
      <c r="S345" s="514"/>
    </row>
    <row r="346" spans="19:19" x14ac:dyDescent="0.2">
      <c r="S346" s="514"/>
    </row>
    <row r="347" spans="19:19" x14ac:dyDescent="0.2">
      <c r="S347" s="514"/>
    </row>
    <row r="348" spans="19:19" x14ac:dyDescent="0.2">
      <c r="S348" s="514"/>
    </row>
    <row r="349" spans="19:19" x14ac:dyDescent="0.2">
      <c r="S349" s="514"/>
    </row>
    <row r="350" spans="19:19" x14ac:dyDescent="0.2">
      <c r="S350" s="514"/>
    </row>
    <row r="351" spans="19:19" x14ac:dyDescent="0.2">
      <c r="S351" s="514"/>
    </row>
    <row r="352" spans="19:19" x14ac:dyDescent="0.2">
      <c r="S352" s="514"/>
    </row>
    <row r="353" spans="19:19" x14ac:dyDescent="0.2">
      <c r="S353" s="514"/>
    </row>
    <row r="354" spans="19:19" x14ac:dyDescent="0.2">
      <c r="S354" s="514"/>
    </row>
    <row r="355" spans="19:19" x14ac:dyDescent="0.2">
      <c r="S355" s="514"/>
    </row>
    <row r="356" spans="19:19" x14ac:dyDescent="0.2">
      <c r="S356" s="514"/>
    </row>
    <row r="357" spans="19:19" x14ac:dyDescent="0.2">
      <c r="S357" s="514"/>
    </row>
    <row r="358" spans="19:19" x14ac:dyDescent="0.2">
      <c r="S358" s="514"/>
    </row>
    <row r="359" spans="19:19" x14ac:dyDescent="0.2">
      <c r="S359" s="514"/>
    </row>
    <row r="360" spans="19:19" x14ac:dyDescent="0.2">
      <c r="S360" s="514"/>
    </row>
    <row r="361" spans="19:19" x14ac:dyDescent="0.2">
      <c r="S361" s="514"/>
    </row>
    <row r="362" spans="19:19" x14ac:dyDescent="0.2">
      <c r="S362" s="514"/>
    </row>
    <row r="363" spans="19:19" x14ac:dyDescent="0.2">
      <c r="S363" s="514"/>
    </row>
    <row r="364" spans="19:19" x14ac:dyDescent="0.2">
      <c r="S364" s="514"/>
    </row>
    <row r="365" spans="19:19" x14ac:dyDescent="0.2">
      <c r="S365" s="514"/>
    </row>
    <row r="366" spans="19:19" x14ac:dyDescent="0.2">
      <c r="S366" s="514"/>
    </row>
    <row r="367" spans="19:19" x14ac:dyDescent="0.2">
      <c r="S367" s="514"/>
    </row>
    <row r="368" spans="19:19" x14ac:dyDescent="0.2">
      <c r="S368" s="514"/>
    </row>
    <row r="369" spans="19:19" x14ac:dyDescent="0.2">
      <c r="S369" s="514"/>
    </row>
    <row r="370" spans="19:19" x14ac:dyDescent="0.2">
      <c r="S370" s="514"/>
    </row>
    <row r="371" spans="19:19" x14ac:dyDescent="0.2">
      <c r="S371" s="514"/>
    </row>
    <row r="372" spans="19:19" x14ac:dyDescent="0.2">
      <c r="S372" s="514"/>
    </row>
    <row r="373" spans="19:19" x14ac:dyDescent="0.2">
      <c r="S373" s="514"/>
    </row>
    <row r="374" spans="19:19" x14ac:dyDescent="0.2">
      <c r="S374" s="514"/>
    </row>
    <row r="375" spans="19:19" x14ac:dyDescent="0.2">
      <c r="S375" s="514"/>
    </row>
    <row r="376" spans="19:19" x14ac:dyDescent="0.2">
      <c r="S376" s="514"/>
    </row>
    <row r="377" spans="19:19" x14ac:dyDescent="0.2">
      <c r="S377" s="514"/>
    </row>
    <row r="378" spans="19:19" x14ac:dyDescent="0.2">
      <c r="S378" s="514"/>
    </row>
    <row r="379" spans="19:19" x14ac:dyDescent="0.2">
      <c r="S379" s="514"/>
    </row>
    <row r="380" spans="19:19" x14ac:dyDescent="0.2">
      <c r="S380" s="514"/>
    </row>
    <row r="381" spans="19:19" x14ac:dyDescent="0.2">
      <c r="S381" s="514"/>
    </row>
    <row r="382" spans="19:19" x14ac:dyDescent="0.2">
      <c r="S382" s="514"/>
    </row>
    <row r="383" spans="19:19" x14ac:dyDescent="0.2">
      <c r="S383" s="514"/>
    </row>
    <row r="384" spans="19:19" x14ac:dyDescent="0.2">
      <c r="S384" s="514"/>
    </row>
    <row r="385" spans="19:19" x14ac:dyDescent="0.2">
      <c r="S385" s="514"/>
    </row>
    <row r="386" spans="19:19" x14ac:dyDescent="0.2">
      <c r="S386" s="514"/>
    </row>
    <row r="387" spans="19:19" x14ac:dyDescent="0.2">
      <c r="S387" s="514"/>
    </row>
    <row r="388" spans="19:19" x14ac:dyDescent="0.2">
      <c r="S388" s="514"/>
    </row>
    <row r="389" spans="19:19" x14ac:dyDescent="0.2">
      <c r="S389" s="514"/>
    </row>
    <row r="390" spans="19:19" x14ac:dyDescent="0.2">
      <c r="S390" s="514"/>
    </row>
    <row r="391" spans="19:19" x14ac:dyDescent="0.2">
      <c r="S391" s="514"/>
    </row>
    <row r="392" spans="19:19" x14ac:dyDescent="0.2">
      <c r="S392" s="514"/>
    </row>
    <row r="393" spans="19:19" x14ac:dyDescent="0.2">
      <c r="S393" s="514"/>
    </row>
    <row r="394" spans="19:19" x14ac:dyDescent="0.2">
      <c r="S394" s="514"/>
    </row>
    <row r="395" spans="19:19" x14ac:dyDescent="0.2">
      <c r="S395" s="514"/>
    </row>
    <row r="396" spans="19:19" x14ac:dyDescent="0.2">
      <c r="S396" s="514"/>
    </row>
    <row r="397" spans="19:19" x14ac:dyDescent="0.2">
      <c r="S397" s="514"/>
    </row>
    <row r="398" spans="19:19" x14ac:dyDescent="0.2">
      <c r="S398" s="514"/>
    </row>
    <row r="399" spans="19:19" x14ac:dyDescent="0.2">
      <c r="S399" s="514"/>
    </row>
    <row r="400" spans="19:19" x14ac:dyDescent="0.2">
      <c r="S400" s="514"/>
    </row>
    <row r="401" spans="19:19" x14ac:dyDescent="0.2">
      <c r="S401" s="514"/>
    </row>
    <row r="402" spans="19:19" x14ac:dyDescent="0.2">
      <c r="S402" s="514"/>
    </row>
    <row r="403" spans="19:19" x14ac:dyDescent="0.2">
      <c r="S403" s="514"/>
    </row>
    <row r="404" spans="19:19" x14ac:dyDescent="0.2">
      <c r="S404" s="514"/>
    </row>
    <row r="405" spans="19:19" x14ac:dyDescent="0.2">
      <c r="S405" s="514"/>
    </row>
    <row r="406" spans="19:19" x14ac:dyDescent="0.2">
      <c r="S406" s="514"/>
    </row>
    <row r="407" spans="19:19" x14ac:dyDescent="0.2">
      <c r="S407" s="514"/>
    </row>
    <row r="408" spans="19:19" x14ac:dyDescent="0.2">
      <c r="S408" s="514"/>
    </row>
    <row r="409" spans="19:19" x14ac:dyDescent="0.2">
      <c r="S409" s="514"/>
    </row>
    <row r="410" spans="19:19" x14ac:dyDescent="0.2">
      <c r="S410" s="514"/>
    </row>
    <row r="411" spans="19:19" x14ac:dyDescent="0.2">
      <c r="S411" s="514"/>
    </row>
    <row r="412" spans="19:19" x14ac:dyDescent="0.2">
      <c r="S412" s="514"/>
    </row>
    <row r="413" spans="19:19" x14ac:dyDescent="0.2">
      <c r="S413" s="514"/>
    </row>
    <row r="414" spans="19:19" x14ac:dyDescent="0.2">
      <c r="S414" s="514"/>
    </row>
    <row r="415" spans="19:19" x14ac:dyDescent="0.2">
      <c r="S415" s="514"/>
    </row>
    <row r="416" spans="19:19" x14ac:dyDescent="0.2">
      <c r="S416" s="514"/>
    </row>
    <row r="417" spans="19:19" x14ac:dyDescent="0.2">
      <c r="S417" s="514"/>
    </row>
    <row r="418" spans="19:19" x14ac:dyDescent="0.2">
      <c r="S418" s="514"/>
    </row>
    <row r="419" spans="19:19" x14ac:dyDescent="0.2">
      <c r="S419" s="514"/>
    </row>
    <row r="420" spans="19:19" x14ac:dyDescent="0.2">
      <c r="S420" s="514"/>
    </row>
    <row r="421" spans="19:19" x14ac:dyDescent="0.2">
      <c r="S421" s="514"/>
    </row>
    <row r="422" spans="19:19" x14ac:dyDescent="0.2">
      <c r="S422" s="514"/>
    </row>
    <row r="423" spans="19:19" x14ac:dyDescent="0.2">
      <c r="S423" s="514"/>
    </row>
    <row r="424" spans="19:19" x14ac:dyDescent="0.2">
      <c r="S424" s="514"/>
    </row>
    <row r="425" spans="19:19" x14ac:dyDescent="0.2">
      <c r="S425" s="514"/>
    </row>
    <row r="426" spans="19:19" x14ac:dyDescent="0.2">
      <c r="S426" s="514"/>
    </row>
    <row r="427" spans="19:19" x14ac:dyDescent="0.2">
      <c r="S427" s="514"/>
    </row>
    <row r="428" spans="19:19" x14ac:dyDescent="0.2">
      <c r="S428" s="514"/>
    </row>
    <row r="429" spans="19:19" x14ac:dyDescent="0.2">
      <c r="S429" s="514"/>
    </row>
    <row r="430" spans="19:19" x14ac:dyDescent="0.2">
      <c r="S430" s="514"/>
    </row>
    <row r="431" spans="19:19" x14ac:dyDescent="0.2">
      <c r="S431" s="514"/>
    </row>
    <row r="432" spans="19:19" x14ac:dyDescent="0.2">
      <c r="S432" s="514"/>
    </row>
    <row r="433" spans="19:19" x14ac:dyDescent="0.2">
      <c r="S433" s="514"/>
    </row>
    <row r="434" spans="19:19" x14ac:dyDescent="0.2">
      <c r="S434" s="514"/>
    </row>
    <row r="435" spans="19:19" x14ac:dyDescent="0.2">
      <c r="S435" s="514"/>
    </row>
    <row r="436" spans="19:19" x14ac:dyDescent="0.2">
      <c r="S436" s="514"/>
    </row>
    <row r="437" spans="19:19" x14ac:dyDescent="0.2">
      <c r="S437" s="514"/>
    </row>
    <row r="438" spans="19:19" x14ac:dyDescent="0.2">
      <c r="S438" s="514"/>
    </row>
    <row r="439" spans="19:19" x14ac:dyDescent="0.2">
      <c r="S439" s="514"/>
    </row>
    <row r="440" spans="19:19" x14ac:dyDescent="0.2">
      <c r="S440" s="514"/>
    </row>
    <row r="441" spans="19:19" x14ac:dyDescent="0.2">
      <c r="S441" s="514"/>
    </row>
    <row r="442" spans="19:19" x14ac:dyDescent="0.2">
      <c r="S442" s="514"/>
    </row>
    <row r="443" spans="19:19" x14ac:dyDescent="0.2">
      <c r="S443" s="514"/>
    </row>
    <row r="444" spans="19:19" x14ac:dyDescent="0.2">
      <c r="S444" s="514"/>
    </row>
    <row r="445" spans="19:19" x14ac:dyDescent="0.2">
      <c r="S445" s="514"/>
    </row>
    <row r="446" spans="19:19" x14ac:dyDescent="0.2">
      <c r="S446" s="514"/>
    </row>
    <row r="447" spans="19:19" x14ac:dyDescent="0.2">
      <c r="S447" s="514"/>
    </row>
    <row r="448" spans="19:19" x14ac:dyDescent="0.2">
      <c r="S448" s="514"/>
    </row>
    <row r="449" spans="19:19" x14ac:dyDescent="0.2">
      <c r="S449" s="514"/>
    </row>
    <row r="450" spans="19:19" x14ac:dyDescent="0.2">
      <c r="S450" s="514"/>
    </row>
    <row r="451" spans="19:19" x14ac:dyDescent="0.2">
      <c r="S451" s="514"/>
    </row>
    <row r="452" spans="19:19" x14ac:dyDescent="0.2">
      <c r="S452" s="514"/>
    </row>
    <row r="453" spans="19:19" x14ac:dyDescent="0.2">
      <c r="S453" s="514"/>
    </row>
    <row r="454" spans="19:19" x14ac:dyDescent="0.2">
      <c r="S454" s="514"/>
    </row>
    <row r="455" spans="19:19" x14ac:dyDescent="0.2">
      <c r="S455" s="514"/>
    </row>
    <row r="456" spans="19:19" x14ac:dyDescent="0.2">
      <c r="S456" s="514"/>
    </row>
    <row r="457" spans="19:19" x14ac:dyDescent="0.2">
      <c r="S457" s="514"/>
    </row>
    <row r="458" spans="19:19" x14ac:dyDescent="0.2">
      <c r="S458" s="514"/>
    </row>
    <row r="459" spans="19:19" x14ac:dyDescent="0.2">
      <c r="S459" s="514"/>
    </row>
    <row r="460" spans="19:19" x14ac:dyDescent="0.2">
      <c r="S460" s="514"/>
    </row>
    <row r="461" spans="19:19" x14ac:dyDescent="0.2">
      <c r="S461" s="514"/>
    </row>
    <row r="462" spans="19:19" x14ac:dyDescent="0.2">
      <c r="S462" s="514"/>
    </row>
    <row r="463" spans="19:19" x14ac:dyDescent="0.2">
      <c r="S463" s="514"/>
    </row>
    <row r="464" spans="19:19" x14ac:dyDescent="0.2">
      <c r="S464" s="514"/>
    </row>
    <row r="465" spans="19:19" x14ac:dyDescent="0.2">
      <c r="S465" s="514"/>
    </row>
    <row r="466" spans="19:19" x14ac:dyDescent="0.2">
      <c r="S466" s="514"/>
    </row>
    <row r="467" spans="19:19" x14ac:dyDescent="0.2">
      <c r="S467" s="514"/>
    </row>
    <row r="468" spans="19:19" x14ac:dyDescent="0.2">
      <c r="S468" s="514"/>
    </row>
    <row r="469" spans="19:19" x14ac:dyDescent="0.2">
      <c r="S469" s="514"/>
    </row>
    <row r="470" spans="19:19" x14ac:dyDescent="0.2">
      <c r="S470" s="514"/>
    </row>
    <row r="471" spans="19:19" x14ac:dyDescent="0.2">
      <c r="S471" s="514"/>
    </row>
    <row r="472" spans="19:19" x14ac:dyDescent="0.2">
      <c r="S472" s="514"/>
    </row>
    <row r="473" spans="19:19" x14ac:dyDescent="0.2">
      <c r="S473" s="514"/>
    </row>
    <row r="474" spans="19:19" x14ac:dyDescent="0.2">
      <c r="S474" s="514"/>
    </row>
    <row r="475" spans="19:19" x14ac:dyDescent="0.2">
      <c r="S475" s="514"/>
    </row>
    <row r="476" spans="19:19" x14ac:dyDescent="0.2">
      <c r="S476" s="514"/>
    </row>
    <row r="477" spans="19:19" x14ac:dyDescent="0.2">
      <c r="S477" s="514"/>
    </row>
    <row r="478" spans="19:19" x14ac:dyDescent="0.2">
      <c r="S478" s="514"/>
    </row>
    <row r="479" spans="19:19" x14ac:dyDescent="0.2">
      <c r="S479" s="514"/>
    </row>
    <row r="480" spans="19:19" x14ac:dyDescent="0.2">
      <c r="S480" s="514"/>
    </row>
    <row r="481" spans="19:19" x14ac:dyDescent="0.2">
      <c r="S481" s="514"/>
    </row>
    <row r="482" spans="19:19" x14ac:dyDescent="0.2">
      <c r="S482" s="514"/>
    </row>
    <row r="483" spans="19:19" x14ac:dyDescent="0.2">
      <c r="S483" s="514"/>
    </row>
    <row r="484" spans="19:19" x14ac:dyDescent="0.2">
      <c r="S484" s="514"/>
    </row>
    <row r="485" spans="19:19" x14ac:dyDescent="0.2">
      <c r="S485" s="514"/>
    </row>
    <row r="486" spans="19:19" x14ac:dyDescent="0.2">
      <c r="S486" s="514"/>
    </row>
    <row r="487" spans="19:19" x14ac:dyDescent="0.2">
      <c r="S487" s="514"/>
    </row>
    <row r="488" spans="19:19" x14ac:dyDescent="0.2">
      <c r="S488" s="514"/>
    </row>
    <row r="489" spans="19:19" x14ac:dyDescent="0.2">
      <c r="S489" s="514"/>
    </row>
    <row r="490" spans="19:19" x14ac:dyDescent="0.2">
      <c r="S490" s="514"/>
    </row>
    <row r="491" spans="19:19" x14ac:dyDescent="0.2">
      <c r="S491" s="514"/>
    </row>
    <row r="492" spans="19:19" x14ac:dyDescent="0.2">
      <c r="S492" s="514"/>
    </row>
    <row r="493" spans="19:19" x14ac:dyDescent="0.2">
      <c r="S493" s="514"/>
    </row>
    <row r="494" spans="19:19" x14ac:dyDescent="0.2">
      <c r="S494" s="514"/>
    </row>
    <row r="495" spans="19:19" x14ac:dyDescent="0.2">
      <c r="S495" s="514"/>
    </row>
    <row r="496" spans="19:19" x14ac:dyDescent="0.2">
      <c r="S496" s="514"/>
    </row>
    <row r="497" spans="19:19" x14ac:dyDescent="0.2">
      <c r="S497" s="514"/>
    </row>
    <row r="498" spans="19:19" x14ac:dyDescent="0.2">
      <c r="S498" s="514"/>
    </row>
    <row r="499" spans="19:19" x14ac:dyDescent="0.2">
      <c r="S499" s="514"/>
    </row>
    <row r="500" spans="19:19" x14ac:dyDescent="0.2">
      <c r="S500" s="514"/>
    </row>
    <row r="501" spans="19:19" x14ac:dyDescent="0.2">
      <c r="S501" s="514"/>
    </row>
    <row r="502" spans="19:19" x14ac:dyDescent="0.2">
      <c r="S502" s="514"/>
    </row>
    <row r="503" spans="19:19" x14ac:dyDescent="0.2">
      <c r="S503" s="514"/>
    </row>
    <row r="504" spans="19:19" x14ac:dyDescent="0.2">
      <c r="S504" s="514"/>
    </row>
    <row r="505" spans="19:19" x14ac:dyDescent="0.2">
      <c r="S505" s="514"/>
    </row>
    <row r="506" spans="19:19" x14ac:dyDescent="0.2">
      <c r="S506" s="514"/>
    </row>
    <row r="507" spans="19:19" x14ac:dyDescent="0.2">
      <c r="S507" s="514"/>
    </row>
    <row r="508" spans="19:19" x14ac:dyDescent="0.2">
      <c r="S508" s="514"/>
    </row>
    <row r="509" spans="19:19" x14ac:dyDescent="0.2">
      <c r="S509" s="514"/>
    </row>
    <row r="510" spans="19:19" x14ac:dyDescent="0.2">
      <c r="S510" s="514"/>
    </row>
    <row r="511" spans="19:19" x14ac:dyDescent="0.2">
      <c r="S511" s="514"/>
    </row>
    <row r="512" spans="19:19" x14ac:dyDescent="0.2">
      <c r="S512" s="514"/>
    </row>
    <row r="513" spans="19:19" x14ac:dyDescent="0.2">
      <c r="S513" s="514"/>
    </row>
    <row r="514" spans="19:19" x14ac:dyDescent="0.2">
      <c r="S514" s="514"/>
    </row>
    <row r="515" spans="19:19" x14ac:dyDescent="0.2">
      <c r="S515" s="514"/>
    </row>
    <row r="516" spans="19:19" x14ac:dyDescent="0.2">
      <c r="S516" s="514"/>
    </row>
    <row r="517" spans="19:19" x14ac:dyDescent="0.2">
      <c r="S517" s="514"/>
    </row>
    <row r="518" spans="19:19" x14ac:dyDescent="0.2">
      <c r="S518" s="514"/>
    </row>
    <row r="519" spans="19:19" x14ac:dyDescent="0.2">
      <c r="S519" s="514"/>
    </row>
    <row r="520" spans="19:19" x14ac:dyDescent="0.2">
      <c r="S520" s="514"/>
    </row>
    <row r="521" spans="19:19" x14ac:dyDescent="0.2">
      <c r="S521" s="514"/>
    </row>
    <row r="522" spans="19:19" x14ac:dyDescent="0.2">
      <c r="S522" s="514"/>
    </row>
    <row r="523" spans="19:19" x14ac:dyDescent="0.2">
      <c r="S523" s="514"/>
    </row>
    <row r="524" spans="19:19" x14ac:dyDescent="0.2">
      <c r="S524" s="514"/>
    </row>
    <row r="525" spans="19:19" x14ac:dyDescent="0.2">
      <c r="S525" s="514"/>
    </row>
    <row r="526" spans="19:19" x14ac:dyDescent="0.2">
      <c r="S526" s="514"/>
    </row>
    <row r="527" spans="19:19" x14ac:dyDescent="0.2">
      <c r="S527" s="514"/>
    </row>
    <row r="528" spans="19:19" x14ac:dyDescent="0.2">
      <c r="S528" s="514"/>
    </row>
    <row r="529" spans="19:19" x14ac:dyDescent="0.2">
      <c r="S529" s="514"/>
    </row>
    <row r="530" spans="19:19" x14ac:dyDescent="0.2">
      <c r="S530" s="514"/>
    </row>
    <row r="531" spans="19:19" x14ac:dyDescent="0.2">
      <c r="S531" s="514"/>
    </row>
    <row r="532" spans="19:19" x14ac:dyDescent="0.2">
      <c r="S532" s="514"/>
    </row>
    <row r="533" spans="19:19" x14ac:dyDescent="0.2">
      <c r="S533" s="514"/>
    </row>
    <row r="534" spans="19:19" x14ac:dyDescent="0.2">
      <c r="S534" s="514"/>
    </row>
    <row r="535" spans="19:19" x14ac:dyDescent="0.2">
      <c r="S535" s="514"/>
    </row>
    <row r="536" spans="19:19" x14ac:dyDescent="0.2">
      <c r="S536" s="514"/>
    </row>
    <row r="537" spans="19:19" x14ac:dyDescent="0.2">
      <c r="S537" s="514"/>
    </row>
    <row r="538" spans="19:19" x14ac:dyDescent="0.2">
      <c r="S538" s="514"/>
    </row>
    <row r="539" spans="19:19" x14ac:dyDescent="0.2">
      <c r="S539" s="514"/>
    </row>
    <row r="540" spans="19:19" x14ac:dyDescent="0.2">
      <c r="S540" s="514"/>
    </row>
    <row r="541" spans="19:19" x14ac:dyDescent="0.2">
      <c r="S541" s="514"/>
    </row>
    <row r="542" spans="19:19" x14ac:dyDescent="0.2">
      <c r="S542" s="514"/>
    </row>
    <row r="543" spans="19:19" x14ac:dyDescent="0.2">
      <c r="S543" s="514"/>
    </row>
    <row r="544" spans="19:19" x14ac:dyDescent="0.2">
      <c r="S544" s="514"/>
    </row>
    <row r="545" spans="19:19" x14ac:dyDescent="0.2">
      <c r="S545" s="514"/>
    </row>
    <row r="546" spans="19:19" x14ac:dyDescent="0.2">
      <c r="S546" s="514"/>
    </row>
    <row r="547" spans="19:19" x14ac:dyDescent="0.2">
      <c r="S547" s="514"/>
    </row>
    <row r="548" spans="19:19" x14ac:dyDescent="0.2">
      <c r="S548" s="514"/>
    </row>
    <row r="549" spans="19:19" x14ac:dyDescent="0.2">
      <c r="S549" s="514"/>
    </row>
    <row r="550" spans="19:19" x14ac:dyDescent="0.2">
      <c r="S550" s="514"/>
    </row>
    <row r="551" spans="19:19" x14ac:dyDescent="0.2">
      <c r="S551" s="514"/>
    </row>
    <row r="552" spans="19:19" x14ac:dyDescent="0.2">
      <c r="S552" s="514"/>
    </row>
    <row r="553" spans="19:19" x14ac:dyDescent="0.2">
      <c r="S553" s="514"/>
    </row>
    <row r="554" spans="19:19" x14ac:dyDescent="0.2">
      <c r="S554" s="514"/>
    </row>
    <row r="555" spans="19:19" x14ac:dyDescent="0.2">
      <c r="S555" s="514"/>
    </row>
    <row r="556" spans="19:19" x14ac:dyDescent="0.2">
      <c r="S556" s="514"/>
    </row>
    <row r="557" spans="19:19" x14ac:dyDescent="0.2">
      <c r="S557" s="514"/>
    </row>
    <row r="558" spans="19:19" x14ac:dyDescent="0.2">
      <c r="S558" s="514"/>
    </row>
    <row r="559" spans="19:19" x14ac:dyDescent="0.2">
      <c r="S559" s="514"/>
    </row>
    <row r="560" spans="19:19" x14ac:dyDescent="0.2">
      <c r="S560" s="514"/>
    </row>
    <row r="561" spans="19:19" x14ac:dyDescent="0.2">
      <c r="S561" s="514"/>
    </row>
    <row r="562" spans="19:19" x14ac:dyDescent="0.2">
      <c r="S562" s="514"/>
    </row>
    <row r="563" spans="19:19" x14ac:dyDescent="0.2">
      <c r="S563" s="514"/>
    </row>
    <row r="564" spans="19:19" x14ac:dyDescent="0.2">
      <c r="S564" s="514"/>
    </row>
    <row r="565" spans="19:19" x14ac:dyDescent="0.2">
      <c r="S565" s="514"/>
    </row>
    <row r="566" spans="19:19" x14ac:dyDescent="0.2">
      <c r="S566" s="514"/>
    </row>
    <row r="567" spans="19:19" x14ac:dyDescent="0.2">
      <c r="S567" s="514"/>
    </row>
    <row r="568" spans="19:19" x14ac:dyDescent="0.2">
      <c r="S568" s="514"/>
    </row>
    <row r="569" spans="19:19" x14ac:dyDescent="0.2">
      <c r="S569" s="514"/>
    </row>
    <row r="570" spans="19:19" x14ac:dyDescent="0.2">
      <c r="S570" s="514"/>
    </row>
    <row r="571" spans="19:19" x14ac:dyDescent="0.2">
      <c r="S571" s="514"/>
    </row>
    <row r="572" spans="19:19" x14ac:dyDescent="0.2">
      <c r="S572" s="514"/>
    </row>
    <row r="573" spans="19:19" x14ac:dyDescent="0.2">
      <c r="S573" s="514"/>
    </row>
    <row r="574" spans="19:19" x14ac:dyDescent="0.2">
      <c r="S574" s="514"/>
    </row>
    <row r="575" spans="19:19" x14ac:dyDescent="0.2">
      <c r="S575" s="514"/>
    </row>
    <row r="576" spans="19:19" x14ac:dyDescent="0.2">
      <c r="S576" s="514"/>
    </row>
    <row r="577" spans="19:19" x14ac:dyDescent="0.2">
      <c r="S577" s="514"/>
    </row>
    <row r="578" spans="19:19" x14ac:dyDescent="0.2">
      <c r="S578" s="514"/>
    </row>
    <row r="579" spans="19:19" x14ac:dyDescent="0.2">
      <c r="S579" s="514"/>
    </row>
    <row r="580" spans="19:19" x14ac:dyDescent="0.2">
      <c r="S580" s="514"/>
    </row>
    <row r="581" spans="19:19" x14ac:dyDescent="0.2">
      <c r="S581" s="514"/>
    </row>
    <row r="582" spans="19:19" x14ac:dyDescent="0.2">
      <c r="S582" s="514"/>
    </row>
    <row r="583" spans="19:19" x14ac:dyDescent="0.2">
      <c r="S583" s="514"/>
    </row>
    <row r="584" spans="19:19" x14ac:dyDescent="0.2">
      <c r="S584" s="514"/>
    </row>
    <row r="585" spans="19:19" x14ac:dyDescent="0.2">
      <c r="S585" s="514"/>
    </row>
    <row r="586" spans="19:19" x14ac:dyDescent="0.2">
      <c r="S586" s="514"/>
    </row>
    <row r="587" spans="19:19" x14ac:dyDescent="0.2">
      <c r="S587" s="514"/>
    </row>
    <row r="588" spans="19:19" x14ac:dyDescent="0.2">
      <c r="S588" s="514"/>
    </row>
    <row r="589" spans="19:19" x14ac:dyDescent="0.2">
      <c r="S589" s="514"/>
    </row>
    <row r="590" spans="19:19" x14ac:dyDescent="0.2">
      <c r="S590" s="514"/>
    </row>
    <row r="591" spans="19:19" x14ac:dyDescent="0.2">
      <c r="S591" s="514"/>
    </row>
    <row r="592" spans="19:19" x14ac:dyDescent="0.2">
      <c r="S592" s="514"/>
    </row>
    <row r="593" spans="19:19" x14ac:dyDescent="0.2">
      <c r="S593" s="514"/>
    </row>
    <row r="594" spans="19:19" x14ac:dyDescent="0.2">
      <c r="S594" s="514"/>
    </row>
    <row r="595" spans="19:19" x14ac:dyDescent="0.2">
      <c r="S595" s="514"/>
    </row>
    <row r="596" spans="19:19" x14ac:dyDescent="0.2">
      <c r="S596" s="514"/>
    </row>
    <row r="597" spans="19:19" x14ac:dyDescent="0.2">
      <c r="S597" s="514"/>
    </row>
    <row r="598" spans="19:19" x14ac:dyDescent="0.2">
      <c r="S598" s="514"/>
    </row>
    <row r="599" spans="19:19" x14ac:dyDescent="0.2">
      <c r="S599" s="514"/>
    </row>
    <row r="600" spans="19:19" x14ac:dyDescent="0.2">
      <c r="S600" s="514"/>
    </row>
    <row r="601" spans="19:19" x14ac:dyDescent="0.2">
      <c r="S601" s="514"/>
    </row>
    <row r="602" spans="19:19" x14ac:dyDescent="0.2">
      <c r="S602" s="514"/>
    </row>
    <row r="603" spans="19:19" x14ac:dyDescent="0.2">
      <c r="S603" s="514"/>
    </row>
    <row r="604" spans="19:19" x14ac:dyDescent="0.2">
      <c r="S604" s="514"/>
    </row>
    <row r="605" spans="19:19" x14ac:dyDescent="0.2">
      <c r="S605" s="514"/>
    </row>
    <row r="606" spans="19:19" x14ac:dyDescent="0.2">
      <c r="S606" s="514"/>
    </row>
    <row r="607" spans="19:19" x14ac:dyDescent="0.2">
      <c r="S607" s="514"/>
    </row>
    <row r="608" spans="19:19" x14ac:dyDescent="0.2">
      <c r="S608" s="514"/>
    </row>
    <row r="609" spans="19:19" x14ac:dyDescent="0.2">
      <c r="S609" s="514"/>
    </row>
    <row r="610" spans="19:19" x14ac:dyDescent="0.2">
      <c r="S610" s="514"/>
    </row>
    <row r="611" spans="19:19" x14ac:dyDescent="0.2">
      <c r="S611" s="514"/>
    </row>
    <row r="612" spans="19:19" x14ac:dyDescent="0.2">
      <c r="S612" s="514"/>
    </row>
    <row r="613" spans="19:19" x14ac:dyDescent="0.2">
      <c r="S613" s="514"/>
    </row>
    <row r="614" spans="19:19" x14ac:dyDescent="0.2">
      <c r="S614" s="514"/>
    </row>
    <row r="615" spans="19:19" x14ac:dyDescent="0.2">
      <c r="S615" s="514"/>
    </row>
    <row r="616" spans="19:19" x14ac:dyDescent="0.2">
      <c r="S616" s="514"/>
    </row>
    <row r="617" spans="19:19" x14ac:dyDescent="0.2">
      <c r="S617" s="514"/>
    </row>
    <row r="618" spans="19:19" x14ac:dyDescent="0.2">
      <c r="S618" s="514"/>
    </row>
    <row r="619" spans="19:19" x14ac:dyDescent="0.2">
      <c r="S619" s="514"/>
    </row>
    <row r="620" spans="19:19" x14ac:dyDescent="0.2">
      <c r="S620" s="514"/>
    </row>
    <row r="621" spans="19:19" x14ac:dyDescent="0.2">
      <c r="S621" s="514"/>
    </row>
    <row r="622" spans="19:19" x14ac:dyDescent="0.2">
      <c r="S622" s="514"/>
    </row>
    <row r="623" spans="19:19" x14ac:dyDescent="0.2">
      <c r="S623" s="514"/>
    </row>
    <row r="624" spans="19:19" x14ac:dyDescent="0.2">
      <c r="S624" s="514"/>
    </row>
    <row r="625" spans="19:19" x14ac:dyDescent="0.2">
      <c r="S625" s="514"/>
    </row>
    <row r="626" spans="19:19" x14ac:dyDescent="0.2">
      <c r="S626" s="514"/>
    </row>
    <row r="627" spans="19:19" x14ac:dyDescent="0.2">
      <c r="S627" s="514"/>
    </row>
    <row r="628" spans="19:19" x14ac:dyDescent="0.2">
      <c r="S628" s="514"/>
    </row>
    <row r="629" spans="19:19" x14ac:dyDescent="0.2">
      <c r="S629" s="514"/>
    </row>
    <row r="630" spans="19:19" x14ac:dyDescent="0.2">
      <c r="S630" s="514"/>
    </row>
    <row r="631" spans="19:19" x14ac:dyDescent="0.2">
      <c r="S631" s="514"/>
    </row>
    <row r="632" spans="19:19" x14ac:dyDescent="0.2">
      <c r="S632" s="514"/>
    </row>
    <row r="633" spans="19:19" x14ac:dyDescent="0.2">
      <c r="S633" s="514"/>
    </row>
    <row r="634" spans="19:19" x14ac:dyDescent="0.2">
      <c r="S634" s="514"/>
    </row>
    <row r="635" spans="19:19" x14ac:dyDescent="0.2">
      <c r="S635" s="514"/>
    </row>
    <row r="636" spans="19:19" x14ac:dyDescent="0.2">
      <c r="S636" s="514"/>
    </row>
    <row r="637" spans="19:19" x14ac:dyDescent="0.2">
      <c r="S637" s="514"/>
    </row>
    <row r="638" spans="19:19" x14ac:dyDescent="0.2">
      <c r="S638" s="514"/>
    </row>
    <row r="639" spans="19:19" x14ac:dyDescent="0.2">
      <c r="S639" s="514"/>
    </row>
    <row r="640" spans="19:19" x14ac:dyDescent="0.2">
      <c r="S640" s="514"/>
    </row>
    <row r="641" spans="19:19" x14ac:dyDescent="0.2">
      <c r="S641" s="514"/>
    </row>
    <row r="642" spans="19:19" x14ac:dyDescent="0.2">
      <c r="S642" s="514"/>
    </row>
    <row r="643" spans="19:19" x14ac:dyDescent="0.2">
      <c r="S643" s="514"/>
    </row>
    <row r="644" spans="19:19" x14ac:dyDescent="0.2">
      <c r="S644" s="514"/>
    </row>
    <row r="645" spans="19:19" x14ac:dyDescent="0.2">
      <c r="S645" s="514"/>
    </row>
    <row r="646" spans="19:19" x14ac:dyDescent="0.2">
      <c r="S646" s="514"/>
    </row>
    <row r="647" spans="19:19" x14ac:dyDescent="0.2">
      <c r="S647" s="514"/>
    </row>
    <row r="648" spans="19:19" x14ac:dyDescent="0.2">
      <c r="S648" s="514"/>
    </row>
    <row r="649" spans="19:19" x14ac:dyDescent="0.2">
      <c r="S649" s="514"/>
    </row>
    <row r="650" spans="19:19" x14ac:dyDescent="0.2">
      <c r="S650" s="514"/>
    </row>
    <row r="651" spans="19:19" x14ac:dyDescent="0.2">
      <c r="S651" s="514"/>
    </row>
    <row r="652" spans="19:19" x14ac:dyDescent="0.2">
      <c r="S652" s="514"/>
    </row>
    <row r="653" spans="19:19" x14ac:dyDescent="0.2">
      <c r="S653" s="514"/>
    </row>
    <row r="654" spans="19:19" x14ac:dyDescent="0.2">
      <c r="S654" s="514"/>
    </row>
    <row r="655" spans="19:19" x14ac:dyDescent="0.2">
      <c r="S655" s="514"/>
    </row>
    <row r="656" spans="19:19" x14ac:dyDescent="0.2">
      <c r="S656" s="514"/>
    </row>
    <row r="657" spans="19:19" x14ac:dyDescent="0.2">
      <c r="S657" s="514"/>
    </row>
    <row r="658" spans="19:19" x14ac:dyDescent="0.2">
      <c r="S658" s="514"/>
    </row>
    <row r="659" spans="19:19" x14ac:dyDescent="0.2">
      <c r="S659" s="514"/>
    </row>
    <row r="660" spans="19:19" x14ac:dyDescent="0.2">
      <c r="S660" s="514"/>
    </row>
    <row r="661" spans="19:19" x14ac:dyDescent="0.2">
      <c r="S661" s="514"/>
    </row>
    <row r="662" spans="19:19" x14ac:dyDescent="0.2">
      <c r="S662" s="514"/>
    </row>
    <row r="663" spans="19:19" x14ac:dyDescent="0.2">
      <c r="S663" s="514"/>
    </row>
    <row r="664" spans="19:19" x14ac:dyDescent="0.2">
      <c r="S664" s="514"/>
    </row>
    <row r="665" spans="19:19" x14ac:dyDescent="0.2">
      <c r="S665" s="514"/>
    </row>
    <row r="666" spans="19:19" x14ac:dyDescent="0.2">
      <c r="S666" s="514"/>
    </row>
    <row r="667" spans="19:19" x14ac:dyDescent="0.2">
      <c r="S667" s="514"/>
    </row>
    <row r="668" spans="19:19" x14ac:dyDescent="0.2">
      <c r="S668" s="514"/>
    </row>
    <row r="669" spans="19:19" x14ac:dyDescent="0.2">
      <c r="S669" s="514"/>
    </row>
    <row r="670" spans="19:19" x14ac:dyDescent="0.2">
      <c r="S670" s="514"/>
    </row>
    <row r="671" spans="19:19" x14ac:dyDescent="0.2">
      <c r="S671" s="514"/>
    </row>
    <row r="672" spans="19:19" x14ac:dyDescent="0.2">
      <c r="S672" s="514"/>
    </row>
    <row r="673" spans="19:19" x14ac:dyDescent="0.2">
      <c r="S673" s="514"/>
    </row>
    <row r="674" spans="19:19" x14ac:dyDescent="0.2">
      <c r="S674" s="514"/>
    </row>
    <row r="675" spans="19:19" x14ac:dyDescent="0.2">
      <c r="S675" s="514"/>
    </row>
    <row r="676" spans="19:19" x14ac:dyDescent="0.2">
      <c r="S676" s="514"/>
    </row>
    <row r="677" spans="19:19" x14ac:dyDescent="0.2">
      <c r="S677" s="514"/>
    </row>
    <row r="678" spans="19:19" x14ac:dyDescent="0.2">
      <c r="S678" s="514"/>
    </row>
    <row r="679" spans="19:19" x14ac:dyDescent="0.2">
      <c r="S679" s="514"/>
    </row>
    <row r="680" spans="19:19" x14ac:dyDescent="0.2">
      <c r="S680" s="514"/>
    </row>
    <row r="681" spans="19:19" x14ac:dyDescent="0.2">
      <c r="S681" s="514"/>
    </row>
    <row r="682" spans="19:19" x14ac:dyDescent="0.2">
      <c r="S682" s="514"/>
    </row>
    <row r="683" spans="19:19" x14ac:dyDescent="0.2">
      <c r="S683" s="514"/>
    </row>
    <row r="684" spans="19:19" x14ac:dyDescent="0.2">
      <c r="S684" s="514"/>
    </row>
    <row r="685" spans="19:19" x14ac:dyDescent="0.2">
      <c r="S685" s="514"/>
    </row>
    <row r="686" spans="19:19" x14ac:dyDescent="0.2">
      <c r="S686" s="514"/>
    </row>
    <row r="687" spans="19:19" x14ac:dyDescent="0.2">
      <c r="S687" s="514"/>
    </row>
    <row r="688" spans="19:19" x14ac:dyDescent="0.2">
      <c r="S688" s="514"/>
    </row>
    <row r="689" spans="19:19" x14ac:dyDescent="0.2">
      <c r="S689" s="514"/>
    </row>
    <row r="690" spans="19:19" x14ac:dyDescent="0.2">
      <c r="S690" s="514"/>
    </row>
    <row r="691" spans="19:19" x14ac:dyDescent="0.2">
      <c r="S691" s="514"/>
    </row>
    <row r="692" spans="19:19" x14ac:dyDescent="0.2">
      <c r="S692" s="514"/>
    </row>
    <row r="693" spans="19:19" x14ac:dyDescent="0.2">
      <c r="S693" s="514"/>
    </row>
    <row r="694" spans="19:19" x14ac:dyDescent="0.2">
      <c r="S694" s="514"/>
    </row>
    <row r="695" spans="19:19" x14ac:dyDescent="0.2">
      <c r="S695" s="514"/>
    </row>
    <row r="696" spans="19:19" x14ac:dyDescent="0.2">
      <c r="S696" s="514"/>
    </row>
    <row r="697" spans="19:19" x14ac:dyDescent="0.2">
      <c r="S697" s="514"/>
    </row>
    <row r="698" spans="19:19" x14ac:dyDescent="0.2">
      <c r="S698" s="514"/>
    </row>
    <row r="699" spans="19:19" x14ac:dyDescent="0.2">
      <c r="S699" s="514"/>
    </row>
    <row r="700" spans="19:19" x14ac:dyDescent="0.2">
      <c r="S700" s="514"/>
    </row>
    <row r="701" spans="19:19" x14ac:dyDescent="0.2">
      <c r="S701" s="514"/>
    </row>
    <row r="702" spans="19:19" x14ac:dyDescent="0.2">
      <c r="S702" s="514"/>
    </row>
    <row r="703" spans="19:19" x14ac:dyDescent="0.2">
      <c r="S703" s="514"/>
    </row>
    <row r="704" spans="19:19" x14ac:dyDescent="0.2">
      <c r="S704" s="514"/>
    </row>
    <row r="705" spans="19:19" x14ac:dyDescent="0.2">
      <c r="S705" s="514"/>
    </row>
    <row r="706" spans="19:19" x14ac:dyDescent="0.2">
      <c r="S706" s="514"/>
    </row>
    <row r="707" spans="19:19" x14ac:dyDescent="0.2">
      <c r="S707" s="514"/>
    </row>
    <row r="708" spans="19:19" x14ac:dyDescent="0.2">
      <c r="S708" s="514"/>
    </row>
    <row r="709" spans="19:19" x14ac:dyDescent="0.2">
      <c r="S709" s="514"/>
    </row>
    <row r="710" spans="19:19" x14ac:dyDescent="0.2">
      <c r="S710" s="514"/>
    </row>
    <row r="711" spans="19:19" x14ac:dyDescent="0.2">
      <c r="S711" s="514"/>
    </row>
    <row r="712" spans="19:19" x14ac:dyDescent="0.2">
      <c r="S712" s="514"/>
    </row>
    <row r="713" spans="19:19" x14ac:dyDescent="0.2">
      <c r="S713" s="514"/>
    </row>
    <row r="714" spans="19:19" x14ac:dyDescent="0.2">
      <c r="S714" s="514"/>
    </row>
    <row r="715" spans="19:19" x14ac:dyDescent="0.2">
      <c r="S715" s="514"/>
    </row>
    <row r="716" spans="19:19" x14ac:dyDescent="0.2">
      <c r="S716" s="514"/>
    </row>
    <row r="717" spans="19:19" x14ac:dyDescent="0.2">
      <c r="S717" s="514"/>
    </row>
    <row r="718" spans="19:19" x14ac:dyDescent="0.2">
      <c r="S718" s="514"/>
    </row>
    <row r="719" spans="19:19" x14ac:dyDescent="0.2">
      <c r="S719" s="514"/>
    </row>
    <row r="720" spans="19:19" x14ac:dyDescent="0.2">
      <c r="S720" s="514"/>
    </row>
    <row r="721" spans="19:19" x14ac:dyDescent="0.2">
      <c r="S721" s="514"/>
    </row>
    <row r="722" spans="19:19" x14ac:dyDescent="0.2">
      <c r="S722" s="514"/>
    </row>
    <row r="723" spans="19:19" x14ac:dyDescent="0.2">
      <c r="S723" s="514"/>
    </row>
    <row r="724" spans="19:19" x14ac:dyDescent="0.2">
      <c r="S724" s="514"/>
    </row>
    <row r="725" spans="19:19" x14ac:dyDescent="0.2">
      <c r="S725" s="514"/>
    </row>
    <row r="726" spans="19:19" x14ac:dyDescent="0.2">
      <c r="S726" s="514"/>
    </row>
    <row r="727" spans="19:19" x14ac:dyDescent="0.2">
      <c r="S727" s="514"/>
    </row>
    <row r="728" spans="19:19" x14ac:dyDescent="0.2">
      <c r="S728" s="514"/>
    </row>
    <row r="729" spans="19:19" x14ac:dyDescent="0.2">
      <c r="S729" s="514"/>
    </row>
    <row r="730" spans="19:19" x14ac:dyDescent="0.2">
      <c r="S730" s="514"/>
    </row>
    <row r="731" spans="19:19" x14ac:dyDescent="0.2">
      <c r="S731" s="514"/>
    </row>
    <row r="732" spans="19:19" x14ac:dyDescent="0.2">
      <c r="S732" s="514"/>
    </row>
    <row r="733" spans="19:19" x14ac:dyDescent="0.2">
      <c r="S733" s="514"/>
    </row>
    <row r="734" spans="19:19" x14ac:dyDescent="0.2">
      <c r="S734" s="514"/>
    </row>
    <row r="735" spans="19:19" x14ac:dyDescent="0.2">
      <c r="S735" s="514"/>
    </row>
    <row r="736" spans="19:19" x14ac:dyDescent="0.2">
      <c r="S736" s="514"/>
    </row>
    <row r="737" spans="19:19" x14ac:dyDescent="0.2">
      <c r="S737" s="514"/>
    </row>
    <row r="738" spans="19:19" x14ac:dyDescent="0.2">
      <c r="S738" s="514"/>
    </row>
    <row r="739" spans="19:19" x14ac:dyDescent="0.2">
      <c r="S739" s="514"/>
    </row>
    <row r="740" spans="19:19" x14ac:dyDescent="0.2">
      <c r="S740" s="514"/>
    </row>
    <row r="741" spans="19:19" x14ac:dyDescent="0.2">
      <c r="S741" s="514"/>
    </row>
    <row r="742" spans="19:19" x14ac:dyDescent="0.2">
      <c r="S742" s="514"/>
    </row>
    <row r="743" spans="19:19" x14ac:dyDescent="0.2">
      <c r="S743" s="514"/>
    </row>
    <row r="744" spans="19:19" x14ac:dyDescent="0.2">
      <c r="S744" s="514"/>
    </row>
    <row r="745" spans="19:19" x14ac:dyDescent="0.2">
      <c r="S745" s="514"/>
    </row>
    <row r="746" spans="19:19" x14ac:dyDescent="0.2">
      <c r="S746" s="514"/>
    </row>
    <row r="747" spans="19:19" x14ac:dyDescent="0.2">
      <c r="S747" s="514"/>
    </row>
    <row r="748" spans="19:19" x14ac:dyDescent="0.2">
      <c r="S748" s="514"/>
    </row>
    <row r="749" spans="19:19" x14ac:dyDescent="0.2">
      <c r="S749" s="514"/>
    </row>
    <row r="750" spans="19:19" x14ac:dyDescent="0.2">
      <c r="S750" s="514"/>
    </row>
    <row r="751" spans="19:19" x14ac:dyDescent="0.2">
      <c r="S751" s="514"/>
    </row>
    <row r="752" spans="19:19" x14ac:dyDescent="0.2">
      <c r="S752" s="514"/>
    </row>
    <row r="753" spans="19:19" x14ac:dyDescent="0.2">
      <c r="S753" s="514"/>
    </row>
    <row r="754" spans="19:19" x14ac:dyDescent="0.2">
      <c r="S754" s="514"/>
    </row>
    <row r="755" spans="19:19" x14ac:dyDescent="0.2">
      <c r="S755" s="514"/>
    </row>
    <row r="756" spans="19:19" x14ac:dyDescent="0.2">
      <c r="S756" s="514"/>
    </row>
    <row r="757" spans="19:19" x14ac:dyDescent="0.2">
      <c r="S757" s="514"/>
    </row>
    <row r="758" spans="19:19" x14ac:dyDescent="0.2">
      <c r="S758" s="514"/>
    </row>
    <row r="759" spans="19:19" x14ac:dyDescent="0.2">
      <c r="S759" s="514"/>
    </row>
    <row r="760" spans="19:19" x14ac:dyDescent="0.2">
      <c r="S760" s="514"/>
    </row>
    <row r="761" spans="19:19" x14ac:dyDescent="0.2">
      <c r="S761" s="514"/>
    </row>
    <row r="762" spans="19:19" x14ac:dyDescent="0.2">
      <c r="S762" s="514"/>
    </row>
    <row r="763" spans="19:19" x14ac:dyDescent="0.2">
      <c r="S763" s="514"/>
    </row>
    <row r="764" spans="19:19" x14ac:dyDescent="0.2">
      <c r="S764" s="514"/>
    </row>
    <row r="765" spans="19:19" x14ac:dyDescent="0.2">
      <c r="S765" s="514"/>
    </row>
    <row r="766" spans="19:19" x14ac:dyDescent="0.2">
      <c r="S766" s="514"/>
    </row>
    <row r="767" spans="19:19" x14ac:dyDescent="0.2">
      <c r="S767" s="514"/>
    </row>
    <row r="768" spans="19:19" x14ac:dyDescent="0.2">
      <c r="S768" s="514"/>
    </row>
    <row r="769" spans="19:19" x14ac:dyDescent="0.2">
      <c r="S769" s="514"/>
    </row>
    <row r="770" spans="19:19" x14ac:dyDescent="0.2">
      <c r="S770" s="514"/>
    </row>
    <row r="771" spans="19:19" x14ac:dyDescent="0.2">
      <c r="S771" s="514"/>
    </row>
    <row r="772" spans="19:19" x14ac:dyDescent="0.2">
      <c r="S772" s="514"/>
    </row>
    <row r="773" spans="19:19" x14ac:dyDescent="0.2">
      <c r="S773" s="514"/>
    </row>
    <row r="774" spans="19:19" x14ac:dyDescent="0.2">
      <c r="S774" s="514"/>
    </row>
    <row r="775" spans="19:19" x14ac:dyDescent="0.2">
      <c r="S775" s="514"/>
    </row>
    <row r="776" spans="19:19" x14ac:dyDescent="0.2">
      <c r="S776" s="514"/>
    </row>
    <row r="777" spans="19:19" x14ac:dyDescent="0.2">
      <c r="S777" s="514"/>
    </row>
    <row r="778" spans="19:19" x14ac:dyDescent="0.2">
      <c r="S778" s="514"/>
    </row>
    <row r="779" spans="19:19" x14ac:dyDescent="0.2">
      <c r="S779" s="514"/>
    </row>
    <row r="780" spans="19:19" x14ac:dyDescent="0.2">
      <c r="S780" s="514"/>
    </row>
    <row r="781" spans="19:19" x14ac:dyDescent="0.2">
      <c r="S781" s="514"/>
    </row>
    <row r="782" spans="19:19" x14ac:dyDescent="0.2">
      <c r="S782" s="514"/>
    </row>
    <row r="783" spans="19:19" x14ac:dyDescent="0.2">
      <c r="S783" s="514"/>
    </row>
    <row r="784" spans="19:19" x14ac:dyDescent="0.2">
      <c r="S784" s="514"/>
    </row>
    <row r="785" spans="19:19" x14ac:dyDescent="0.2">
      <c r="S785" s="514"/>
    </row>
    <row r="786" spans="19:19" x14ac:dyDescent="0.2">
      <c r="S786" s="514"/>
    </row>
    <row r="787" spans="19:19" x14ac:dyDescent="0.2">
      <c r="S787" s="514"/>
    </row>
    <row r="788" spans="19:19" x14ac:dyDescent="0.2">
      <c r="S788" s="514"/>
    </row>
    <row r="789" spans="19:19" x14ac:dyDescent="0.2">
      <c r="S789" s="514"/>
    </row>
    <row r="790" spans="19:19" x14ac:dyDescent="0.2">
      <c r="S790" s="514"/>
    </row>
    <row r="791" spans="19:19" x14ac:dyDescent="0.2">
      <c r="S791" s="514"/>
    </row>
    <row r="792" spans="19:19" x14ac:dyDescent="0.2">
      <c r="S792" s="514"/>
    </row>
    <row r="793" spans="19:19" x14ac:dyDescent="0.2">
      <c r="S793" s="514"/>
    </row>
    <row r="794" spans="19:19" x14ac:dyDescent="0.2">
      <c r="S794" s="514"/>
    </row>
    <row r="795" spans="19:19" x14ac:dyDescent="0.2">
      <c r="S795" s="514"/>
    </row>
    <row r="796" spans="19:19" x14ac:dyDescent="0.2">
      <c r="S796" s="514"/>
    </row>
    <row r="797" spans="19:19" x14ac:dyDescent="0.2">
      <c r="S797" s="514"/>
    </row>
    <row r="798" spans="19:19" x14ac:dyDescent="0.2">
      <c r="S798" s="514"/>
    </row>
    <row r="799" spans="19:19" x14ac:dyDescent="0.2">
      <c r="S799" s="514"/>
    </row>
    <row r="800" spans="19:19" x14ac:dyDescent="0.2">
      <c r="S800" s="514"/>
    </row>
    <row r="801" spans="19:19" x14ac:dyDescent="0.2">
      <c r="S801" s="514"/>
    </row>
    <row r="802" spans="19:19" x14ac:dyDescent="0.2">
      <c r="S802" s="514"/>
    </row>
    <row r="803" spans="19:19" x14ac:dyDescent="0.2">
      <c r="S803" s="514"/>
    </row>
    <row r="804" spans="19:19" x14ac:dyDescent="0.2">
      <c r="S804" s="514"/>
    </row>
    <row r="805" spans="19:19" x14ac:dyDescent="0.2">
      <c r="S805" s="514"/>
    </row>
    <row r="806" spans="19:19" x14ac:dyDescent="0.2">
      <c r="S806" s="514"/>
    </row>
    <row r="807" spans="19:19" x14ac:dyDescent="0.2">
      <c r="S807" s="514"/>
    </row>
    <row r="808" spans="19:19" x14ac:dyDescent="0.2">
      <c r="S808" s="514"/>
    </row>
    <row r="809" spans="19:19" x14ac:dyDescent="0.2">
      <c r="S809" s="514"/>
    </row>
    <row r="810" spans="19:19" x14ac:dyDescent="0.2">
      <c r="S810" s="514"/>
    </row>
    <row r="811" spans="19:19" x14ac:dyDescent="0.2">
      <c r="S811" s="514"/>
    </row>
    <row r="812" spans="19:19" x14ac:dyDescent="0.2">
      <c r="S812" s="514"/>
    </row>
    <row r="813" spans="19:19" x14ac:dyDescent="0.2">
      <c r="S813" s="514"/>
    </row>
    <row r="814" spans="19:19" x14ac:dyDescent="0.2">
      <c r="S814" s="514"/>
    </row>
    <row r="815" spans="19:19" x14ac:dyDescent="0.2">
      <c r="S815" s="514"/>
    </row>
    <row r="816" spans="19:19" x14ac:dyDescent="0.2">
      <c r="S816" s="514"/>
    </row>
    <row r="817" spans="19:19" x14ac:dyDescent="0.2">
      <c r="S817" s="514"/>
    </row>
    <row r="818" spans="19:19" x14ac:dyDescent="0.2">
      <c r="S818" s="514"/>
    </row>
    <row r="819" spans="19:19" x14ac:dyDescent="0.2">
      <c r="S819" s="514"/>
    </row>
    <row r="820" spans="19:19" x14ac:dyDescent="0.2">
      <c r="S820" s="514"/>
    </row>
    <row r="821" spans="19:19" x14ac:dyDescent="0.2">
      <c r="S821" s="514"/>
    </row>
    <row r="822" spans="19:19" x14ac:dyDescent="0.2">
      <c r="S822" s="514"/>
    </row>
    <row r="823" spans="19:19" x14ac:dyDescent="0.2">
      <c r="S823" s="514"/>
    </row>
    <row r="824" spans="19:19" x14ac:dyDescent="0.2">
      <c r="S824" s="514"/>
    </row>
    <row r="825" spans="19:19" x14ac:dyDescent="0.2">
      <c r="S825" s="514"/>
    </row>
    <row r="826" spans="19:19" x14ac:dyDescent="0.2">
      <c r="S826" s="514"/>
    </row>
    <row r="827" spans="19:19" x14ac:dyDescent="0.2">
      <c r="S827" s="514"/>
    </row>
    <row r="828" spans="19:19" x14ac:dyDescent="0.2">
      <c r="S828" s="514"/>
    </row>
    <row r="829" spans="19:19" x14ac:dyDescent="0.2">
      <c r="S829" s="514"/>
    </row>
    <row r="830" spans="19:19" x14ac:dyDescent="0.2">
      <c r="S830" s="514"/>
    </row>
    <row r="831" spans="19:19" x14ac:dyDescent="0.2">
      <c r="S831" s="514"/>
    </row>
    <row r="832" spans="19:19" x14ac:dyDescent="0.2">
      <c r="S832" s="514"/>
    </row>
    <row r="833" spans="19:19" x14ac:dyDescent="0.2">
      <c r="S833" s="514"/>
    </row>
    <row r="834" spans="19:19" x14ac:dyDescent="0.2">
      <c r="S834" s="514"/>
    </row>
    <row r="835" spans="19:19" x14ac:dyDescent="0.2">
      <c r="S835" s="514"/>
    </row>
    <row r="836" spans="19:19" x14ac:dyDescent="0.2">
      <c r="S836" s="514"/>
    </row>
    <row r="837" spans="19:19" x14ac:dyDescent="0.2">
      <c r="S837" s="514"/>
    </row>
    <row r="838" spans="19:19" x14ac:dyDescent="0.2">
      <c r="S838" s="514"/>
    </row>
    <row r="839" spans="19:19" x14ac:dyDescent="0.2">
      <c r="S839" s="514"/>
    </row>
    <row r="840" spans="19:19" x14ac:dyDescent="0.2">
      <c r="S840" s="514"/>
    </row>
    <row r="841" spans="19:19" x14ac:dyDescent="0.2">
      <c r="S841" s="514"/>
    </row>
    <row r="842" spans="19:19" x14ac:dyDescent="0.2">
      <c r="S842" s="514"/>
    </row>
    <row r="843" spans="19:19" x14ac:dyDescent="0.2">
      <c r="S843" s="514"/>
    </row>
    <row r="844" spans="19:19" x14ac:dyDescent="0.2">
      <c r="S844" s="514"/>
    </row>
    <row r="845" spans="19:19" x14ac:dyDescent="0.2">
      <c r="S845" s="514"/>
    </row>
    <row r="846" spans="19:19" x14ac:dyDescent="0.2">
      <c r="S846" s="514"/>
    </row>
    <row r="847" spans="19:19" x14ac:dyDescent="0.2">
      <c r="S847" s="514"/>
    </row>
    <row r="848" spans="19:19" x14ac:dyDescent="0.2">
      <c r="S848" s="514"/>
    </row>
    <row r="849" spans="19:19" x14ac:dyDescent="0.2">
      <c r="S849" s="514"/>
    </row>
    <row r="850" spans="19:19" x14ac:dyDescent="0.2">
      <c r="S850" s="514"/>
    </row>
    <row r="851" spans="19:19" x14ac:dyDescent="0.2">
      <c r="S851" s="514"/>
    </row>
    <row r="852" spans="19:19" x14ac:dyDescent="0.2">
      <c r="S852" s="514"/>
    </row>
    <row r="853" spans="19:19" x14ac:dyDescent="0.2">
      <c r="S853" s="514"/>
    </row>
    <row r="854" spans="19:19" x14ac:dyDescent="0.2">
      <c r="S854" s="514"/>
    </row>
    <row r="855" spans="19:19" x14ac:dyDescent="0.2">
      <c r="S855" s="514"/>
    </row>
    <row r="856" spans="19:19" x14ac:dyDescent="0.2">
      <c r="S856" s="514"/>
    </row>
    <row r="857" spans="19:19" x14ac:dyDescent="0.2">
      <c r="S857" s="514"/>
    </row>
    <row r="858" spans="19:19" x14ac:dyDescent="0.2">
      <c r="S858" s="514"/>
    </row>
    <row r="859" spans="19:19" x14ac:dyDescent="0.2">
      <c r="S859" s="514"/>
    </row>
    <row r="860" spans="19:19" x14ac:dyDescent="0.2">
      <c r="S860" s="514"/>
    </row>
    <row r="861" spans="19:19" x14ac:dyDescent="0.2">
      <c r="S861" s="514"/>
    </row>
    <row r="862" spans="19:19" x14ac:dyDescent="0.2">
      <c r="S862" s="514"/>
    </row>
    <row r="863" spans="19:19" x14ac:dyDescent="0.2">
      <c r="S863" s="514"/>
    </row>
    <row r="864" spans="19:19" x14ac:dyDescent="0.2">
      <c r="S864" s="514"/>
    </row>
    <row r="865" spans="19:19" x14ac:dyDescent="0.2">
      <c r="S865" s="514"/>
    </row>
    <row r="866" spans="19:19" x14ac:dyDescent="0.2">
      <c r="S866" s="514"/>
    </row>
    <row r="867" spans="19:19" x14ac:dyDescent="0.2">
      <c r="S867" s="514"/>
    </row>
    <row r="868" spans="19:19" x14ac:dyDescent="0.2">
      <c r="S868" s="514"/>
    </row>
    <row r="869" spans="19:19" x14ac:dyDescent="0.2">
      <c r="S869" s="514"/>
    </row>
    <row r="870" spans="19:19" x14ac:dyDescent="0.2">
      <c r="S870" s="514"/>
    </row>
    <row r="871" spans="19:19" x14ac:dyDescent="0.2">
      <c r="S871" s="514"/>
    </row>
    <row r="872" spans="19:19" x14ac:dyDescent="0.2">
      <c r="S872" s="514"/>
    </row>
    <row r="873" spans="19:19" x14ac:dyDescent="0.2">
      <c r="S873" s="514"/>
    </row>
    <row r="874" spans="19:19" x14ac:dyDescent="0.2">
      <c r="S874" s="514"/>
    </row>
    <row r="875" spans="19:19" x14ac:dyDescent="0.2">
      <c r="S875" s="514"/>
    </row>
    <row r="876" spans="19:19" x14ac:dyDescent="0.2">
      <c r="S876" s="514"/>
    </row>
    <row r="877" spans="19:19" x14ac:dyDescent="0.2">
      <c r="S877" s="514"/>
    </row>
    <row r="878" spans="19:19" x14ac:dyDescent="0.2">
      <c r="S878" s="514"/>
    </row>
    <row r="879" spans="19:19" x14ac:dyDescent="0.2">
      <c r="S879" s="514"/>
    </row>
    <row r="880" spans="19:19" x14ac:dyDescent="0.2">
      <c r="S880" s="514"/>
    </row>
    <row r="881" spans="19:19" x14ac:dyDescent="0.2">
      <c r="S881" s="514"/>
    </row>
    <row r="882" spans="19:19" x14ac:dyDescent="0.2">
      <c r="S882" s="514"/>
    </row>
    <row r="883" spans="19:19" x14ac:dyDescent="0.2">
      <c r="S883" s="514"/>
    </row>
    <row r="884" spans="19:19" x14ac:dyDescent="0.2">
      <c r="S884" s="514"/>
    </row>
    <row r="885" spans="19:19" x14ac:dyDescent="0.2">
      <c r="S885" s="514"/>
    </row>
    <row r="886" spans="19:19" x14ac:dyDescent="0.2">
      <c r="S886" s="514"/>
    </row>
    <row r="887" spans="19:19" x14ac:dyDescent="0.2">
      <c r="S887" s="514"/>
    </row>
    <row r="888" spans="19:19" x14ac:dyDescent="0.2">
      <c r="S888" s="514"/>
    </row>
    <row r="889" spans="19:19" x14ac:dyDescent="0.2">
      <c r="S889" s="514"/>
    </row>
    <row r="890" spans="19:19" x14ac:dyDescent="0.2">
      <c r="S890" s="514"/>
    </row>
    <row r="891" spans="19:19" x14ac:dyDescent="0.2">
      <c r="S891" s="514"/>
    </row>
    <row r="892" spans="19:19" x14ac:dyDescent="0.2">
      <c r="S892" s="514"/>
    </row>
    <row r="893" spans="19:19" x14ac:dyDescent="0.2">
      <c r="S893" s="514"/>
    </row>
    <row r="894" spans="19:19" x14ac:dyDescent="0.2">
      <c r="S894" s="514"/>
    </row>
    <row r="895" spans="19:19" x14ac:dyDescent="0.2">
      <c r="S895" s="514"/>
    </row>
    <row r="896" spans="19:19" x14ac:dyDescent="0.2">
      <c r="S896" s="514"/>
    </row>
    <row r="897" spans="19:19" x14ac:dyDescent="0.2">
      <c r="S897" s="514"/>
    </row>
    <row r="898" spans="19:19" x14ac:dyDescent="0.2">
      <c r="S898" s="514"/>
    </row>
    <row r="899" spans="19:19" x14ac:dyDescent="0.2">
      <c r="S899" s="514"/>
    </row>
    <row r="900" spans="19:19" x14ac:dyDescent="0.2">
      <c r="S900" s="514"/>
    </row>
    <row r="901" spans="19:19" x14ac:dyDescent="0.2">
      <c r="S901" s="514"/>
    </row>
    <row r="902" spans="19:19" x14ac:dyDescent="0.2">
      <c r="S902" s="514"/>
    </row>
    <row r="903" spans="19:19" x14ac:dyDescent="0.2">
      <c r="S903" s="514"/>
    </row>
    <row r="904" spans="19:19" x14ac:dyDescent="0.2">
      <c r="S904" s="514"/>
    </row>
    <row r="905" spans="19:19" x14ac:dyDescent="0.2">
      <c r="S905" s="514"/>
    </row>
    <row r="906" spans="19:19" x14ac:dyDescent="0.2">
      <c r="S906" s="514"/>
    </row>
    <row r="907" spans="19:19" x14ac:dyDescent="0.2">
      <c r="S907" s="514"/>
    </row>
    <row r="908" spans="19:19" x14ac:dyDescent="0.2">
      <c r="S908" s="514"/>
    </row>
    <row r="909" spans="19:19" x14ac:dyDescent="0.2">
      <c r="S909" s="514"/>
    </row>
    <row r="910" spans="19:19" x14ac:dyDescent="0.2">
      <c r="S910" s="514"/>
    </row>
    <row r="911" spans="19:19" x14ac:dyDescent="0.2">
      <c r="S911" s="514"/>
    </row>
    <row r="912" spans="19:19" x14ac:dyDescent="0.2">
      <c r="S912" s="514"/>
    </row>
    <row r="913" spans="19:19" x14ac:dyDescent="0.2">
      <c r="S913" s="514"/>
    </row>
    <row r="914" spans="19:19" x14ac:dyDescent="0.2">
      <c r="S914" s="514"/>
    </row>
    <row r="915" spans="19:19" x14ac:dyDescent="0.2">
      <c r="S915" s="514"/>
    </row>
    <row r="916" spans="19:19" x14ac:dyDescent="0.2">
      <c r="S916" s="514"/>
    </row>
    <row r="917" spans="19:19" x14ac:dyDescent="0.2">
      <c r="S917" s="514"/>
    </row>
    <row r="918" spans="19:19" x14ac:dyDescent="0.2">
      <c r="S918" s="514"/>
    </row>
    <row r="919" spans="19:19" x14ac:dyDescent="0.2">
      <c r="S919" s="514"/>
    </row>
    <row r="920" spans="19:19" x14ac:dyDescent="0.2">
      <c r="S920" s="514"/>
    </row>
    <row r="921" spans="19:19" x14ac:dyDescent="0.2">
      <c r="S921" s="514"/>
    </row>
    <row r="922" spans="19:19" x14ac:dyDescent="0.2">
      <c r="S922" s="514"/>
    </row>
    <row r="923" spans="19:19" x14ac:dyDescent="0.2">
      <c r="S923" s="514"/>
    </row>
    <row r="924" spans="19:19" x14ac:dyDescent="0.2">
      <c r="S924" s="514"/>
    </row>
    <row r="925" spans="19:19" x14ac:dyDescent="0.2">
      <c r="S925" s="514"/>
    </row>
    <row r="926" spans="19:19" x14ac:dyDescent="0.2">
      <c r="S926" s="514"/>
    </row>
    <row r="927" spans="19:19" x14ac:dyDescent="0.2">
      <c r="S927" s="514"/>
    </row>
    <row r="928" spans="19:19" x14ac:dyDescent="0.2">
      <c r="S928" s="514"/>
    </row>
    <row r="929" spans="19:19" x14ac:dyDescent="0.2">
      <c r="S929" s="514"/>
    </row>
    <row r="930" spans="19:19" x14ac:dyDescent="0.2">
      <c r="S930" s="514"/>
    </row>
    <row r="931" spans="19:19" x14ac:dyDescent="0.2">
      <c r="S931" s="514"/>
    </row>
    <row r="932" spans="19:19" x14ac:dyDescent="0.2">
      <c r="S932" s="514"/>
    </row>
    <row r="933" spans="19:19" x14ac:dyDescent="0.2">
      <c r="S933" s="514"/>
    </row>
    <row r="934" spans="19:19" x14ac:dyDescent="0.2">
      <c r="S934" s="514"/>
    </row>
    <row r="935" spans="19:19" x14ac:dyDescent="0.2">
      <c r="S935" s="514"/>
    </row>
    <row r="936" spans="19:19" x14ac:dyDescent="0.2">
      <c r="S936" s="514"/>
    </row>
    <row r="937" spans="19:19" x14ac:dyDescent="0.2">
      <c r="S937" s="514"/>
    </row>
    <row r="938" spans="19:19" x14ac:dyDescent="0.2">
      <c r="S938" s="514"/>
    </row>
    <row r="939" spans="19:19" x14ac:dyDescent="0.2">
      <c r="S939" s="514"/>
    </row>
    <row r="940" spans="19:19" x14ac:dyDescent="0.2">
      <c r="S940" s="514"/>
    </row>
    <row r="941" spans="19:19" x14ac:dyDescent="0.2">
      <c r="S941" s="514"/>
    </row>
    <row r="942" spans="19:19" x14ac:dyDescent="0.2">
      <c r="S942" s="514"/>
    </row>
    <row r="943" spans="19:19" x14ac:dyDescent="0.2">
      <c r="S943" s="514"/>
    </row>
    <row r="944" spans="19:19" x14ac:dyDescent="0.2">
      <c r="S944" s="514"/>
    </row>
    <row r="945" spans="19:19" x14ac:dyDescent="0.2">
      <c r="S945" s="514"/>
    </row>
    <row r="946" spans="19:19" x14ac:dyDescent="0.2">
      <c r="S946" s="514"/>
    </row>
    <row r="947" spans="19:19" x14ac:dyDescent="0.2">
      <c r="S947" s="514"/>
    </row>
    <row r="948" spans="19:19" x14ac:dyDescent="0.2">
      <c r="S948" s="514"/>
    </row>
    <row r="949" spans="19:19" x14ac:dyDescent="0.2">
      <c r="S949" s="514"/>
    </row>
    <row r="950" spans="19:19" x14ac:dyDescent="0.2">
      <c r="S950" s="514"/>
    </row>
    <row r="951" spans="19:19" x14ac:dyDescent="0.2">
      <c r="S951" s="514"/>
    </row>
    <row r="952" spans="19:19" x14ac:dyDescent="0.2">
      <c r="S952" s="514"/>
    </row>
    <row r="953" spans="19:19" x14ac:dyDescent="0.2">
      <c r="S953" s="514"/>
    </row>
    <row r="954" spans="19:19" x14ac:dyDescent="0.2">
      <c r="S954" s="514"/>
    </row>
    <row r="955" spans="19:19" x14ac:dyDescent="0.2">
      <c r="S955" s="514"/>
    </row>
    <row r="956" spans="19:19" x14ac:dyDescent="0.2">
      <c r="S956" s="514"/>
    </row>
    <row r="957" spans="19:19" x14ac:dyDescent="0.2">
      <c r="S957" s="514"/>
    </row>
    <row r="958" spans="19:19" x14ac:dyDescent="0.2">
      <c r="S958" s="514"/>
    </row>
    <row r="959" spans="19:19" x14ac:dyDescent="0.2">
      <c r="S959" s="514"/>
    </row>
    <row r="960" spans="19:19" x14ac:dyDescent="0.2">
      <c r="S960" s="514"/>
    </row>
    <row r="961" spans="19:19" x14ac:dyDescent="0.2">
      <c r="S961" s="514"/>
    </row>
    <row r="962" spans="19:19" x14ac:dyDescent="0.2">
      <c r="S962" s="514"/>
    </row>
    <row r="963" spans="19:19" x14ac:dyDescent="0.2">
      <c r="S963" s="514"/>
    </row>
    <row r="964" spans="19:19" x14ac:dyDescent="0.2">
      <c r="S964" s="514"/>
    </row>
    <row r="965" spans="19:19" x14ac:dyDescent="0.2">
      <c r="S965" s="514"/>
    </row>
    <row r="966" spans="19:19" x14ac:dyDescent="0.2">
      <c r="S966" s="514"/>
    </row>
    <row r="967" spans="19:19" x14ac:dyDescent="0.2">
      <c r="S967" s="514"/>
    </row>
    <row r="968" spans="19:19" x14ac:dyDescent="0.2">
      <c r="S968" s="514"/>
    </row>
    <row r="969" spans="19:19" x14ac:dyDescent="0.2">
      <c r="S969" s="514"/>
    </row>
    <row r="970" spans="19:19" x14ac:dyDescent="0.2">
      <c r="S970" s="514"/>
    </row>
    <row r="971" spans="19:19" x14ac:dyDescent="0.2">
      <c r="S971" s="514"/>
    </row>
    <row r="972" spans="19:19" x14ac:dyDescent="0.2">
      <c r="S972" s="514"/>
    </row>
    <row r="973" spans="19:19" x14ac:dyDescent="0.2">
      <c r="S973" s="514"/>
    </row>
    <row r="974" spans="19:19" x14ac:dyDescent="0.2">
      <c r="S974" s="514"/>
    </row>
    <row r="975" spans="19:19" x14ac:dyDescent="0.2">
      <c r="S975" s="514"/>
    </row>
    <row r="976" spans="19:19" x14ac:dyDescent="0.2">
      <c r="S976" s="514"/>
    </row>
    <row r="977" spans="19:19" x14ac:dyDescent="0.2">
      <c r="S977" s="514"/>
    </row>
    <row r="978" spans="19:19" x14ac:dyDescent="0.2">
      <c r="S978" s="514"/>
    </row>
    <row r="979" spans="19:19" x14ac:dyDescent="0.2">
      <c r="S979" s="514"/>
    </row>
    <row r="980" spans="19:19" x14ac:dyDescent="0.2">
      <c r="S980" s="514"/>
    </row>
    <row r="981" spans="19:19" x14ac:dyDescent="0.2">
      <c r="S981" s="514"/>
    </row>
    <row r="982" spans="19:19" x14ac:dyDescent="0.2">
      <c r="S982" s="514"/>
    </row>
    <row r="983" spans="19:19" x14ac:dyDescent="0.2">
      <c r="S983" s="514"/>
    </row>
    <row r="984" spans="19:19" x14ac:dyDescent="0.2">
      <c r="S984" s="514"/>
    </row>
    <row r="985" spans="19:19" x14ac:dyDescent="0.2">
      <c r="S985" s="514"/>
    </row>
    <row r="986" spans="19:19" x14ac:dyDescent="0.2">
      <c r="S986" s="514"/>
    </row>
    <row r="987" spans="19:19" x14ac:dyDescent="0.2">
      <c r="S987" s="514"/>
    </row>
    <row r="988" spans="19:19" x14ac:dyDescent="0.2">
      <c r="S988" s="514"/>
    </row>
    <row r="989" spans="19:19" x14ac:dyDescent="0.2">
      <c r="S989" s="514"/>
    </row>
    <row r="990" spans="19:19" x14ac:dyDescent="0.2">
      <c r="S990" s="514"/>
    </row>
    <row r="991" spans="19:19" x14ac:dyDescent="0.2">
      <c r="S991" s="514"/>
    </row>
    <row r="992" spans="19:19" x14ac:dyDescent="0.2">
      <c r="S992" s="514"/>
    </row>
    <row r="993" spans="19:19" x14ac:dyDescent="0.2">
      <c r="S993" s="514"/>
    </row>
    <row r="994" spans="19:19" x14ac:dyDescent="0.2">
      <c r="S994" s="514"/>
    </row>
    <row r="995" spans="19:19" x14ac:dyDescent="0.2">
      <c r="S995" s="514"/>
    </row>
    <row r="996" spans="19:19" x14ac:dyDescent="0.2">
      <c r="S996" s="514"/>
    </row>
    <row r="997" spans="19:19" x14ac:dyDescent="0.2">
      <c r="S997" s="514"/>
    </row>
    <row r="998" spans="19:19" x14ac:dyDescent="0.2">
      <c r="S998" s="514"/>
    </row>
    <row r="999" spans="19:19" x14ac:dyDescent="0.2">
      <c r="S999" s="514"/>
    </row>
    <row r="1000" spans="19:19" x14ac:dyDescent="0.2">
      <c r="S1000" s="514"/>
    </row>
    <row r="1001" spans="19:19" x14ac:dyDescent="0.2">
      <c r="S1001" s="514"/>
    </row>
    <row r="1002" spans="19:19" x14ac:dyDescent="0.2">
      <c r="S1002" s="514"/>
    </row>
    <row r="1003" spans="19:19" x14ac:dyDescent="0.2">
      <c r="S1003" s="514"/>
    </row>
    <row r="1004" spans="19:19" x14ac:dyDescent="0.2">
      <c r="S1004" s="514"/>
    </row>
    <row r="1005" spans="19:19" x14ac:dyDescent="0.2">
      <c r="S1005" s="514"/>
    </row>
    <row r="1006" spans="19:19" x14ac:dyDescent="0.2">
      <c r="S1006" s="514"/>
    </row>
    <row r="1007" spans="19:19" x14ac:dyDescent="0.2">
      <c r="S1007" s="514"/>
    </row>
    <row r="1008" spans="19:19" x14ac:dyDescent="0.2">
      <c r="S1008" s="514"/>
    </row>
    <row r="1009" spans="19:19" x14ac:dyDescent="0.2">
      <c r="S1009" s="514"/>
    </row>
    <row r="1010" spans="19:19" x14ac:dyDescent="0.2">
      <c r="S1010" s="514"/>
    </row>
    <row r="1011" spans="19:19" x14ac:dyDescent="0.2">
      <c r="S1011" s="514"/>
    </row>
    <row r="1012" spans="19:19" x14ac:dyDescent="0.2">
      <c r="S1012" s="514"/>
    </row>
    <row r="1013" spans="19:19" x14ac:dyDescent="0.2">
      <c r="S1013" s="514"/>
    </row>
    <row r="1014" spans="19:19" x14ac:dyDescent="0.2">
      <c r="S1014" s="514"/>
    </row>
    <row r="1015" spans="19:19" x14ac:dyDescent="0.2">
      <c r="S1015" s="514"/>
    </row>
    <row r="1016" spans="19:19" x14ac:dyDescent="0.2">
      <c r="S1016" s="514"/>
    </row>
    <row r="1017" spans="19:19" x14ac:dyDescent="0.2">
      <c r="S1017" s="514"/>
    </row>
    <row r="1018" spans="19:19" x14ac:dyDescent="0.2">
      <c r="S1018" s="514"/>
    </row>
    <row r="1019" spans="19:19" x14ac:dyDescent="0.2">
      <c r="S1019" s="514"/>
    </row>
    <row r="1020" spans="19:19" x14ac:dyDescent="0.2">
      <c r="S1020" s="514"/>
    </row>
    <row r="1021" spans="19:19" x14ac:dyDescent="0.2">
      <c r="S1021" s="514"/>
    </row>
    <row r="1022" spans="19:19" x14ac:dyDescent="0.2">
      <c r="S1022" s="514"/>
    </row>
    <row r="1023" spans="19:19" x14ac:dyDescent="0.2">
      <c r="S1023" s="514"/>
    </row>
    <row r="1024" spans="19:19" x14ac:dyDescent="0.2">
      <c r="S1024" s="514"/>
    </row>
    <row r="1025" spans="19:19" x14ac:dyDescent="0.2">
      <c r="S1025" s="514"/>
    </row>
    <row r="1026" spans="19:19" x14ac:dyDescent="0.2">
      <c r="S1026" s="514"/>
    </row>
    <row r="1027" spans="19:19" x14ac:dyDescent="0.2">
      <c r="S1027" s="514"/>
    </row>
    <row r="1028" spans="19:19" x14ac:dyDescent="0.2">
      <c r="S1028" s="514"/>
    </row>
    <row r="1029" spans="19:19" x14ac:dyDescent="0.2">
      <c r="S1029" s="514"/>
    </row>
    <row r="1030" spans="19:19" x14ac:dyDescent="0.2">
      <c r="S1030" s="514"/>
    </row>
    <row r="1031" spans="19:19" x14ac:dyDescent="0.2">
      <c r="S1031" s="514"/>
    </row>
    <row r="1032" spans="19:19" x14ac:dyDescent="0.2">
      <c r="S1032" s="514"/>
    </row>
    <row r="1033" spans="19:19" x14ac:dyDescent="0.2">
      <c r="S1033" s="514"/>
    </row>
    <row r="1034" spans="19:19" x14ac:dyDescent="0.2">
      <c r="S1034" s="514"/>
    </row>
    <row r="1035" spans="19:19" x14ac:dyDescent="0.2">
      <c r="S1035" s="514"/>
    </row>
    <row r="1036" spans="19:19" x14ac:dyDescent="0.2">
      <c r="S1036" s="514"/>
    </row>
    <row r="1037" spans="19:19" x14ac:dyDescent="0.2">
      <c r="S1037" s="514"/>
    </row>
    <row r="1038" spans="19:19" x14ac:dyDescent="0.2">
      <c r="S1038" s="514"/>
    </row>
    <row r="1039" spans="19:19" x14ac:dyDescent="0.2">
      <c r="S1039" s="514"/>
    </row>
    <row r="1040" spans="19:19" x14ac:dyDescent="0.2">
      <c r="S1040" s="514"/>
    </row>
    <row r="1041" spans="19:19" x14ac:dyDescent="0.2">
      <c r="S1041" s="514"/>
    </row>
    <row r="1042" spans="19:19" x14ac:dyDescent="0.2">
      <c r="S1042" s="514"/>
    </row>
    <row r="1043" spans="19:19" x14ac:dyDescent="0.2">
      <c r="S1043" s="514"/>
    </row>
    <row r="1044" spans="19:19" x14ac:dyDescent="0.2">
      <c r="S1044" s="514"/>
    </row>
    <row r="1045" spans="19:19" x14ac:dyDescent="0.2">
      <c r="S1045" s="514"/>
    </row>
    <row r="1046" spans="19:19" x14ac:dyDescent="0.2">
      <c r="S1046" s="514"/>
    </row>
    <row r="1047" spans="19:19" x14ac:dyDescent="0.2">
      <c r="S1047" s="514"/>
    </row>
    <row r="1048" spans="19:19" x14ac:dyDescent="0.2">
      <c r="S1048" s="514"/>
    </row>
    <row r="1049" spans="19:19" x14ac:dyDescent="0.2">
      <c r="S1049" s="514"/>
    </row>
    <row r="1050" spans="19:19" x14ac:dyDescent="0.2">
      <c r="S1050" s="514"/>
    </row>
    <row r="1051" spans="19:19" x14ac:dyDescent="0.2">
      <c r="S1051" s="514"/>
    </row>
    <row r="1052" spans="19:19" x14ac:dyDescent="0.2">
      <c r="S1052" s="514"/>
    </row>
    <row r="1053" spans="19:19" x14ac:dyDescent="0.2">
      <c r="S1053" s="514"/>
    </row>
    <row r="1054" spans="19:19" x14ac:dyDescent="0.2">
      <c r="S1054" s="514"/>
    </row>
    <row r="1055" spans="19:19" x14ac:dyDescent="0.2">
      <c r="S1055" s="514"/>
    </row>
    <row r="1056" spans="19:19" x14ac:dyDescent="0.2">
      <c r="S1056" s="514"/>
    </row>
    <row r="1057" spans="19:19" x14ac:dyDescent="0.2">
      <c r="S1057" s="514"/>
    </row>
    <row r="1058" spans="19:19" x14ac:dyDescent="0.2">
      <c r="S1058" s="514"/>
    </row>
    <row r="1059" spans="19:19" x14ac:dyDescent="0.2">
      <c r="S1059" s="514"/>
    </row>
    <row r="1060" spans="19:19" x14ac:dyDescent="0.2">
      <c r="S1060" s="514"/>
    </row>
    <row r="1061" spans="19:19" x14ac:dyDescent="0.2">
      <c r="S1061" s="514"/>
    </row>
    <row r="1062" spans="19:19" x14ac:dyDescent="0.2">
      <c r="S1062" s="514"/>
    </row>
    <row r="1063" spans="19:19" x14ac:dyDescent="0.2">
      <c r="S1063" s="514"/>
    </row>
    <row r="1064" spans="19:19" x14ac:dyDescent="0.2">
      <c r="S1064" s="514"/>
    </row>
    <row r="1065" spans="19:19" x14ac:dyDescent="0.2">
      <c r="S1065" s="514"/>
    </row>
    <row r="1066" spans="19:19" x14ac:dyDescent="0.2">
      <c r="S1066" s="514"/>
    </row>
    <row r="1067" spans="19:19" x14ac:dyDescent="0.2">
      <c r="S1067" s="514"/>
    </row>
    <row r="1068" spans="19:19" x14ac:dyDescent="0.2">
      <c r="S1068" s="514"/>
    </row>
    <row r="1069" spans="19:19" x14ac:dyDescent="0.2">
      <c r="S1069" s="514"/>
    </row>
    <row r="1070" spans="19:19" x14ac:dyDescent="0.2">
      <c r="S1070" s="514"/>
    </row>
    <row r="1071" spans="19:19" x14ac:dyDescent="0.2">
      <c r="S1071" s="514"/>
    </row>
    <row r="1072" spans="19:19" x14ac:dyDescent="0.2">
      <c r="S1072" s="514"/>
    </row>
    <row r="1073" spans="19:19" x14ac:dyDescent="0.2">
      <c r="S1073" s="514"/>
    </row>
    <row r="1074" spans="19:19" x14ac:dyDescent="0.2">
      <c r="S1074" s="514"/>
    </row>
    <row r="1075" spans="19:19" x14ac:dyDescent="0.2">
      <c r="S1075" s="514"/>
    </row>
    <row r="1076" spans="19:19" x14ac:dyDescent="0.2">
      <c r="S1076" s="514"/>
    </row>
    <row r="1077" spans="19:19" x14ac:dyDescent="0.2">
      <c r="S1077" s="514"/>
    </row>
    <row r="1078" spans="19:19" x14ac:dyDescent="0.2">
      <c r="S1078" s="514"/>
    </row>
    <row r="1079" spans="19:19" x14ac:dyDescent="0.2">
      <c r="S1079" s="514"/>
    </row>
    <row r="1080" spans="19:19" x14ac:dyDescent="0.2">
      <c r="S1080" s="514"/>
    </row>
    <row r="1081" spans="19:19" x14ac:dyDescent="0.2">
      <c r="S1081" s="514"/>
    </row>
    <row r="1082" spans="19:19" x14ac:dyDescent="0.2">
      <c r="S1082" s="514"/>
    </row>
    <row r="1083" spans="19:19" x14ac:dyDescent="0.2">
      <c r="S1083" s="514"/>
    </row>
    <row r="1084" spans="19:19" x14ac:dyDescent="0.2">
      <c r="S1084" s="514"/>
    </row>
    <row r="1085" spans="19:19" x14ac:dyDescent="0.2">
      <c r="S1085" s="514"/>
    </row>
    <row r="1086" spans="19:19" x14ac:dyDescent="0.2">
      <c r="S1086" s="514"/>
    </row>
    <row r="1087" spans="19:19" x14ac:dyDescent="0.2">
      <c r="S1087" s="514"/>
    </row>
    <row r="1088" spans="19:19" x14ac:dyDescent="0.2">
      <c r="S1088" s="514"/>
    </row>
    <row r="1089" spans="19:19" x14ac:dyDescent="0.2">
      <c r="S1089" s="514"/>
    </row>
    <row r="1090" spans="19:19" x14ac:dyDescent="0.2">
      <c r="S1090" s="514"/>
    </row>
    <row r="1091" spans="19:19" x14ac:dyDescent="0.2">
      <c r="S1091" s="514"/>
    </row>
    <row r="1092" spans="19:19" x14ac:dyDescent="0.2">
      <c r="S1092" s="514"/>
    </row>
    <row r="1093" spans="19:19" x14ac:dyDescent="0.2">
      <c r="S1093" s="514"/>
    </row>
    <row r="1094" spans="19:19" x14ac:dyDescent="0.2">
      <c r="S1094" s="514"/>
    </row>
    <row r="1095" spans="19:19" x14ac:dyDescent="0.2">
      <c r="S1095" s="514"/>
    </row>
    <row r="1096" spans="19:19" x14ac:dyDescent="0.2">
      <c r="S1096" s="514"/>
    </row>
    <row r="1097" spans="19:19" x14ac:dyDescent="0.2">
      <c r="S1097" s="514"/>
    </row>
    <row r="1098" spans="19:19" x14ac:dyDescent="0.2">
      <c r="S1098" s="514"/>
    </row>
    <row r="1099" spans="19:19" x14ac:dyDescent="0.2">
      <c r="S1099" s="514"/>
    </row>
    <row r="1100" spans="19:19" x14ac:dyDescent="0.2">
      <c r="S1100" s="514"/>
    </row>
    <row r="1101" spans="19:19" x14ac:dyDescent="0.2">
      <c r="S1101" s="514"/>
    </row>
    <row r="1102" spans="19:19" x14ac:dyDescent="0.2">
      <c r="S1102" s="514"/>
    </row>
    <row r="1103" spans="19:19" x14ac:dyDescent="0.2">
      <c r="S1103" s="514"/>
    </row>
    <row r="1104" spans="19:19" x14ac:dyDescent="0.2">
      <c r="S1104" s="514"/>
    </row>
    <row r="1105" spans="19:19" x14ac:dyDescent="0.2">
      <c r="S1105" s="514"/>
    </row>
    <row r="1106" spans="19:19" x14ac:dyDescent="0.2">
      <c r="S1106" s="514"/>
    </row>
    <row r="1107" spans="19:19" x14ac:dyDescent="0.2">
      <c r="S1107" s="514"/>
    </row>
    <row r="1108" spans="19:19" x14ac:dyDescent="0.2">
      <c r="S1108" s="514"/>
    </row>
    <row r="1109" spans="19:19" x14ac:dyDescent="0.2">
      <c r="S1109" s="514"/>
    </row>
    <row r="1110" spans="19:19" x14ac:dyDescent="0.2">
      <c r="S1110" s="514"/>
    </row>
    <row r="1111" spans="19:19" x14ac:dyDescent="0.2">
      <c r="S1111" s="514"/>
    </row>
    <row r="1112" spans="19:19" x14ac:dyDescent="0.2">
      <c r="S1112" s="514"/>
    </row>
    <row r="1113" spans="19:19" x14ac:dyDescent="0.2">
      <c r="S1113" s="514"/>
    </row>
    <row r="1114" spans="19:19" x14ac:dyDescent="0.2">
      <c r="S1114" s="514"/>
    </row>
    <row r="1115" spans="19:19" x14ac:dyDescent="0.2">
      <c r="S1115" s="514"/>
    </row>
    <row r="1116" spans="19:19" x14ac:dyDescent="0.2">
      <c r="S1116" s="514"/>
    </row>
    <row r="1117" spans="19:19" x14ac:dyDescent="0.2">
      <c r="S1117" s="514"/>
    </row>
    <row r="1118" spans="19:19" x14ac:dyDescent="0.2">
      <c r="S1118" s="514"/>
    </row>
    <row r="1119" spans="19:19" x14ac:dyDescent="0.2">
      <c r="S1119" s="514"/>
    </row>
    <row r="1120" spans="19:19" x14ac:dyDescent="0.2">
      <c r="S1120" s="514"/>
    </row>
    <row r="1121" spans="19:19" x14ac:dyDescent="0.2">
      <c r="S1121" s="514"/>
    </row>
    <row r="1122" spans="19:19" x14ac:dyDescent="0.2">
      <c r="S1122" s="514"/>
    </row>
    <row r="1123" spans="19:19" x14ac:dyDescent="0.2">
      <c r="S1123" s="514"/>
    </row>
    <row r="1124" spans="19:19" x14ac:dyDescent="0.2">
      <c r="S1124" s="514"/>
    </row>
    <row r="1125" spans="19:19" x14ac:dyDescent="0.2">
      <c r="S1125" s="514"/>
    </row>
    <row r="1126" spans="19:19" x14ac:dyDescent="0.2">
      <c r="S1126" s="514"/>
    </row>
    <row r="1127" spans="19:19" x14ac:dyDescent="0.2">
      <c r="S1127" s="514"/>
    </row>
    <row r="1128" spans="19:19" x14ac:dyDescent="0.2">
      <c r="S1128" s="514"/>
    </row>
    <row r="1129" spans="19:19" x14ac:dyDescent="0.2">
      <c r="S1129" s="514"/>
    </row>
    <row r="1130" spans="19:19" x14ac:dyDescent="0.2">
      <c r="S1130" s="514"/>
    </row>
    <row r="1131" spans="19:19" x14ac:dyDescent="0.2">
      <c r="S1131" s="514"/>
    </row>
    <row r="1132" spans="19:19" x14ac:dyDescent="0.2">
      <c r="S1132" s="514"/>
    </row>
    <row r="1133" spans="19:19" x14ac:dyDescent="0.2">
      <c r="S1133" s="514"/>
    </row>
    <row r="1134" spans="19:19" x14ac:dyDescent="0.2">
      <c r="S1134" s="514"/>
    </row>
    <row r="1135" spans="19:19" x14ac:dyDescent="0.2">
      <c r="S1135" s="514"/>
    </row>
    <row r="1136" spans="19:19" x14ac:dyDescent="0.2">
      <c r="S1136" s="514"/>
    </row>
    <row r="1137" spans="19:19" x14ac:dyDescent="0.2">
      <c r="S1137" s="514"/>
    </row>
    <row r="1138" spans="19:19" x14ac:dyDescent="0.2">
      <c r="S1138" s="514"/>
    </row>
    <row r="1139" spans="19:19" x14ac:dyDescent="0.2">
      <c r="S1139" s="514"/>
    </row>
    <row r="1140" spans="19:19" x14ac:dyDescent="0.2">
      <c r="S1140" s="514"/>
    </row>
    <row r="1141" spans="19:19" x14ac:dyDescent="0.2">
      <c r="S1141" s="514"/>
    </row>
    <row r="1142" spans="19:19" x14ac:dyDescent="0.2">
      <c r="S1142" s="514"/>
    </row>
    <row r="1143" spans="19:19" x14ac:dyDescent="0.2">
      <c r="S1143" s="514"/>
    </row>
    <row r="1144" spans="19:19" x14ac:dyDescent="0.2">
      <c r="S1144" s="514"/>
    </row>
    <row r="1145" spans="19:19" x14ac:dyDescent="0.2">
      <c r="S1145" s="514"/>
    </row>
    <row r="1146" spans="19:19" x14ac:dyDescent="0.2">
      <c r="S1146" s="514"/>
    </row>
    <row r="1147" spans="19:19" x14ac:dyDescent="0.2">
      <c r="S1147" s="514"/>
    </row>
    <row r="1148" spans="19:19" x14ac:dyDescent="0.2">
      <c r="S1148" s="514"/>
    </row>
    <row r="1149" spans="19:19" x14ac:dyDescent="0.2">
      <c r="S1149" s="514"/>
    </row>
    <row r="1150" spans="19:19" x14ac:dyDescent="0.2">
      <c r="S1150" s="514"/>
    </row>
    <row r="1151" spans="19:19" x14ac:dyDescent="0.2">
      <c r="S1151" s="514"/>
    </row>
    <row r="1152" spans="19:19" x14ac:dyDescent="0.2">
      <c r="S1152" s="514"/>
    </row>
    <row r="1153" spans="19:19" x14ac:dyDescent="0.2">
      <c r="S1153" s="514"/>
    </row>
    <row r="1154" spans="19:19" x14ac:dyDescent="0.2">
      <c r="S1154" s="514"/>
    </row>
    <row r="1155" spans="19:19" x14ac:dyDescent="0.2">
      <c r="S1155" s="514"/>
    </row>
    <row r="1156" spans="19:19" x14ac:dyDescent="0.2">
      <c r="S1156" s="514"/>
    </row>
    <row r="1157" spans="19:19" x14ac:dyDescent="0.2">
      <c r="S1157" s="514"/>
    </row>
    <row r="1158" spans="19:19" x14ac:dyDescent="0.2">
      <c r="S1158" s="514"/>
    </row>
    <row r="1159" spans="19:19" x14ac:dyDescent="0.2">
      <c r="S1159" s="514"/>
    </row>
    <row r="1160" spans="19:19" x14ac:dyDescent="0.2">
      <c r="S1160" s="514"/>
    </row>
    <row r="1161" spans="19:19" x14ac:dyDescent="0.2">
      <c r="S1161" s="514"/>
    </row>
    <row r="1162" spans="19:19" x14ac:dyDescent="0.2">
      <c r="S1162" s="514"/>
    </row>
    <row r="1163" spans="19:19" x14ac:dyDescent="0.2">
      <c r="S1163" s="514"/>
    </row>
    <row r="1164" spans="19:19" x14ac:dyDescent="0.2">
      <c r="S1164" s="514"/>
    </row>
    <row r="1165" spans="19:19" x14ac:dyDescent="0.2">
      <c r="S1165" s="514"/>
    </row>
    <row r="1166" spans="19:19" x14ac:dyDescent="0.2">
      <c r="S1166" s="514"/>
    </row>
    <row r="1167" spans="19:19" x14ac:dyDescent="0.2">
      <c r="S1167" s="514"/>
    </row>
    <row r="1168" spans="19:19" x14ac:dyDescent="0.2">
      <c r="S1168" s="514"/>
    </row>
    <row r="1169" spans="19:19" x14ac:dyDescent="0.2">
      <c r="S1169" s="514"/>
    </row>
    <row r="1170" spans="19:19" x14ac:dyDescent="0.2">
      <c r="S1170" s="514"/>
    </row>
    <row r="1171" spans="19:19" x14ac:dyDescent="0.2">
      <c r="S1171" s="514"/>
    </row>
    <row r="1172" spans="19:19" x14ac:dyDescent="0.2">
      <c r="S1172" s="514"/>
    </row>
    <row r="1173" spans="19:19" x14ac:dyDescent="0.2">
      <c r="S1173" s="514"/>
    </row>
    <row r="1174" spans="19:19" x14ac:dyDescent="0.2">
      <c r="S1174" s="514"/>
    </row>
    <row r="1175" spans="19:19" x14ac:dyDescent="0.2">
      <c r="S1175" s="514"/>
    </row>
    <row r="1176" spans="19:19" x14ac:dyDescent="0.2">
      <c r="S1176" s="514"/>
    </row>
    <row r="1177" spans="19:19" x14ac:dyDescent="0.2">
      <c r="S1177" s="514"/>
    </row>
    <row r="1178" spans="19:19" x14ac:dyDescent="0.2">
      <c r="S1178" s="514"/>
    </row>
    <row r="1179" spans="19:19" x14ac:dyDescent="0.2">
      <c r="S1179" s="514"/>
    </row>
    <row r="1180" spans="19:19" x14ac:dyDescent="0.2">
      <c r="S1180" s="514"/>
    </row>
    <row r="1181" spans="19:19" x14ac:dyDescent="0.2">
      <c r="S1181" s="514"/>
    </row>
    <row r="1182" spans="19:19" x14ac:dyDescent="0.2">
      <c r="S1182" s="514"/>
    </row>
    <row r="1183" spans="19:19" x14ac:dyDescent="0.2">
      <c r="S1183" s="514"/>
    </row>
    <row r="1184" spans="19:19" x14ac:dyDescent="0.2">
      <c r="S1184" s="514"/>
    </row>
    <row r="1185" spans="19:19" x14ac:dyDescent="0.2">
      <c r="S1185" s="514"/>
    </row>
    <row r="1186" spans="19:19" x14ac:dyDescent="0.2">
      <c r="S1186" s="514"/>
    </row>
    <row r="1187" spans="19:19" x14ac:dyDescent="0.2">
      <c r="S1187" s="514"/>
    </row>
    <row r="1188" spans="19:19" x14ac:dyDescent="0.2">
      <c r="S1188" s="514"/>
    </row>
    <row r="1189" spans="19:19" x14ac:dyDescent="0.2">
      <c r="S1189" s="514"/>
    </row>
    <row r="1190" spans="19:19" x14ac:dyDescent="0.2">
      <c r="S1190" s="514"/>
    </row>
    <row r="1191" spans="19:19" x14ac:dyDescent="0.2">
      <c r="S1191" s="514"/>
    </row>
    <row r="1192" spans="19:19" x14ac:dyDescent="0.2">
      <c r="S1192" s="514"/>
    </row>
    <row r="1193" spans="19:19" x14ac:dyDescent="0.2">
      <c r="S1193" s="514"/>
    </row>
    <row r="1194" spans="19:19" x14ac:dyDescent="0.2">
      <c r="S1194" s="514"/>
    </row>
    <row r="1195" spans="19:19" x14ac:dyDescent="0.2">
      <c r="S1195" s="514"/>
    </row>
    <row r="1196" spans="19:19" x14ac:dyDescent="0.2">
      <c r="S1196" s="514"/>
    </row>
    <row r="1197" spans="19:19" x14ac:dyDescent="0.2">
      <c r="S1197" s="514"/>
    </row>
    <row r="1198" spans="19:19" x14ac:dyDescent="0.2">
      <c r="S1198" s="514"/>
    </row>
    <row r="1199" spans="19:19" x14ac:dyDescent="0.2">
      <c r="S1199" s="514"/>
    </row>
    <row r="1200" spans="19:19" x14ac:dyDescent="0.2">
      <c r="S1200" s="514"/>
    </row>
    <row r="1201" spans="19:19" x14ac:dyDescent="0.2">
      <c r="S1201" s="514"/>
    </row>
    <row r="1202" spans="19:19" x14ac:dyDescent="0.2">
      <c r="S1202" s="514"/>
    </row>
    <row r="1203" spans="19:19" x14ac:dyDescent="0.2">
      <c r="S1203" s="514"/>
    </row>
    <row r="1204" spans="19:19" x14ac:dyDescent="0.2">
      <c r="S1204" s="514"/>
    </row>
    <row r="1205" spans="19:19" x14ac:dyDescent="0.2">
      <c r="S1205" s="514"/>
    </row>
    <row r="1206" spans="19:19" x14ac:dyDescent="0.2">
      <c r="S1206" s="514"/>
    </row>
    <row r="1207" spans="19:19" x14ac:dyDescent="0.2">
      <c r="S1207" s="514"/>
    </row>
    <row r="1208" spans="19:19" x14ac:dyDescent="0.2">
      <c r="S1208" s="514"/>
    </row>
    <row r="1209" spans="19:19" x14ac:dyDescent="0.2">
      <c r="S1209" s="514"/>
    </row>
    <row r="1210" spans="19:19" x14ac:dyDescent="0.2">
      <c r="S1210" s="514"/>
    </row>
    <row r="1211" spans="19:19" x14ac:dyDescent="0.2">
      <c r="S1211" s="514"/>
    </row>
    <row r="1212" spans="19:19" x14ac:dyDescent="0.2">
      <c r="S1212" s="514"/>
    </row>
    <row r="1213" spans="19:19" x14ac:dyDescent="0.2">
      <c r="S1213" s="514"/>
    </row>
    <row r="1214" spans="19:19" x14ac:dyDescent="0.2">
      <c r="S1214" s="514"/>
    </row>
    <row r="1215" spans="19:19" x14ac:dyDescent="0.2">
      <c r="S1215" s="514"/>
    </row>
    <row r="1216" spans="19:19" x14ac:dyDescent="0.2">
      <c r="S1216" s="514"/>
    </row>
    <row r="1217" spans="19:19" x14ac:dyDescent="0.2">
      <c r="S1217" s="514"/>
    </row>
    <row r="1218" spans="19:19" x14ac:dyDescent="0.2">
      <c r="S1218" s="514"/>
    </row>
    <row r="1219" spans="19:19" x14ac:dyDescent="0.2">
      <c r="S1219" s="514"/>
    </row>
    <row r="1220" spans="19:19" x14ac:dyDescent="0.2">
      <c r="S1220" s="514"/>
    </row>
    <row r="1221" spans="19:19" x14ac:dyDescent="0.2">
      <c r="S1221" s="514"/>
    </row>
    <row r="1222" spans="19:19" x14ac:dyDescent="0.2">
      <c r="S1222" s="514"/>
    </row>
    <row r="1223" spans="19:19" x14ac:dyDescent="0.2">
      <c r="S1223" s="514"/>
    </row>
    <row r="1224" spans="19:19" x14ac:dyDescent="0.2">
      <c r="S1224" s="514"/>
    </row>
    <row r="1225" spans="19:19" x14ac:dyDescent="0.2">
      <c r="S1225" s="514"/>
    </row>
    <row r="1226" spans="19:19" x14ac:dyDescent="0.2">
      <c r="S1226" s="514"/>
    </row>
    <row r="1227" spans="19:19" x14ac:dyDescent="0.2">
      <c r="S1227" s="514"/>
    </row>
    <row r="1228" spans="19:19" x14ac:dyDescent="0.2">
      <c r="S1228" s="514"/>
    </row>
    <row r="1229" spans="19:19" x14ac:dyDescent="0.2">
      <c r="S1229" s="514"/>
    </row>
    <row r="1230" spans="19:19" x14ac:dyDescent="0.2">
      <c r="S1230" s="514"/>
    </row>
    <row r="1231" spans="19:19" x14ac:dyDescent="0.2">
      <c r="S1231" s="514"/>
    </row>
    <row r="1232" spans="19:19" x14ac:dyDescent="0.2">
      <c r="S1232" s="514"/>
    </row>
    <row r="1233" spans="19:19" x14ac:dyDescent="0.2">
      <c r="S1233" s="514"/>
    </row>
    <row r="1234" spans="19:19" x14ac:dyDescent="0.2">
      <c r="S1234" s="514"/>
    </row>
    <row r="1235" spans="19:19" x14ac:dyDescent="0.2">
      <c r="S1235" s="514"/>
    </row>
    <row r="1236" spans="19:19" x14ac:dyDescent="0.2">
      <c r="S1236" s="514"/>
    </row>
    <row r="1237" spans="19:19" x14ac:dyDescent="0.2">
      <c r="S1237" s="514"/>
    </row>
    <row r="1238" spans="19:19" x14ac:dyDescent="0.2">
      <c r="S1238" s="514"/>
    </row>
    <row r="1239" spans="19:19" x14ac:dyDescent="0.2">
      <c r="S1239" s="514"/>
    </row>
    <row r="1240" spans="19:19" x14ac:dyDescent="0.2">
      <c r="S1240" s="514"/>
    </row>
    <row r="1241" spans="19:19" x14ac:dyDescent="0.2">
      <c r="S1241" s="514"/>
    </row>
    <row r="1242" spans="19:19" x14ac:dyDescent="0.2">
      <c r="S1242" s="514"/>
    </row>
    <row r="1243" spans="19:19" x14ac:dyDescent="0.2">
      <c r="S1243" s="514"/>
    </row>
    <row r="1244" spans="19:19" x14ac:dyDescent="0.2">
      <c r="S1244" s="514"/>
    </row>
    <row r="1245" spans="19:19" x14ac:dyDescent="0.2">
      <c r="S1245" s="514"/>
    </row>
    <row r="1246" spans="19:19" x14ac:dyDescent="0.2">
      <c r="S1246" s="514"/>
    </row>
    <row r="1247" spans="19:19" x14ac:dyDescent="0.2">
      <c r="S1247" s="514"/>
    </row>
    <row r="1248" spans="19:19" x14ac:dyDescent="0.2">
      <c r="S1248" s="514"/>
    </row>
    <row r="1249" spans="19:19" x14ac:dyDescent="0.2">
      <c r="S1249" s="514"/>
    </row>
    <row r="1250" spans="19:19" x14ac:dyDescent="0.2">
      <c r="S1250" s="514"/>
    </row>
    <row r="1251" spans="19:19" x14ac:dyDescent="0.2">
      <c r="S1251" s="514"/>
    </row>
    <row r="1252" spans="19:19" x14ac:dyDescent="0.2">
      <c r="S1252" s="514"/>
    </row>
    <row r="1253" spans="19:19" x14ac:dyDescent="0.2">
      <c r="S1253" s="514"/>
    </row>
    <row r="1254" spans="19:19" x14ac:dyDescent="0.2">
      <c r="S1254" s="514"/>
    </row>
    <row r="1255" spans="19:19" x14ac:dyDescent="0.2">
      <c r="S1255" s="514"/>
    </row>
    <row r="1256" spans="19:19" x14ac:dyDescent="0.2">
      <c r="S1256" s="514"/>
    </row>
    <row r="1257" spans="19:19" x14ac:dyDescent="0.2">
      <c r="S1257" s="514"/>
    </row>
    <row r="1258" spans="19:19" x14ac:dyDescent="0.2">
      <c r="S1258" s="514"/>
    </row>
    <row r="1259" spans="19:19" x14ac:dyDescent="0.2">
      <c r="S1259" s="514"/>
    </row>
    <row r="1260" spans="19:19" x14ac:dyDescent="0.2">
      <c r="S1260" s="514"/>
    </row>
    <row r="1261" spans="19:19" x14ac:dyDescent="0.2">
      <c r="S1261" s="514"/>
    </row>
    <row r="1262" spans="19:19" x14ac:dyDescent="0.2">
      <c r="S1262" s="514"/>
    </row>
    <row r="1263" spans="19:19" x14ac:dyDescent="0.2">
      <c r="S1263" s="514"/>
    </row>
    <row r="1264" spans="19:19" x14ac:dyDescent="0.2">
      <c r="S1264" s="514"/>
    </row>
    <row r="1265" spans="19:19" x14ac:dyDescent="0.2">
      <c r="S1265" s="514"/>
    </row>
    <row r="1266" spans="19:19" x14ac:dyDescent="0.2">
      <c r="S1266" s="514"/>
    </row>
    <row r="1267" spans="19:19" x14ac:dyDescent="0.2">
      <c r="S1267" s="514"/>
    </row>
    <row r="1268" spans="19:19" x14ac:dyDescent="0.2">
      <c r="S1268" s="514"/>
    </row>
    <row r="1269" spans="19:19" x14ac:dyDescent="0.2">
      <c r="S1269" s="514"/>
    </row>
    <row r="1270" spans="19:19" x14ac:dyDescent="0.2">
      <c r="S1270" s="514"/>
    </row>
    <row r="1271" spans="19:19" x14ac:dyDescent="0.2">
      <c r="S1271" s="514"/>
    </row>
    <row r="1272" spans="19:19" x14ac:dyDescent="0.2">
      <c r="S1272" s="514"/>
    </row>
    <row r="1273" spans="19:19" x14ac:dyDescent="0.2">
      <c r="S1273" s="514"/>
    </row>
    <row r="1274" spans="19:19" x14ac:dyDescent="0.2">
      <c r="S1274" s="514"/>
    </row>
    <row r="1275" spans="19:19" x14ac:dyDescent="0.2">
      <c r="S1275" s="514"/>
    </row>
    <row r="1276" spans="19:19" x14ac:dyDescent="0.2">
      <c r="S1276" s="514"/>
    </row>
    <row r="1277" spans="19:19" x14ac:dyDescent="0.2">
      <c r="S1277" s="514"/>
    </row>
    <row r="1278" spans="19:19" x14ac:dyDescent="0.2">
      <c r="S1278" s="514"/>
    </row>
    <row r="1279" spans="19:19" x14ac:dyDescent="0.2">
      <c r="S1279" s="514"/>
    </row>
    <row r="1280" spans="19:19" x14ac:dyDescent="0.2">
      <c r="S1280" s="514"/>
    </row>
    <row r="1281" spans="19:19" x14ac:dyDescent="0.2">
      <c r="S1281" s="514"/>
    </row>
    <row r="1282" spans="19:19" x14ac:dyDescent="0.2">
      <c r="S1282" s="514"/>
    </row>
    <row r="1283" spans="19:19" x14ac:dyDescent="0.2">
      <c r="S1283" s="514"/>
    </row>
    <row r="1284" spans="19:19" x14ac:dyDescent="0.2">
      <c r="S1284" s="514"/>
    </row>
    <row r="1285" spans="19:19" x14ac:dyDescent="0.2">
      <c r="S1285" s="514"/>
    </row>
    <row r="1286" spans="19:19" x14ac:dyDescent="0.2">
      <c r="S1286" s="514"/>
    </row>
    <row r="1287" spans="19:19" x14ac:dyDescent="0.2">
      <c r="S1287" s="514"/>
    </row>
    <row r="1288" spans="19:19" x14ac:dyDescent="0.2">
      <c r="S1288" s="514"/>
    </row>
    <row r="1289" spans="19:19" x14ac:dyDescent="0.2">
      <c r="S1289" s="514"/>
    </row>
    <row r="1290" spans="19:19" x14ac:dyDescent="0.2">
      <c r="S1290" s="514"/>
    </row>
    <row r="1291" spans="19:19" x14ac:dyDescent="0.2">
      <c r="S1291" s="514"/>
    </row>
    <row r="1292" spans="19:19" x14ac:dyDescent="0.2">
      <c r="S1292" s="514"/>
    </row>
    <row r="1293" spans="19:19" x14ac:dyDescent="0.2">
      <c r="S1293" s="514"/>
    </row>
    <row r="1294" spans="19:19" x14ac:dyDescent="0.2">
      <c r="S1294" s="514"/>
    </row>
    <row r="1295" spans="19:19" x14ac:dyDescent="0.2">
      <c r="S1295" s="514"/>
    </row>
    <row r="1296" spans="19:19" x14ac:dyDescent="0.2">
      <c r="S1296" s="514"/>
    </row>
    <row r="1297" spans="19:19" x14ac:dyDescent="0.2">
      <c r="S1297" s="514"/>
    </row>
    <row r="1298" spans="19:19" x14ac:dyDescent="0.2">
      <c r="S1298" s="514"/>
    </row>
    <row r="1299" spans="19:19" x14ac:dyDescent="0.2">
      <c r="S1299" s="514"/>
    </row>
    <row r="1300" spans="19:19" x14ac:dyDescent="0.2">
      <c r="S1300" s="514"/>
    </row>
    <row r="1301" spans="19:19" x14ac:dyDescent="0.2">
      <c r="S1301" s="514"/>
    </row>
    <row r="1302" spans="19:19" x14ac:dyDescent="0.2">
      <c r="S1302" s="514"/>
    </row>
    <row r="1303" spans="19:19" x14ac:dyDescent="0.2">
      <c r="S1303" s="514"/>
    </row>
    <row r="1304" spans="19:19" x14ac:dyDescent="0.2">
      <c r="S1304" s="514"/>
    </row>
    <row r="1305" spans="19:19" x14ac:dyDescent="0.2">
      <c r="S1305" s="514"/>
    </row>
    <row r="1306" spans="19:19" x14ac:dyDescent="0.2">
      <c r="S1306" s="514"/>
    </row>
    <row r="1307" spans="19:19" x14ac:dyDescent="0.2">
      <c r="S1307" s="514"/>
    </row>
    <row r="1308" spans="19:19" x14ac:dyDescent="0.2">
      <c r="S1308" s="514"/>
    </row>
    <row r="1309" spans="19:19" x14ac:dyDescent="0.2">
      <c r="S1309" s="514"/>
    </row>
    <row r="1310" spans="19:19" x14ac:dyDescent="0.2">
      <c r="S1310" s="514"/>
    </row>
    <row r="1311" spans="19:19" x14ac:dyDescent="0.2">
      <c r="S1311" s="514"/>
    </row>
    <row r="1312" spans="19:19" x14ac:dyDescent="0.2">
      <c r="S1312" s="514"/>
    </row>
    <row r="1313" spans="19:19" x14ac:dyDescent="0.2">
      <c r="S1313" s="514"/>
    </row>
    <row r="1314" spans="19:19" x14ac:dyDescent="0.2">
      <c r="S1314" s="514"/>
    </row>
    <row r="1315" spans="19:19" x14ac:dyDescent="0.2">
      <c r="S1315" s="514"/>
    </row>
    <row r="1316" spans="19:19" x14ac:dyDescent="0.2">
      <c r="S1316" s="514"/>
    </row>
    <row r="1317" spans="19:19" x14ac:dyDescent="0.2">
      <c r="S1317" s="514"/>
    </row>
    <row r="1318" spans="19:19" x14ac:dyDescent="0.2">
      <c r="S1318" s="514"/>
    </row>
    <row r="1319" spans="19:19" x14ac:dyDescent="0.2">
      <c r="S1319" s="514"/>
    </row>
    <row r="1320" spans="19:19" x14ac:dyDescent="0.2">
      <c r="S1320" s="514"/>
    </row>
    <row r="1321" spans="19:19" x14ac:dyDescent="0.2">
      <c r="S1321" s="514"/>
    </row>
    <row r="1322" spans="19:19" x14ac:dyDescent="0.2">
      <c r="S1322" s="514"/>
    </row>
    <row r="1323" spans="19:19" x14ac:dyDescent="0.2">
      <c r="S1323" s="514"/>
    </row>
    <row r="1324" spans="19:19" x14ac:dyDescent="0.2">
      <c r="S1324" s="514"/>
    </row>
    <row r="1325" spans="19:19" x14ac:dyDescent="0.2">
      <c r="S1325" s="514"/>
    </row>
    <row r="1326" spans="19:19" x14ac:dyDescent="0.2">
      <c r="S1326" s="514"/>
    </row>
    <row r="1327" spans="19:19" x14ac:dyDescent="0.2">
      <c r="S1327" s="514"/>
    </row>
    <row r="1328" spans="19:19" x14ac:dyDescent="0.2">
      <c r="S1328" s="514"/>
    </row>
    <row r="1329" spans="19:19" x14ac:dyDescent="0.2">
      <c r="S1329" s="514"/>
    </row>
    <row r="1330" spans="19:19" x14ac:dyDescent="0.2">
      <c r="S1330" s="514"/>
    </row>
    <row r="1331" spans="19:19" x14ac:dyDescent="0.2">
      <c r="S1331" s="514"/>
    </row>
    <row r="1332" spans="19:19" x14ac:dyDescent="0.2">
      <c r="S1332" s="514"/>
    </row>
    <row r="1333" spans="19:19" x14ac:dyDescent="0.2">
      <c r="S1333" s="514"/>
    </row>
    <row r="1334" spans="19:19" x14ac:dyDescent="0.2">
      <c r="S1334" s="514"/>
    </row>
    <row r="1335" spans="19:19" x14ac:dyDescent="0.2">
      <c r="S1335" s="514"/>
    </row>
    <row r="1336" spans="19:19" x14ac:dyDescent="0.2">
      <c r="S1336" s="514"/>
    </row>
    <row r="1337" spans="19:19" x14ac:dyDescent="0.2">
      <c r="S1337" s="514"/>
    </row>
    <row r="1338" spans="19:19" x14ac:dyDescent="0.2">
      <c r="S1338" s="514"/>
    </row>
    <row r="1339" spans="19:19" x14ac:dyDescent="0.2">
      <c r="S1339" s="514"/>
    </row>
    <row r="1340" spans="19:19" x14ac:dyDescent="0.2">
      <c r="S1340" s="514"/>
    </row>
    <row r="1341" spans="19:19" x14ac:dyDescent="0.2">
      <c r="S1341" s="514"/>
    </row>
    <row r="1342" spans="19:19" x14ac:dyDescent="0.2">
      <c r="S1342" s="514"/>
    </row>
    <row r="1343" spans="19:19" x14ac:dyDescent="0.2">
      <c r="S1343" s="514"/>
    </row>
    <row r="1344" spans="19:19" x14ac:dyDescent="0.2">
      <c r="S1344" s="514"/>
    </row>
    <row r="1345" spans="19:19" x14ac:dyDescent="0.2">
      <c r="S1345" s="514"/>
    </row>
    <row r="1346" spans="19:19" x14ac:dyDescent="0.2">
      <c r="S1346" s="514"/>
    </row>
    <row r="1347" spans="19:19" x14ac:dyDescent="0.2">
      <c r="S1347" s="514"/>
    </row>
    <row r="1348" spans="19:19" x14ac:dyDescent="0.2">
      <c r="S1348" s="514"/>
    </row>
    <row r="1349" spans="19:19" x14ac:dyDescent="0.2">
      <c r="S1349" s="514"/>
    </row>
    <row r="1350" spans="19:19" x14ac:dyDescent="0.2">
      <c r="S1350" s="514"/>
    </row>
    <row r="1351" spans="19:19" x14ac:dyDescent="0.2">
      <c r="S1351" s="514"/>
    </row>
    <row r="1352" spans="19:19" x14ac:dyDescent="0.2">
      <c r="S1352" s="514"/>
    </row>
    <row r="1353" spans="19:19" x14ac:dyDescent="0.2">
      <c r="S1353" s="514"/>
    </row>
    <row r="1354" spans="19:19" x14ac:dyDescent="0.2">
      <c r="S1354" s="514"/>
    </row>
    <row r="1355" spans="19:19" x14ac:dyDescent="0.2">
      <c r="S1355" s="514"/>
    </row>
    <row r="1356" spans="19:19" x14ac:dyDescent="0.2">
      <c r="S1356" s="514"/>
    </row>
    <row r="1357" spans="19:19" x14ac:dyDescent="0.2">
      <c r="S1357" s="514"/>
    </row>
    <row r="1358" spans="19:19" x14ac:dyDescent="0.2">
      <c r="S1358" s="514"/>
    </row>
    <row r="1359" spans="19:19" x14ac:dyDescent="0.2">
      <c r="S1359" s="514"/>
    </row>
    <row r="1360" spans="19:19" x14ac:dyDescent="0.2">
      <c r="S1360" s="514"/>
    </row>
    <row r="1361" spans="19:19" x14ac:dyDescent="0.2">
      <c r="S1361" s="514"/>
    </row>
    <row r="1362" spans="19:19" x14ac:dyDescent="0.2">
      <c r="S1362" s="514"/>
    </row>
    <row r="1363" spans="19:19" x14ac:dyDescent="0.2">
      <c r="S1363" s="514"/>
    </row>
    <row r="1364" spans="19:19" x14ac:dyDescent="0.2">
      <c r="S1364" s="514"/>
    </row>
    <row r="1365" spans="19:19" x14ac:dyDescent="0.2">
      <c r="S1365" s="514"/>
    </row>
    <row r="1366" spans="19:19" x14ac:dyDescent="0.2">
      <c r="S1366" s="514"/>
    </row>
    <row r="1367" spans="19:19" x14ac:dyDescent="0.2">
      <c r="S1367" s="514"/>
    </row>
    <row r="1368" spans="19:19" x14ac:dyDescent="0.2">
      <c r="S1368" s="514"/>
    </row>
    <row r="1369" spans="19:19" x14ac:dyDescent="0.2">
      <c r="S1369" s="514"/>
    </row>
    <row r="1370" spans="19:19" x14ac:dyDescent="0.2">
      <c r="S1370" s="514"/>
    </row>
    <row r="1371" spans="19:19" x14ac:dyDescent="0.2">
      <c r="S1371" s="514"/>
    </row>
    <row r="1372" spans="19:19" x14ac:dyDescent="0.2">
      <c r="S1372" s="514"/>
    </row>
    <row r="1373" spans="19:19" x14ac:dyDescent="0.2">
      <c r="S1373" s="514"/>
    </row>
    <row r="1374" spans="19:19" x14ac:dyDescent="0.2">
      <c r="S1374" s="514"/>
    </row>
    <row r="1375" spans="19:19" x14ac:dyDescent="0.2">
      <c r="S1375" s="514"/>
    </row>
    <row r="1376" spans="19:19" x14ac:dyDescent="0.2">
      <c r="S1376" s="514"/>
    </row>
    <row r="1377" spans="19:19" x14ac:dyDescent="0.2">
      <c r="S1377" s="514"/>
    </row>
    <row r="1378" spans="19:19" x14ac:dyDescent="0.2">
      <c r="S1378" s="514"/>
    </row>
    <row r="1379" spans="19:19" x14ac:dyDescent="0.2">
      <c r="S1379" s="514"/>
    </row>
    <row r="1380" spans="19:19" x14ac:dyDescent="0.2">
      <c r="S1380" s="514"/>
    </row>
    <row r="1381" spans="19:19" x14ac:dyDescent="0.2">
      <c r="S1381" s="514"/>
    </row>
    <row r="1382" spans="19:19" x14ac:dyDescent="0.2">
      <c r="S1382" s="514"/>
    </row>
    <row r="1383" spans="19:19" x14ac:dyDescent="0.2">
      <c r="S1383" s="514"/>
    </row>
    <row r="1384" spans="19:19" x14ac:dyDescent="0.2">
      <c r="S1384" s="514"/>
    </row>
    <row r="1385" spans="19:19" x14ac:dyDescent="0.2">
      <c r="S1385" s="514"/>
    </row>
    <row r="1386" spans="19:19" x14ac:dyDescent="0.2">
      <c r="S1386" s="514"/>
    </row>
    <row r="1387" spans="19:19" x14ac:dyDescent="0.2">
      <c r="S1387" s="514"/>
    </row>
    <row r="1388" spans="19:19" x14ac:dyDescent="0.2">
      <c r="S1388" s="514"/>
    </row>
    <row r="1389" spans="19:19" x14ac:dyDescent="0.2">
      <c r="S1389" s="514"/>
    </row>
    <row r="1390" spans="19:19" x14ac:dyDescent="0.2">
      <c r="S1390" s="514"/>
    </row>
    <row r="1391" spans="19:19" x14ac:dyDescent="0.2">
      <c r="S1391" s="514"/>
    </row>
    <row r="1392" spans="19:19" x14ac:dyDescent="0.2">
      <c r="S1392" s="514"/>
    </row>
    <row r="1393" spans="19:19" x14ac:dyDescent="0.2">
      <c r="S1393" s="514"/>
    </row>
    <row r="1394" spans="19:19" x14ac:dyDescent="0.2">
      <c r="S1394" s="514"/>
    </row>
    <row r="1395" spans="19:19" x14ac:dyDescent="0.2">
      <c r="S1395" s="514"/>
    </row>
    <row r="1396" spans="19:19" x14ac:dyDescent="0.2">
      <c r="S1396" s="514"/>
    </row>
    <row r="1397" spans="19:19" x14ac:dyDescent="0.2">
      <c r="S1397" s="514"/>
    </row>
    <row r="1398" spans="19:19" x14ac:dyDescent="0.2">
      <c r="S1398" s="514"/>
    </row>
    <row r="1399" spans="19:19" x14ac:dyDescent="0.2">
      <c r="S1399" s="514"/>
    </row>
    <row r="1400" spans="19:19" x14ac:dyDescent="0.2">
      <c r="S1400" s="514"/>
    </row>
    <row r="1401" spans="19:19" x14ac:dyDescent="0.2">
      <c r="S1401" s="514"/>
    </row>
    <row r="1402" spans="19:19" x14ac:dyDescent="0.2">
      <c r="S1402" s="514"/>
    </row>
    <row r="1403" spans="19:19" x14ac:dyDescent="0.2">
      <c r="S1403" s="514"/>
    </row>
    <row r="1404" spans="19:19" x14ac:dyDescent="0.2">
      <c r="S1404" s="514"/>
    </row>
    <row r="1405" spans="19:19" x14ac:dyDescent="0.2">
      <c r="S1405" s="514"/>
    </row>
    <row r="1406" spans="19:19" x14ac:dyDescent="0.2">
      <c r="S1406" s="514"/>
    </row>
    <row r="1407" spans="19:19" x14ac:dyDescent="0.2">
      <c r="S1407" s="514"/>
    </row>
    <row r="1408" spans="19:19" x14ac:dyDescent="0.2">
      <c r="S1408" s="514"/>
    </row>
    <row r="1409" spans="19:19" x14ac:dyDescent="0.2">
      <c r="S1409" s="514"/>
    </row>
    <row r="1410" spans="19:19" x14ac:dyDescent="0.2">
      <c r="S1410" s="514"/>
    </row>
    <row r="1411" spans="19:19" x14ac:dyDescent="0.2">
      <c r="S1411" s="514"/>
    </row>
    <row r="1412" spans="19:19" x14ac:dyDescent="0.2">
      <c r="S1412" s="514"/>
    </row>
    <row r="1413" spans="19:19" x14ac:dyDescent="0.2">
      <c r="S1413" s="514"/>
    </row>
    <row r="1414" spans="19:19" x14ac:dyDescent="0.2">
      <c r="S1414" s="514"/>
    </row>
    <row r="1415" spans="19:19" x14ac:dyDescent="0.2">
      <c r="S1415" s="514"/>
    </row>
    <row r="1416" spans="19:19" x14ac:dyDescent="0.2">
      <c r="S1416" s="514"/>
    </row>
    <row r="1417" spans="19:19" x14ac:dyDescent="0.2">
      <c r="S1417" s="514"/>
    </row>
    <row r="1418" spans="19:19" x14ac:dyDescent="0.2">
      <c r="S1418" s="514"/>
    </row>
    <row r="1419" spans="19:19" x14ac:dyDescent="0.2">
      <c r="S1419" s="514"/>
    </row>
    <row r="1420" spans="19:19" x14ac:dyDescent="0.2">
      <c r="S1420" s="514"/>
    </row>
    <row r="1421" spans="19:19" x14ac:dyDescent="0.2">
      <c r="S1421" s="514"/>
    </row>
    <row r="1422" spans="19:19" x14ac:dyDescent="0.2">
      <c r="S1422" s="514"/>
    </row>
    <row r="1423" spans="19:19" x14ac:dyDescent="0.2">
      <c r="S1423" s="514"/>
    </row>
    <row r="1424" spans="19:19" x14ac:dyDescent="0.2">
      <c r="S1424" s="514"/>
    </row>
    <row r="1425" spans="19:19" x14ac:dyDescent="0.2">
      <c r="S1425" s="514"/>
    </row>
    <row r="1426" spans="19:19" x14ac:dyDescent="0.2">
      <c r="S1426" s="514"/>
    </row>
    <row r="1427" spans="19:19" x14ac:dyDescent="0.2">
      <c r="S1427" s="514"/>
    </row>
    <row r="1428" spans="19:19" x14ac:dyDescent="0.2">
      <c r="S1428" s="514"/>
    </row>
    <row r="1429" spans="19:19" x14ac:dyDescent="0.2">
      <c r="S1429" s="514"/>
    </row>
    <row r="1430" spans="19:19" x14ac:dyDescent="0.2">
      <c r="S1430" s="514"/>
    </row>
    <row r="1431" spans="19:19" x14ac:dyDescent="0.2">
      <c r="S1431" s="514"/>
    </row>
    <row r="1432" spans="19:19" x14ac:dyDescent="0.2">
      <c r="S1432" s="514"/>
    </row>
    <row r="1433" spans="19:19" x14ac:dyDescent="0.2">
      <c r="S1433" s="514"/>
    </row>
    <row r="1434" spans="19:19" x14ac:dyDescent="0.2">
      <c r="S1434" s="514"/>
    </row>
    <row r="1435" spans="19:19" x14ac:dyDescent="0.2">
      <c r="S1435" s="514"/>
    </row>
    <row r="1436" spans="19:19" x14ac:dyDescent="0.2">
      <c r="S1436" s="514"/>
    </row>
    <row r="1437" spans="19:19" x14ac:dyDescent="0.2">
      <c r="S1437" s="514"/>
    </row>
    <row r="1438" spans="19:19" x14ac:dyDescent="0.2">
      <c r="S1438" s="514"/>
    </row>
    <row r="1439" spans="19:19" x14ac:dyDescent="0.2">
      <c r="S1439" s="514"/>
    </row>
    <row r="1440" spans="19:19" x14ac:dyDescent="0.2">
      <c r="S1440" s="514"/>
    </row>
    <row r="1441" spans="19:19" x14ac:dyDescent="0.2">
      <c r="S1441" s="514"/>
    </row>
    <row r="1442" spans="19:19" x14ac:dyDescent="0.2">
      <c r="S1442" s="514"/>
    </row>
    <row r="1443" spans="19:19" x14ac:dyDescent="0.2">
      <c r="S1443" s="514"/>
    </row>
    <row r="1444" spans="19:19" x14ac:dyDescent="0.2">
      <c r="S1444" s="514"/>
    </row>
    <row r="1445" spans="19:19" x14ac:dyDescent="0.2">
      <c r="S1445" s="514"/>
    </row>
    <row r="1446" spans="19:19" x14ac:dyDescent="0.2">
      <c r="S1446" s="514"/>
    </row>
    <row r="1447" spans="19:19" x14ac:dyDescent="0.2">
      <c r="S1447" s="514"/>
    </row>
    <row r="1448" spans="19:19" x14ac:dyDescent="0.2">
      <c r="S1448" s="514"/>
    </row>
    <row r="1449" spans="19:19" x14ac:dyDescent="0.2">
      <c r="S1449" s="514"/>
    </row>
    <row r="1450" spans="19:19" x14ac:dyDescent="0.2">
      <c r="S1450" s="514"/>
    </row>
    <row r="1451" spans="19:19" x14ac:dyDescent="0.2">
      <c r="S1451" s="514"/>
    </row>
    <row r="1452" spans="19:19" x14ac:dyDescent="0.2">
      <c r="S1452" s="514"/>
    </row>
    <row r="1453" spans="19:19" x14ac:dyDescent="0.2">
      <c r="S1453" s="514"/>
    </row>
    <row r="1454" spans="19:19" x14ac:dyDescent="0.2">
      <c r="S1454" s="514"/>
    </row>
    <row r="1455" spans="19:19" x14ac:dyDescent="0.2">
      <c r="S1455" s="514"/>
    </row>
    <row r="1456" spans="19:19" x14ac:dyDescent="0.2">
      <c r="S1456" s="514"/>
    </row>
    <row r="1457" spans="19:19" x14ac:dyDescent="0.2">
      <c r="S1457" s="514"/>
    </row>
    <row r="1458" spans="19:19" x14ac:dyDescent="0.2">
      <c r="S1458" s="514"/>
    </row>
    <row r="1459" spans="19:19" x14ac:dyDescent="0.2">
      <c r="S1459" s="514"/>
    </row>
    <row r="1460" spans="19:19" x14ac:dyDescent="0.2">
      <c r="S1460" s="514"/>
    </row>
    <row r="1461" spans="19:19" x14ac:dyDescent="0.2">
      <c r="S1461" s="514"/>
    </row>
    <row r="1462" spans="19:19" x14ac:dyDescent="0.2">
      <c r="S1462" s="514"/>
    </row>
    <row r="1463" spans="19:19" x14ac:dyDescent="0.2">
      <c r="S1463" s="514"/>
    </row>
    <row r="1464" spans="19:19" x14ac:dyDescent="0.2">
      <c r="S1464" s="514"/>
    </row>
    <row r="1465" spans="19:19" x14ac:dyDescent="0.2">
      <c r="S1465" s="514"/>
    </row>
    <row r="1466" spans="19:19" x14ac:dyDescent="0.2">
      <c r="S1466" s="514"/>
    </row>
    <row r="1467" spans="19:19" x14ac:dyDescent="0.2">
      <c r="S1467" s="514"/>
    </row>
    <row r="1468" spans="19:19" x14ac:dyDescent="0.2">
      <c r="S1468" s="514"/>
    </row>
    <row r="1469" spans="19:19" x14ac:dyDescent="0.2">
      <c r="S1469" s="514"/>
    </row>
    <row r="1470" spans="19:19" x14ac:dyDescent="0.2">
      <c r="S1470" s="514"/>
    </row>
    <row r="1471" spans="19:19" x14ac:dyDescent="0.2">
      <c r="S1471" s="514"/>
    </row>
    <row r="1472" spans="19:19" x14ac:dyDescent="0.2">
      <c r="S1472" s="514"/>
    </row>
    <row r="1473" spans="19:19" x14ac:dyDescent="0.2">
      <c r="S1473" s="514"/>
    </row>
    <row r="1474" spans="19:19" x14ac:dyDescent="0.2">
      <c r="S1474" s="514"/>
    </row>
    <row r="1475" spans="19:19" x14ac:dyDescent="0.2">
      <c r="S1475" s="514"/>
    </row>
    <row r="1476" spans="19:19" x14ac:dyDescent="0.2">
      <c r="S1476" s="514"/>
    </row>
    <row r="1477" spans="19:19" x14ac:dyDescent="0.2">
      <c r="S1477" s="514"/>
    </row>
    <row r="1478" spans="19:19" x14ac:dyDescent="0.2">
      <c r="S1478" s="514"/>
    </row>
    <row r="1479" spans="19:19" x14ac:dyDescent="0.2">
      <c r="S1479" s="514"/>
    </row>
    <row r="1480" spans="19:19" x14ac:dyDescent="0.2">
      <c r="S1480" s="514"/>
    </row>
    <row r="1481" spans="19:19" x14ac:dyDescent="0.2">
      <c r="S1481" s="514"/>
    </row>
    <row r="1482" spans="19:19" x14ac:dyDescent="0.2">
      <c r="S1482" s="514"/>
    </row>
    <row r="1483" spans="19:19" x14ac:dyDescent="0.2">
      <c r="S1483" s="514"/>
    </row>
    <row r="1484" spans="19:19" x14ac:dyDescent="0.2">
      <c r="S1484" s="514"/>
    </row>
    <row r="1485" spans="19:19" x14ac:dyDescent="0.2">
      <c r="S1485" s="514"/>
    </row>
    <row r="1486" spans="19:19" x14ac:dyDescent="0.2">
      <c r="S1486" s="514"/>
    </row>
    <row r="1487" spans="19:19" x14ac:dyDescent="0.2">
      <c r="S1487" s="514"/>
    </row>
    <row r="1488" spans="19:19" x14ac:dyDescent="0.2">
      <c r="S1488" s="514"/>
    </row>
    <row r="1489" spans="19:19" x14ac:dyDescent="0.2">
      <c r="S1489" s="514"/>
    </row>
    <row r="1490" spans="19:19" x14ac:dyDescent="0.2">
      <c r="S1490" s="514"/>
    </row>
    <row r="1491" spans="19:19" x14ac:dyDescent="0.2">
      <c r="S1491" s="514"/>
    </row>
    <row r="1492" spans="19:19" x14ac:dyDescent="0.2">
      <c r="S1492" s="514"/>
    </row>
    <row r="1493" spans="19:19" x14ac:dyDescent="0.2">
      <c r="S1493" s="514"/>
    </row>
    <row r="1494" spans="19:19" x14ac:dyDescent="0.2">
      <c r="S1494" s="514"/>
    </row>
    <row r="1495" spans="19:19" x14ac:dyDescent="0.2">
      <c r="S1495" s="514"/>
    </row>
    <row r="1496" spans="19:19" x14ac:dyDescent="0.2">
      <c r="S1496" s="514"/>
    </row>
    <row r="1497" spans="19:19" x14ac:dyDescent="0.2">
      <c r="S1497" s="514"/>
    </row>
    <row r="1498" spans="19:19" x14ac:dyDescent="0.2">
      <c r="S1498" s="514"/>
    </row>
    <row r="1499" spans="19:19" x14ac:dyDescent="0.2">
      <c r="S1499" s="514"/>
    </row>
    <row r="1500" spans="19:19" x14ac:dyDescent="0.2">
      <c r="S1500" s="514"/>
    </row>
    <row r="1501" spans="19:19" x14ac:dyDescent="0.2">
      <c r="S1501" s="514"/>
    </row>
    <row r="1502" spans="19:19" x14ac:dyDescent="0.2">
      <c r="S1502" s="514"/>
    </row>
    <row r="1503" spans="19:19" x14ac:dyDescent="0.2">
      <c r="S1503" s="514"/>
    </row>
    <row r="1504" spans="19:19" x14ac:dyDescent="0.2">
      <c r="S1504" s="514"/>
    </row>
    <row r="1505" spans="19:19" x14ac:dyDescent="0.2">
      <c r="S1505" s="514"/>
    </row>
    <row r="1506" spans="19:19" x14ac:dyDescent="0.2">
      <c r="S1506" s="514"/>
    </row>
    <row r="1507" spans="19:19" x14ac:dyDescent="0.2">
      <c r="S1507" s="514"/>
    </row>
    <row r="1508" spans="19:19" x14ac:dyDescent="0.2">
      <c r="S1508" s="514"/>
    </row>
    <row r="1509" spans="19:19" x14ac:dyDescent="0.2">
      <c r="S1509" s="514"/>
    </row>
    <row r="1510" spans="19:19" x14ac:dyDescent="0.2">
      <c r="S1510" s="514"/>
    </row>
    <row r="1511" spans="19:19" x14ac:dyDescent="0.2">
      <c r="S1511" s="514"/>
    </row>
    <row r="1512" spans="19:19" x14ac:dyDescent="0.2">
      <c r="S1512" s="514"/>
    </row>
    <row r="1513" spans="19:19" x14ac:dyDescent="0.2">
      <c r="S1513" s="514"/>
    </row>
    <row r="1514" spans="19:19" x14ac:dyDescent="0.2">
      <c r="S1514" s="514"/>
    </row>
    <row r="1515" spans="19:19" x14ac:dyDescent="0.2">
      <c r="S1515" s="514"/>
    </row>
    <row r="1516" spans="19:19" x14ac:dyDescent="0.2">
      <c r="S1516" s="514"/>
    </row>
    <row r="1517" spans="19:19" x14ac:dyDescent="0.2">
      <c r="S1517" s="514"/>
    </row>
    <row r="1518" spans="19:19" x14ac:dyDescent="0.2">
      <c r="S1518" s="514"/>
    </row>
    <row r="1519" spans="19:19" x14ac:dyDescent="0.2">
      <c r="S1519" s="514"/>
    </row>
    <row r="1520" spans="19:19" x14ac:dyDescent="0.2">
      <c r="S1520" s="514"/>
    </row>
    <row r="1521" spans="19:19" x14ac:dyDescent="0.2">
      <c r="S1521" s="514"/>
    </row>
    <row r="1522" spans="19:19" x14ac:dyDescent="0.2">
      <c r="S1522" s="514"/>
    </row>
    <row r="1523" spans="19:19" x14ac:dyDescent="0.2">
      <c r="S1523" s="514"/>
    </row>
    <row r="1524" spans="19:19" x14ac:dyDescent="0.2">
      <c r="S1524" s="514"/>
    </row>
    <row r="1525" spans="19:19" x14ac:dyDescent="0.2">
      <c r="S1525" s="514"/>
    </row>
    <row r="1526" spans="19:19" x14ac:dyDescent="0.2">
      <c r="S1526" s="514"/>
    </row>
    <row r="1527" spans="19:19" x14ac:dyDescent="0.2">
      <c r="S1527" s="514"/>
    </row>
    <row r="1528" spans="19:19" x14ac:dyDescent="0.2">
      <c r="S1528" s="514"/>
    </row>
  </sheetData>
  <autoFilter ref="A1:S495">
    <sortState ref="A2:S4378">
      <sortCondition ref="Q2:Q3554"/>
      <sortCondition ref="A2:A3554"/>
    </sortState>
  </autoFilter>
  <sortState ref="A2:R3554">
    <sortCondition ref="B2:B3554"/>
  </sortState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72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9" sqref="F19"/>
    </sheetView>
  </sheetViews>
  <sheetFormatPr defaultRowHeight="12.75" x14ac:dyDescent="0.2"/>
  <cols>
    <col min="6" max="6" width="13.28515625" style="374" bestFit="1" customWidth="1"/>
    <col min="8" max="8" width="13.28515625" style="374" bestFit="1" customWidth="1"/>
    <col min="10" max="10" width="13.28515625" style="374" bestFit="1" customWidth="1"/>
    <col min="15" max="15" width="12" style="551" bestFit="1" customWidth="1"/>
  </cols>
  <sheetData>
    <row r="1" spans="1:15" s="375" customFormat="1" ht="38.25" x14ac:dyDescent="0.2">
      <c r="A1" s="558" t="s">
        <v>226</v>
      </c>
      <c r="B1" s="559" t="s">
        <v>225</v>
      </c>
      <c r="C1" s="560" t="s">
        <v>227</v>
      </c>
      <c r="D1" s="372" t="s">
        <v>228</v>
      </c>
      <c r="E1" s="372" t="s">
        <v>229</v>
      </c>
      <c r="F1" s="377" t="s">
        <v>230</v>
      </c>
      <c r="G1" s="372" t="s">
        <v>231</v>
      </c>
      <c r="H1" s="377" t="s">
        <v>238</v>
      </c>
      <c r="I1" s="372" t="s">
        <v>239</v>
      </c>
      <c r="J1" s="377" t="s">
        <v>232</v>
      </c>
      <c r="K1" s="372" t="s">
        <v>233</v>
      </c>
      <c r="L1" s="372" t="s">
        <v>234</v>
      </c>
      <c r="M1" s="372" t="s">
        <v>237</v>
      </c>
      <c r="N1" s="372" t="s">
        <v>84</v>
      </c>
      <c r="O1" s="561" t="s">
        <v>91</v>
      </c>
    </row>
    <row r="2" spans="1:15" x14ac:dyDescent="0.2">
      <c r="A2" s="550"/>
      <c r="B2" s="550"/>
      <c r="C2" s="550"/>
    </row>
    <row r="3" spans="1:15" x14ac:dyDescent="0.2">
      <c r="A3" s="550"/>
      <c r="B3" s="550"/>
      <c r="C3" s="550"/>
    </row>
    <row r="4" spans="1:15" x14ac:dyDescent="0.2">
      <c r="A4" s="550"/>
      <c r="B4" s="550"/>
      <c r="C4" s="550"/>
    </row>
    <row r="5" spans="1:15" x14ac:dyDescent="0.2">
      <c r="A5" s="550"/>
      <c r="B5" s="550"/>
      <c r="C5" s="550"/>
    </row>
    <row r="6" spans="1:15" x14ac:dyDescent="0.2">
      <c r="A6" s="550"/>
      <c r="B6" s="550"/>
      <c r="C6" s="550"/>
    </row>
    <row r="7" spans="1:15" x14ac:dyDescent="0.2">
      <c r="A7" s="550"/>
      <c r="B7" s="550"/>
      <c r="C7" s="550"/>
    </row>
    <row r="8" spans="1:15" x14ac:dyDescent="0.2">
      <c r="A8" s="550"/>
      <c r="B8" s="550"/>
      <c r="C8" s="550"/>
    </row>
    <row r="9" spans="1:15" x14ac:dyDescent="0.2">
      <c r="A9" s="550"/>
      <c r="B9" s="550"/>
      <c r="C9" s="550"/>
    </row>
    <row r="10" spans="1:15" x14ac:dyDescent="0.2">
      <c r="A10" s="550"/>
      <c r="B10" s="550"/>
      <c r="C10" s="550"/>
    </row>
    <row r="11" spans="1:15" x14ac:dyDescent="0.2">
      <c r="A11" s="550"/>
      <c r="B11" s="550"/>
      <c r="C11" s="550"/>
    </row>
    <row r="12" spans="1:15" x14ac:dyDescent="0.2">
      <c r="A12" s="550"/>
      <c r="B12" s="550"/>
      <c r="C12" s="550"/>
    </row>
    <row r="13" spans="1:15" x14ac:dyDescent="0.2">
      <c r="A13" s="550"/>
      <c r="B13" s="550"/>
      <c r="C13" s="550"/>
    </row>
    <row r="14" spans="1:15" x14ac:dyDescent="0.2">
      <c r="A14" s="550"/>
      <c r="B14" s="550"/>
      <c r="C14" s="550"/>
    </row>
    <row r="15" spans="1:15" x14ac:dyDescent="0.2">
      <c r="A15" s="550"/>
      <c r="B15" s="550"/>
      <c r="C15" s="550"/>
    </row>
    <row r="16" spans="1:15" x14ac:dyDescent="0.2">
      <c r="A16" s="550"/>
      <c r="B16" s="550"/>
      <c r="C16" s="550"/>
    </row>
    <row r="17" spans="1:3" x14ac:dyDescent="0.2">
      <c r="A17" s="550"/>
      <c r="B17" s="550"/>
      <c r="C17" s="550"/>
    </row>
    <row r="18" spans="1:3" x14ac:dyDescent="0.2">
      <c r="A18" s="550"/>
      <c r="B18" s="550"/>
      <c r="C18" s="550"/>
    </row>
    <row r="19" spans="1:3" x14ac:dyDescent="0.2">
      <c r="A19" s="550"/>
      <c r="B19" s="550"/>
      <c r="C19" s="550"/>
    </row>
    <row r="20" spans="1:3" x14ac:dyDescent="0.2">
      <c r="A20" s="550"/>
      <c r="B20" s="550"/>
      <c r="C20" s="550"/>
    </row>
    <row r="21" spans="1:3" x14ac:dyDescent="0.2">
      <c r="A21" s="550"/>
      <c r="B21" s="550"/>
      <c r="C21" s="550"/>
    </row>
    <row r="22" spans="1:3" x14ac:dyDescent="0.2">
      <c r="A22" s="550"/>
      <c r="B22" s="550"/>
      <c r="C22" s="550"/>
    </row>
    <row r="23" spans="1:3" x14ac:dyDescent="0.2">
      <c r="A23" s="550"/>
      <c r="B23" s="550"/>
      <c r="C23" s="550"/>
    </row>
    <row r="24" spans="1:3" x14ac:dyDescent="0.2">
      <c r="A24" s="550"/>
      <c r="B24" s="550"/>
      <c r="C24" s="550"/>
    </row>
    <row r="25" spans="1:3" x14ac:dyDescent="0.2">
      <c r="A25" s="550"/>
      <c r="B25" s="550"/>
      <c r="C25" s="550"/>
    </row>
    <row r="26" spans="1:3" x14ac:dyDescent="0.2">
      <c r="A26" s="550"/>
      <c r="B26" s="550"/>
      <c r="C26" s="550"/>
    </row>
    <row r="27" spans="1:3" x14ac:dyDescent="0.2">
      <c r="A27" s="550"/>
      <c r="B27" s="550"/>
      <c r="C27" s="550"/>
    </row>
    <row r="28" spans="1:3" x14ac:dyDescent="0.2">
      <c r="A28" s="550"/>
      <c r="B28" s="550"/>
      <c r="C28" s="550"/>
    </row>
    <row r="29" spans="1:3" x14ac:dyDescent="0.2">
      <c r="A29" s="550"/>
      <c r="B29" s="550"/>
      <c r="C29" s="550"/>
    </row>
    <row r="30" spans="1:3" x14ac:dyDescent="0.2">
      <c r="A30" s="550"/>
      <c r="B30" s="550"/>
      <c r="C30" s="550"/>
    </row>
    <row r="31" spans="1:3" x14ac:dyDescent="0.2">
      <c r="A31" s="550"/>
      <c r="B31" s="550"/>
      <c r="C31" s="550"/>
    </row>
    <row r="32" spans="1:3" x14ac:dyDescent="0.2">
      <c r="A32" s="550"/>
      <c r="B32" s="550"/>
      <c r="C32" s="550"/>
    </row>
    <row r="33" spans="1:3" x14ac:dyDescent="0.2">
      <c r="A33" s="550"/>
      <c r="B33" s="550"/>
      <c r="C33" s="550"/>
    </row>
    <row r="34" spans="1:3" x14ac:dyDescent="0.2">
      <c r="A34" s="550"/>
      <c r="B34" s="550"/>
      <c r="C34" s="550"/>
    </row>
    <row r="35" spans="1:3" x14ac:dyDescent="0.2">
      <c r="A35" s="550"/>
      <c r="B35" s="550"/>
      <c r="C35" s="550"/>
    </row>
    <row r="36" spans="1:3" x14ac:dyDescent="0.2">
      <c r="A36" s="550"/>
      <c r="B36" s="550"/>
      <c r="C36" s="550"/>
    </row>
    <row r="37" spans="1:3" x14ac:dyDescent="0.2">
      <c r="A37" s="550"/>
      <c r="B37" s="550"/>
      <c r="C37" s="550"/>
    </row>
    <row r="38" spans="1:3" x14ac:dyDescent="0.2">
      <c r="A38" s="550"/>
      <c r="B38" s="550"/>
      <c r="C38" s="550"/>
    </row>
    <row r="39" spans="1:3" x14ac:dyDescent="0.2">
      <c r="A39" s="550"/>
      <c r="B39" s="550"/>
      <c r="C39" s="550"/>
    </row>
    <row r="40" spans="1:3" x14ac:dyDescent="0.2">
      <c r="A40" s="550"/>
      <c r="B40" s="550"/>
      <c r="C40" s="550"/>
    </row>
    <row r="41" spans="1:3" x14ac:dyDescent="0.2">
      <c r="A41" s="550"/>
      <c r="B41" s="550"/>
      <c r="C41" s="550"/>
    </row>
    <row r="42" spans="1:3" x14ac:dyDescent="0.2">
      <c r="A42" s="550"/>
      <c r="B42" s="550"/>
      <c r="C42" s="550"/>
    </row>
    <row r="43" spans="1:3" x14ac:dyDescent="0.2">
      <c r="A43" s="550"/>
      <c r="B43" s="550"/>
      <c r="C43" s="550"/>
    </row>
    <row r="44" spans="1:3" x14ac:dyDescent="0.2">
      <c r="A44" s="550"/>
      <c r="B44" s="550"/>
      <c r="C44" s="550"/>
    </row>
    <row r="45" spans="1:3" x14ac:dyDescent="0.2">
      <c r="A45" s="550"/>
      <c r="B45" s="550"/>
      <c r="C45" s="550"/>
    </row>
    <row r="46" spans="1:3" x14ac:dyDescent="0.2">
      <c r="A46" s="550"/>
      <c r="B46" s="550"/>
      <c r="C46" s="550"/>
    </row>
    <row r="47" spans="1:3" x14ac:dyDescent="0.2">
      <c r="A47" s="550"/>
      <c r="B47" s="550"/>
      <c r="C47" s="550"/>
    </row>
    <row r="48" spans="1:3" x14ac:dyDescent="0.2">
      <c r="A48" s="550"/>
      <c r="B48" s="550"/>
      <c r="C48" s="550"/>
    </row>
    <row r="49" spans="1:3" x14ac:dyDescent="0.2">
      <c r="A49" s="550"/>
      <c r="B49" s="550"/>
      <c r="C49" s="550"/>
    </row>
    <row r="50" spans="1:3" x14ac:dyDescent="0.2">
      <c r="A50" s="550"/>
      <c r="B50" s="550"/>
      <c r="C50" s="550"/>
    </row>
    <row r="51" spans="1:3" x14ac:dyDescent="0.2">
      <c r="A51" s="550"/>
      <c r="B51" s="550"/>
      <c r="C51" s="550"/>
    </row>
    <row r="52" spans="1:3" x14ac:dyDescent="0.2">
      <c r="A52" s="550"/>
      <c r="B52" s="550"/>
      <c r="C52" s="550"/>
    </row>
    <row r="53" spans="1:3" x14ac:dyDescent="0.2">
      <c r="A53" s="550"/>
      <c r="B53" s="550"/>
      <c r="C53" s="550"/>
    </row>
    <row r="54" spans="1:3" x14ac:dyDescent="0.2">
      <c r="A54" s="550"/>
      <c r="B54" s="550"/>
      <c r="C54" s="550"/>
    </row>
    <row r="55" spans="1:3" x14ac:dyDescent="0.2">
      <c r="A55" s="550"/>
      <c r="B55" s="550"/>
      <c r="C55" s="550"/>
    </row>
    <row r="56" spans="1:3" x14ac:dyDescent="0.2">
      <c r="A56" s="550"/>
      <c r="B56" s="550"/>
      <c r="C56" s="550"/>
    </row>
    <row r="57" spans="1:3" x14ac:dyDescent="0.2">
      <c r="A57" s="550"/>
      <c r="B57" s="550"/>
      <c r="C57" s="550"/>
    </row>
    <row r="58" spans="1:3" x14ac:dyDescent="0.2">
      <c r="A58" s="550"/>
      <c r="B58" s="550"/>
      <c r="C58" s="550"/>
    </row>
    <row r="59" spans="1:3" x14ac:dyDescent="0.2">
      <c r="A59" s="550"/>
      <c r="B59" s="550"/>
      <c r="C59" s="550"/>
    </row>
    <row r="60" spans="1:3" x14ac:dyDescent="0.2">
      <c r="A60" s="550"/>
      <c r="B60" s="550"/>
      <c r="C60" s="550"/>
    </row>
    <row r="61" spans="1:3" x14ac:dyDescent="0.2">
      <c r="A61" s="550"/>
      <c r="B61" s="550"/>
      <c r="C61" s="550"/>
    </row>
    <row r="62" spans="1:3" x14ac:dyDescent="0.2">
      <c r="A62" s="550"/>
      <c r="B62" s="550"/>
      <c r="C62" s="550"/>
    </row>
    <row r="63" spans="1:3" x14ac:dyDescent="0.2">
      <c r="A63" s="550"/>
      <c r="B63" s="550"/>
      <c r="C63" s="550"/>
    </row>
    <row r="64" spans="1:3" x14ac:dyDescent="0.2">
      <c r="A64" s="550"/>
      <c r="B64" s="550"/>
      <c r="C64" s="550"/>
    </row>
    <row r="65" spans="1:3" x14ac:dyDescent="0.2">
      <c r="A65" s="550"/>
      <c r="B65" s="550"/>
      <c r="C65" s="550"/>
    </row>
    <row r="66" spans="1:3" x14ac:dyDescent="0.2">
      <c r="A66" s="550"/>
      <c r="B66" s="550"/>
      <c r="C66" s="550"/>
    </row>
    <row r="67" spans="1:3" x14ac:dyDescent="0.2">
      <c r="A67" s="550"/>
      <c r="B67" s="550"/>
      <c r="C67" s="550"/>
    </row>
    <row r="68" spans="1:3" x14ac:dyDescent="0.2">
      <c r="A68" s="550"/>
      <c r="B68" s="550"/>
      <c r="C68" s="550"/>
    </row>
    <row r="69" spans="1:3" x14ac:dyDescent="0.2">
      <c r="A69" s="550"/>
      <c r="B69" s="550"/>
      <c r="C69" s="550"/>
    </row>
    <row r="70" spans="1:3" x14ac:dyDescent="0.2">
      <c r="A70" s="550"/>
      <c r="B70" s="550"/>
      <c r="C70" s="550"/>
    </row>
    <row r="71" spans="1:3" x14ac:dyDescent="0.2">
      <c r="A71" s="550"/>
      <c r="B71" s="550"/>
      <c r="C71" s="550"/>
    </row>
    <row r="72" spans="1:3" x14ac:dyDescent="0.2">
      <c r="A72" s="550"/>
      <c r="B72" s="550"/>
      <c r="C72" s="550"/>
    </row>
    <row r="73" spans="1:3" x14ac:dyDescent="0.2">
      <c r="A73" s="550"/>
      <c r="B73" s="550"/>
      <c r="C73" s="550"/>
    </row>
    <row r="74" spans="1:3" x14ac:dyDescent="0.2">
      <c r="A74" s="550"/>
      <c r="B74" s="550"/>
      <c r="C74" s="550"/>
    </row>
    <row r="75" spans="1:3" x14ac:dyDescent="0.2">
      <c r="A75" s="550"/>
      <c r="B75" s="550"/>
      <c r="C75" s="550"/>
    </row>
    <row r="76" spans="1:3" x14ac:dyDescent="0.2">
      <c r="A76" s="550"/>
      <c r="B76" s="550"/>
      <c r="C76" s="550"/>
    </row>
    <row r="77" spans="1:3" x14ac:dyDescent="0.2">
      <c r="A77" s="550"/>
      <c r="B77" s="550"/>
      <c r="C77" s="550"/>
    </row>
    <row r="78" spans="1:3" x14ac:dyDescent="0.2">
      <c r="A78" s="550"/>
      <c r="B78" s="550"/>
      <c r="C78" s="550"/>
    </row>
    <row r="79" spans="1:3" x14ac:dyDescent="0.2">
      <c r="A79" s="550"/>
      <c r="B79" s="550"/>
      <c r="C79" s="550"/>
    </row>
    <row r="80" spans="1:3" x14ac:dyDescent="0.2">
      <c r="A80" s="550"/>
      <c r="B80" s="550"/>
      <c r="C80" s="550"/>
    </row>
    <row r="81" spans="1:3" x14ac:dyDescent="0.2">
      <c r="A81" s="550"/>
      <c r="B81" s="550"/>
      <c r="C81" s="550"/>
    </row>
    <row r="82" spans="1:3" x14ac:dyDescent="0.2">
      <c r="A82" s="550"/>
      <c r="B82" s="550"/>
      <c r="C82" s="550"/>
    </row>
    <row r="83" spans="1:3" x14ac:dyDescent="0.2">
      <c r="A83" s="550"/>
      <c r="B83" s="550"/>
      <c r="C83" s="550"/>
    </row>
    <row r="84" spans="1:3" x14ac:dyDescent="0.2">
      <c r="A84" s="550"/>
      <c r="B84" s="550"/>
      <c r="C84" s="550"/>
    </row>
    <row r="85" spans="1:3" x14ac:dyDescent="0.2">
      <c r="A85" s="550"/>
      <c r="B85" s="550"/>
      <c r="C85" s="550"/>
    </row>
    <row r="86" spans="1:3" x14ac:dyDescent="0.2">
      <c r="A86" s="550"/>
      <c r="B86" s="550"/>
      <c r="C86" s="550"/>
    </row>
    <row r="87" spans="1:3" x14ac:dyDescent="0.2">
      <c r="A87" s="550"/>
      <c r="B87" s="550"/>
      <c r="C87" s="550"/>
    </row>
    <row r="88" spans="1:3" x14ac:dyDescent="0.2">
      <c r="A88" s="550"/>
      <c r="B88" s="550"/>
      <c r="C88" s="550"/>
    </row>
    <row r="89" spans="1:3" x14ac:dyDescent="0.2">
      <c r="A89" s="550"/>
      <c r="B89" s="550"/>
      <c r="C89" s="550"/>
    </row>
    <row r="90" spans="1:3" x14ac:dyDescent="0.2">
      <c r="A90" s="550"/>
      <c r="B90" s="550"/>
      <c r="C90" s="550"/>
    </row>
    <row r="91" spans="1:3" x14ac:dyDescent="0.2">
      <c r="A91" s="550"/>
      <c r="B91" s="550"/>
      <c r="C91" s="550"/>
    </row>
    <row r="92" spans="1:3" x14ac:dyDescent="0.2">
      <c r="A92" s="550"/>
      <c r="B92" s="550"/>
      <c r="C92" s="550"/>
    </row>
    <row r="93" spans="1:3" x14ac:dyDescent="0.2">
      <c r="A93" s="550"/>
      <c r="B93" s="550"/>
      <c r="C93" s="550"/>
    </row>
    <row r="94" spans="1:3" x14ac:dyDescent="0.2">
      <c r="A94" s="550"/>
      <c r="B94" s="550"/>
      <c r="C94" s="550"/>
    </row>
    <row r="95" spans="1:3" x14ac:dyDescent="0.2">
      <c r="A95" s="550"/>
      <c r="B95" s="550"/>
      <c r="C95" s="550"/>
    </row>
    <row r="96" spans="1:3" x14ac:dyDescent="0.2">
      <c r="A96" s="550"/>
      <c r="B96" s="550"/>
      <c r="C96" s="550"/>
    </row>
    <row r="97" spans="1:3" x14ac:dyDescent="0.2">
      <c r="A97" s="550"/>
      <c r="B97" s="550"/>
      <c r="C97" s="550"/>
    </row>
    <row r="98" spans="1:3" x14ac:dyDescent="0.2">
      <c r="A98" s="550"/>
      <c r="B98" s="550"/>
      <c r="C98" s="550"/>
    </row>
    <row r="99" spans="1:3" x14ac:dyDescent="0.2">
      <c r="A99" s="550"/>
      <c r="B99" s="550"/>
      <c r="C99" s="550"/>
    </row>
    <row r="100" spans="1:3" x14ac:dyDescent="0.2">
      <c r="A100" s="550"/>
      <c r="B100" s="550"/>
      <c r="C100" s="550"/>
    </row>
    <row r="101" spans="1:3" x14ac:dyDescent="0.2">
      <c r="A101" s="550"/>
      <c r="B101" s="550"/>
      <c r="C101" s="550"/>
    </row>
    <row r="102" spans="1:3" x14ac:dyDescent="0.2">
      <c r="A102" s="550"/>
      <c r="B102" s="550"/>
      <c r="C102" s="550"/>
    </row>
    <row r="103" spans="1:3" x14ac:dyDescent="0.2">
      <c r="A103" s="550"/>
      <c r="B103" s="550"/>
      <c r="C103" s="550"/>
    </row>
    <row r="104" spans="1:3" x14ac:dyDescent="0.2">
      <c r="A104" s="550"/>
      <c r="B104" s="550"/>
      <c r="C104" s="550"/>
    </row>
    <row r="105" spans="1:3" x14ac:dyDescent="0.2">
      <c r="A105" s="550"/>
      <c r="B105" s="550"/>
      <c r="C105" s="550"/>
    </row>
    <row r="106" spans="1:3" x14ac:dyDescent="0.2">
      <c r="A106" s="550"/>
      <c r="B106" s="550"/>
      <c r="C106" s="550"/>
    </row>
    <row r="107" spans="1:3" x14ac:dyDescent="0.2">
      <c r="A107" s="550"/>
      <c r="B107" s="550"/>
      <c r="C107" s="550"/>
    </row>
    <row r="108" spans="1:3" x14ac:dyDescent="0.2">
      <c r="A108" s="550"/>
      <c r="B108" s="550"/>
      <c r="C108" s="550"/>
    </row>
    <row r="109" spans="1:3" x14ac:dyDescent="0.2">
      <c r="A109" s="550"/>
      <c r="B109" s="550"/>
      <c r="C109" s="550"/>
    </row>
    <row r="110" spans="1:3" x14ac:dyDescent="0.2">
      <c r="A110" s="550"/>
      <c r="B110" s="550"/>
      <c r="C110" s="550"/>
    </row>
    <row r="111" spans="1:3" x14ac:dyDescent="0.2">
      <c r="A111" s="550"/>
      <c r="B111" s="550"/>
      <c r="C111" s="550"/>
    </row>
    <row r="112" spans="1:3" x14ac:dyDescent="0.2">
      <c r="A112" s="550"/>
      <c r="B112" s="550"/>
      <c r="C112" s="550"/>
    </row>
    <row r="113" spans="1:3" x14ac:dyDescent="0.2">
      <c r="A113" s="550"/>
      <c r="B113" s="550"/>
      <c r="C113" s="550"/>
    </row>
    <row r="114" spans="1:3" x14ac:dyDescent="0.2">
      <c r="A114" s="550"/>
      <c r="B114" s="550"/>
      <c r="C114" s="550"/>
    </row>
    <row r="115" spans="1:3" x14ac:dyDescent="0.2">
      <c r="A115" s="550"/>
      <c r="B115" s="550"/>
      <c r="C115" s="550"/>
    </row>
    <row r="116" spans="1:3" x14ac:dyDescent="0.2">
      <c r="A116" s="550"/>
      <c r="B116" s="550"/>
      <c r="C116" s="550"/>
    </row>
    <row r="117" spans="1:3" x14ac:dyDescent="0.2">
      <c r="A117" s="550"/>
      <c r="B117" s="550"/>
      <c r="C117" s="550"/>
    </row>
    <row r="118" spans="1:3" x14ac:dyDescent="0.2">
      <c r="A118" s="550"/>
      <c r="B118" s="550"/>
      <c r="C118" s="550"/>
    </row>
    <row r="119" spans="1:3" x14ac:dyDescent="0.2">
      <c r="A119" s="550"/>
      <c r="B119" s="550"/>
      <c r="C119" s="550"/>
    </row>
    <row r="120" spans="1:3" x14ac:dyDescent="0.2">
      <c r="A120" s="550"/>
      <c r="B120" s="550"/>
      <c r="C120" s="550"/>
    </row>
    <row r="121" spans="1:3" x14ac:dyDescent="0.2">
      <c r="A121" s="550"/>
      <c r="B121" s="550"/>
      <c r="C121" s="550"/>
    </row>
    <row r="122" spans="1:3" x14ac:dyDescent="0.2">
      <c r="A122" s="550"/>
      <c r="B122" s="550"/>
      <c r="C122" s="550"/>
    </row>
    <row r="123" spans="1:3" x14ac:dyDescent="0.2">
      <c r="A123" s="550"/>
      <c r="B123" s="550"/>
      <c r="C123" s="550"/>
    </row>
    <row r="124" spans="1:3" x14ac:dyDescent="0.2">
      <c r="A124" s="550"/>
      <c r="B124" s="550"/>
      <c r="C124" s="550"/>
    </row>
    <row r="125" spans="1:3" x14ac:dyDescent="0.2">
      <c r="A125" s="550"/>
      <c r="B125" s="550"/>
      <c r="C125" s="550"/>
    </row>
    <row r="126" spans="1:3" x14ac:dyDescent="0.2">
      <c r="A126" s="550"/>
      <c r="B126" s="550"/>
      <c r="C126" s="550"/>
    </row>
    <row r="127" spans="1:3" x14ac:dyDescent="0.2">
      <c r="A127" s="550"/>
      <c r="B127" s="550"/>
      <c r="C127" s="550"/>
    </row>
    <row r="128" spans="1:3" x14ac:dyDescent="0.2">
      <c r="A128" s="550"/>
      <c r="B128" s="550"/>
      <c r="C128" s="550"/>
    </row>
    <row r="129" spans="1:3" x14ac:dyDescent="0.2">
      <c r="A129" s="550"/>
      <c r="B129" s="550"/>
      <c r="C129" s="550"/>
    </row>
    <row r="130" spans="1:3" x14ac:dyDescent="0.2">
      <c r="A130" s="550"/>
      <c r="B130" s="550"/>
      <c r="C130" s="550"/>
    </row>
    <row r="131" spans="1:3" x14ac:dyDescent="0.2">
      <c r="A131" s="550"/>
      <c r="B131" s="550"/>
      <c r="C131" s="550"/>
    </row>
    <row r="132" spans="1:3" x14ac:dyDescent="0.2">
      <c r="A132" s="550"/>
      <c r="B132" s="550"/>
      <c r="C132" s="550"/>
    </row>
    <row r="133" spans="1:3" x14ac:dyDescent="0.2">
      <c r="A133" s="550"/>
      <c r="B133" s="550"/>
      <c r="C133" s="550"/>
    </row>
    <row r="134" spans="1:3" x14ac:dyDescent="0.2">
      <c r="A134" s="550"/>
      <c r="B134" s="550"/>
      <c r="C134" s="550"/>
    </row>
    <row r="135" spans="1:3" x14ac:dyDescent="0.2">
      <c r="A135" s="550"/>
      <c r="B135" s="550"/>
      <c r="C135" s="550"/>
    </row>
    <row r="136" spans="1:3" x14ac:dyDescent="0.2">
      <c r="A136" s="550"/>
      <c r="B136" s="550"/>
      <c r="C136" s="550"/>
    </row>
    <row r="137" spans="1:3" x14ac:dyDescent="0.2">
      <c r="A137" s="550"/>
      <c r="B137" s="550"/>
      <c r="C137" s="550"/>
    </row>
    <row r="138" spans="1:3" x14ac:dyDescent="0.2">
      <c r="A138" s="550"/>
      <c r="B138" s="550"/>
      <c r="C138" s="550"/>
    </row>
    <row r="139" spans="1:3" x14ac:dyDescent="0.2">
      <c r="A139" s="550"/>
      <c r="B139" s="550"/>
      <c r="C139" s="550"/>
    </row>
    <row r="140" spans="1:3" x14ac:dyDescent="0.2">
      <c r="A140" s="550"/>
      <c r="B140" s="550"/>
      <c r="C140" s="550"/>
    </row>
    <row r="141" spans="1:3" x14ac:dyDescent="0.2">
      <c r="A141" s="550"/>
      <c r="B141" s="550"/>
      <c r="C141" s="550"/>
    </row>
    <row r="142" spans="1:3" x14ac:dyDescent="0.2">
      <c r="A142" s="550"/>
      <c r="B142" s="550"/>
      <c r="C142" s="550"/>
    </row>
    <row r="143" spans="1:3" x14ac:dyDescent="0.2">
      <c r="A143" s="550"/>
      <c r="B143" s="550"/>
      <c r="C143" s="550"/>
    </row>
    <row r="144" spans="1:3" x14ac:dyDescent="0.2">
      <c r="A144" s="550"/>
      <c r="B144" s="550"/>
      <c r="C144" s="550"/>
    </row>
    <row r="145" spans="1:3" x14ac:dyDescent="0.2">
      <c r="A145" s="550"/>
      <c r="B145" s="550"/>
      <c r="C145" s="550"/>
    </row>
    <row r="146" spans="1:3" x14ac:dyDescent="0.2">
      <c r="A146" s="550"/>
      <c r="B146" s="550"/>
      <c r="C146" s="550"/>
    </row>
    <row r="147" spans="1:3" x14ac:dyDescent="0.2">
      <c r="A147" s="550"/>
      <c r="B147" s="550"/>
      <c r="C147" s="550"/>
    </row>
    <row r="148" spans="1:3" x14ac:dyDescent="0.2">
      <c r="A148" s="550"/>
      <c r="B148" s="550"/>
      <c r="C148" s="550"/>
    </row>
    <row r="149" spans="1:3" x14ac:dyDescent="0.2">
      <c r="A149" s="550"/>
      <c r="B149" s="550"/>
      <c r="C149" s="550"/>
    </row>
    <row r="150" spans="1:3" x14ac:dyDescent="0.2">
      <c r="A150" s="550"/>
      <c r="B150" s="550"/>
      <c r="C150" s="550"/>
    </row>
    <row r="151" spans="1:3" x14ac:dyDescent="0.2">
      <c r="A151" s="550"/>
      <c r="B151" s="550"/>
      <c r="C151" s="550"/>
    </row>
    <row r="152" spans="1:3" x14ac:dyDescent="0.2">
      <c r="A152" s="550"/>
      <c r="B152" s="550"/>
      <c r="C152" s="550"/>
    </row>
    <row r="153" spans="1:3" x14ac:dyDescent="0.2">
      <c r="A153" s="550"/>
      <c r="B153" s="550"/>
      <c r="C153" s="550"/>
    </row>
    <row r="154" spans="1:3" x14ac:dyDescent="0.2">
      <c r="A154" s="550"/>
      <c r="B154" s="550"/>
      <c r="C154" s="550"/>
    </row>
    <row r="155" spans="1:3" x14ac:dyDescent="0.2">
      <c r="A155" s="550"/>
      <c r="B155" s="550"/>
      <c r="C155" s="550"/>
    </row>
    <row r="156" spans="1:3" x14ac:dyDescent="0.2">
      <c r="A156" s="550"/>
      <c r="B156" s="550"/>
      <c r="C156" s="550"/>
    </row>
    <row r="157" spans="1:3" x14ac:dyDescent="0.2">
      <c r="A157" s="550"/>
      <c r="B157" s="550"/>
      <c r="C157" s="550"/>
    </row>
    <row r="158" spans="1:3" x14ac:dyDescent="0.2">
      <c r="A158" s="550"/>
      <c r="B158" s="550"/>
      <c r="C158" s="550"/>
    </row>
    <row r="159" spans="1:3" x14ac:dyDescent="0.2">
      <c r="A159" s="550"/>
      <c r="B159" s="550"/>
      <c r="C159" s="550"/>
    </row>
    <row r="160" spans="1:3" x14ac:dyDescent="0.2">
      <c r="A160" s="550"/>
      <c r="B160" s="550"/>
      <c r="C160" s="550"/>
    </row>
    <row r="161" spans="1:3" x14ac:dyDescent="0.2">
      <c r="A161" s="550"/>
      <c r="B161" s="550"/>
      <c r="C161" s="550"/>
    </row>
    <row r="162" spans="1:3" x14ac:dyDescent="0.2">
      <c r="A162" s="550"/>
      <c r="B162" s="550"/>
      <c r="C162" s="550"/>
    </row>
    <row r="163" spans="1:3" x14ac:dyDescent="0.2">
      <c r="A163" s="550"/>
      <c r="B163" s="550"/>
      <c r="C163" s="550"/>
    </row>
    <row r="164" spans="1:3" x14ac:dyDescent="0.2">
      <c r="A164" s="550"/>
      <c r="B164" s="550"/>
      <c r="C164" s="550"/>
    </row>
    <row r="165" spans="1:3" x14ac:dyDescent="0.2">
      <c r="A165" s="550"/>
      <c r="B165" s="550"/>
      <c r="C165" s="550"/>
    </row>
    <row r="166" spans="1:3" x14ac:dyDescent="0.2">
      <c r="A166" s="550"/>
      <c r="B166" s="550"/>
      <c r="C166" s="550"/>
    </row>
    <row r="167" spans="1:3" x14ac:dyDescent="0.2">
      <c r="A167" s="550"/>
      <c r="B167" s="550"/>
      <c r="C167" s="550"/>
    </row>
    <row r="168" spans="1:3" x14ac:dyDescent="0.2">
      <c r="A168" s="550"/>
      <c r="B168" s="550"/>
      <c r="C168" s="550"/>
    </row>
    <row r="169" spans="1:3" x14ac:dyDescent="0.2">
      <c r="A169" s="550"/>
      <c r="B169" s="550"/>
      <c r="C169" s="550"/>
    </row>
    <row r="170" spans="1:3" x14ac:dyDescent="0.2">
      <c r="A170" s="550"/>
      <c r="B170" s="550"/>
      <c r="C170" s="550"/>
    </row>
    <row r="171" spans="1:3" x14ac:dyDescent="0.2">
      <c r="A171" s="550"/>
      <c r="B171" s="550"/>
      <c r="C171" s="550"/>
    </row>
    <row r="172" spans="1:3" x14ac:dyDescent="0.2">
      <c r="A172" s="550"/>
      <c r="B172" s="550"/>
      <c r="C172" s="550"/>
    </row>
    <row r="173" spans="1:3" x14ac:dyDescent="0.2">
      <c r="A173" s="550"/>
      <c r="B173" s="550"/>
      <c r="C173" s="550"/>
    </row>
    <row r="174" spans="1:3" x14ac:dyDescent="0.2">
      <c r="A174" s="550"/>
      <c r="B174" s="550"/>
      <c r="C174" s="550"/>
    </row>
    <row r="175" spans="1:3" x14ac:dyDescent="0.2">
      <c r="A175" s="550"/>
      <c r="B175" s="550"/>
      <c r="C175" s="550"/>
    </row>
    <row r="176" spans="1:3" x14ac:dyDescent="0.2">
      <c r="A176" s="550"/>
      <c r="B176" s="550"/>
      <c r="C176" s="550"/>
    </row>
    <row r="177" spans="1:3" x14ac:dyDescent="0.2">
      <c r="A177" s="550"/>
      <c r="B177" s="550"/>
      <c r="C177" s="550"/>
    </row>
    <row r="178" spans="1:3" x14ac:dyDescent="0.2">
      <c r="A178" s="550"/>
      <c r="B178" s="550"/>
      <c r="C178" s="550"/>
    </row>
    <row r="179" spans="1:3" x14ac:dyDescent="0.2">
      <c r="A179" s="550"/>
      <c r="B179" s="550"/>
      <c r="C179" s="550"/>
    </row>
    <row r="180" spans="1:3" x14ac:dyDescent="0.2">
      <c r="A180" s="550"/>
      <c r="B180" s="550"/>
      <c r="C180" s="550"/>
    </row>
    <row r="181" spans="1:3" x14ac:dyDescent="0.2">
      <c r="A181" s="550"/>
      <c r="B181" s="550"/>
      <c r="C181" s="550"/>
    </row>
    <row r="182" spans="1:3" x14ac:dyDescent="0.2">
      <c r="A182" s="550"/>
      <c r="B182" s="550"/>
      <c r="C182" s="550"/>
    </row>
    <row r="183" spans="1:3" x14ac:dyDescent="0.2">
      <c r="A183" s="550"/>
      <c r="B183" s="550"/>
      <c r="C183" s="550"/>
    </row>
    <row r="184" spans="1:3" x14ac:dyDescent="0.2">
      <c r="A184" s="550"/>
      <c r="B184" s="550"/>
      <c r="C184" s="550"/>
    </row>
    <row r="185" spans="1:3" x14ac:dyDescent="0.2">
      <c r="A185" s="550"/>
      <c r="B185" s="550"/>
      <c r="C185" s="550"/>
    </row>
    <row r="186" spans="1:3" x14ac:dyDescent="0.2">
      <c r="A186" s="550"/>
      <c r="B186" s="550"/>
      <c r="C186" s="550"/>
    </row>
    <row r="187" spans="1:3" x14ac:dyDescent="0.2">
      <c r="A187" s="550"/>
      <c r="B187" s="550"/>
      <c r="C187" s="550"/>
    </row>
    <row r="188" spans="1:3" x14ac:dyDescent="0.2">
      <c r="A188" s="550"/>
      <c r="B188" s="550"/>
      <c r="C188" s="550"/>
    </row>
    <row r="189" spans="1:3" x14ac:dyDescent="0.2">
      <c r="A189" s="550"/>
      <c r="B189" s="550"/>
      <c r="C189" s="550"/>
    </row>
    <row r="190" spans="1:3" x14ac:dyDescent="0.2">
      <c r="A190" s="550"/>
      <c r="B190" s="550"/>
      <c r="C190" s="550"/>
    </row>
    <row r="191" spans="1:3" x14ac:dyDescent="0.2">
      <c r="A191" s="550"/>
      <c r="B191" s="550"/>
      <c r="C191" s="550"/>
    </row>
    <row r="192" spans="1:3" x14ac:dyDescent="0.2">
      <c r="A192" s="550"/>
      <c r="B192" s="550"/>
      <c r="C192" s="550"/>
    </row>
    <row r="193" spans="1:3" x14ac:dyDescent="0.2">
      <c r="A193" s="550"/>
      <c r="B193" s="550"/>
      <c r="C193" s="550"/>
    </row>
    <row r="194" spans="1:3" x14ac:dyDescent="0.2">
      <c r="A194" s="550"/>
      <c r="B194" s="550"/>
      <c r="C194" s="550"/>
    </row>
    <row r="195" spans="1:3" x14ac:dyDescent="0.2">
      <c r="A195" s="550"/>
      <c r="B195" s="550"/>
      <c r="C195" s="550"/>
    </row>
    <row r="196" spans="1:3" x14ac:dyDescent="0.2">
      <c r="A196" s="550"/>
      <c r="B196" s="550"/>
      <c r="C196" s="550"/>
    </row>
    <row r="197" spans="1:3" x14ac:dyDescent="0.2">
      <c r="A197" s="550"/>
      <c r="B197" s="550"/>
      <c r="C197" s="550"/>
    </row>
    <row r="198" spans="1:3" x14ac:dyDescent="0.2">
      <c r="A198" s="550"/>
      <c r="B198" s="550"/>
      <c r="C198" s="550"/>
    </row>
    <row r="199" spans="1:3" x14ac:dyDescent="0.2">
      <c r="A199" s="550"/>
      <c r="B199" s="550"/>
      <c r="C199" s="550"/>
    </row>
    <row r="200" spans="1:3" x14ac:dyDescent="0.2">
      <c r="A200" s="550"/>
      <c r="B200" s="550"/>
      <c r="C200" s="550"/>
    </row>
    <row r="201" spans="1:3" x14ac:dyDescent="0.2">
      <c r="A201" s="550"/>
      <c r="B201" s="550"/>
      <c r="C201" s="550"/>
    </row>
    <row r="202" spans="1:3" x14ac:dyDescent="0.2">
      <c r="A202" s="550"/>
      <c r="B202" s="550"/>
      <c r="C202" s="550"/>
    </row>
    <row r="203" spans="1:3" x14ac:dyDescent="0.2">
      <c r="A203" s="550"/>
      <c r="B203" s="550"/>
      <c r="C203" s="550"/>
    </row>
    <row r="204" spans="1:3" x14ac:dyDescent="0.2">
      <c r="A204" s="550"/>
      <c r="B204" s="550"/>
      <c r="C204" s="550"/>
    </row>
    <row r="205" spans="1:3" x14ac:dyDescent="0.2">
      <c r="A205" s="550"/>
      <c r="B205" s="550"/>
      <c r="C205" s="550"/>
    </row>
    <row r="206" spans="1:3" x14ac:dyDescent="0.2">
      <c r="A206" s="550"/>
      <c r="B206" s="550"/>
      <c r="C206" s="550"/>
    </row>
    <row r="207" spans="1:3" x14ac:dyDescent="0.2">
      <c r="A207" s="550"/>
      <c r="B207" s="550"/>
      <c r="C207" s="550"/>
    </row>
    <row r="208" spans="1:3" x14ac:dyDescent="0.2">
      <c r="A208" s="550"/>
      <c r="B208" s="550"/>
      <c r="C208" s="550"/>
    </row>
    <row r="209" spans="1:3" x14ac:dyDescent="0.2">
      <c r="A209" s="550"/>
      <c r="B209" s="550"/>
      <c r="C209" s="550"/>
    </row>
    <row r="210" spans="1:3" x14ac:dyDescent="0.2">
      <c r="A210" s="550"/>
      <c r="B210" s="550"/>
      <c r="C210" s="550"/>
    </row>
    <row r="211" spans="1:3" x14ac:dyDescent="0.2">
      <c r="A211" s="550"/>
      <c r="B211" s="550"/>
      <c r="C211" s="550"/>
    </row>
    <row r="212" spans="1:3" x14ac:dyDescent="0.2">
      <c r="A212" s="550"/>
      <c r="B212" s="550"/>
      <c r="C212" s="550"/>
    </row>
    <row r="213" spans="1:3" x14ac:dyDescent="0.2">
      <c r="A213" s="550"/>
      <c r="B213" s="550"/>
      <c r="C213" s="550"/>
    </row>
    <row r="214" spans="1:3" x14ac:dyDescent="0.2">
      <c r="A214" s="550"/>
      <c r="B214" s="550"/>
      <c r="C214" s="550"/>
    </row>
    <row r="215" spans="1:3" x14ac:dyDescent="0.2">
      <c r="A215" s="550"/>
      <c r="B215" s="550"/>
      <c r="C215" s="550"/>
    </row>
    <row r="216" spans="1:3" x14ac:dyDescent="0.2">
      <c r="A216" s="550"/>
      <c r="B216" s="550"/>
      <c r="C216" s="550"/>
    </row>
    <row r="217" spans="1:3" x14ac:dyDescent="0.2">
      <c r="A217" s="550"/>
      <c r="B217" s="550"/>
      <c r="C217" s="550"/>
    </row>
    <row r="218" spans="1:3" x14ac:dyDescent="0.2">
      <c r="A218" s="550"/>
      <c r="B218" s="550"/>
      <c r="C218" s="550"/>
    </row>
    <row r="219" spans="1:3" x14ac:dyDescent="0.2">
      <c r="A219" s="550"/>
      <c r="B219" s="550"/>
      <c r="C219" s="550"/>
    </row>
    <row r="220" spans="1:3" x14ac:dyDescent="0.2">
      <c r="A220" s="550"/>
      <c r="B220" s="550"/>
      <c r="C220" s="550"/>
    </row>
    <row r="221" spans="1:3" x14ac:dyDescent="0.2">
      <c r="A221" s="550"/>
      <c r="B221" s="550"/>
      <c r="C221" s="550"/>
    </row>
    <row r="222" spans="1:3" x14ac:dyDescent="0.2">
      <c r="A222" s="550"/>
      <c r="B222" s="550"/>
      <c r="C222" s="550"/>
    </row>
    <row r="223" spans="1:3" x14ac:dyDescent="0.2">
      <c r="A223" s="550"/>
      <c r="B223" s="550"/>
      <c r="C223" s="550"/>
    </row>
    <row r="224" spans="1:3" x14ac:dyDescent="0.2">
      <c r="A224" s="550"/>
      <c r="B224" s="550"/>
      <c r="C224" s="550"/>
    </row>
    <row r="225" spans="1:3" x14ac:dyDescent="0.2">
      <c r="A225" s="550"/>
      <c r="B225" s="550"/>
      <c r="C225" s="550"/>
    </row>
    <row r="226" spans="1:3" x14ac:dyDescent="0.2">
      <c r="A226" s="550"/>
      <c r="B226" s="550"/>
      <c r="C226" s="550"/>
    </row>
    <row r="227" spans="1:3" x14ac:dyDescent="0.2">
      <c r="A227" s="550"/>
      <c r="B227" s="550"/>
      <c r="C227" s="550"/>
    </row>
    <row r="228" spans="1:3" x14ac:dyDescent="0.2">
      <c r="A228" s="550"/>
      <c r="B228" s="550"/>
      <c r="C228" s="550"/>
    </row>
    <row r="229" spans="1:3" x14ac:dyDescent="0.2">
      <c r="A229" s="550"/>
      <c r="B229" s="550"/>
      <c r="C229" s="550"/>
    </row>
    <row r="230" spans="1:3" x14ac:dyDescent="0.2">
      <c r="A230" s="550"/>
      <c r="B230" s="550"/>
      <c r="C230" s="550"/>
    </row>
    <row r="231" spans="1:3" x14ac:dyDescent="0.2">
      <c r="A231" s="550"/>
      <c r="B231" s="550"/>
      <c r="C231" s="550"/>
    </row>
    <row r="232" spans="1:3" x14ac:dyDescent="0.2">
      <c r="A232" s="550"/>
      <c r="B232" s="550"/>
      <c r="C232" s="550"/>
    </row>
    <row r="233" spans="1:3" x14ac:dyDescent="0.2">
      <c r="A233" s="550"/>
      <c r="B233" s="550"/>
      <c r="C233" s="550"/>
    </row>
    <row r="234" spans="1:3" x14ac:dyDescent="0.2">
      <c r="A234" s="550"/>
      <c r="B234" s="550"/>
      <c r="C234" s="550"/>
    </row>
    <row r="235" spans="1:3" x14ac:dyDescent="0.2">
      <c r="A235" s="550"/>
      <c r="B235" s="550"/>
      <c r="C235" s="550"/>
    </row>
    <row r="236" spans="1:3" x14ac:dyDescent="0.2">
      <c r="A236" s="550"/>
      <c r="B236" s="550"/>
      <c r="C236" s="550"/>
    </row>
    <row r="237" spans="1:3" x14ac:dyDescent="0.2">
      <c r="A237" s="550"/>
      <c r="B237" s="550"/>
      <c r="C237" s="550"/>
    </row>
    <row r="238" spans="1:3" x14ac:dyDescent="0.2">
      <c r="A238" s="550"/>
      <c r="B238" s="550"/>
      <c r="C238" s="550"/>
    </row>
    <row r="239" spans="1:3" x14ac:dyDescent="0.2">
      <c r="A239" s="550"/>
      <c r="B239" s="550"/>
      <c r="C239" s="550"/>
    </row>
    <row r="240" spans="1:3" x14ac:dyDescent="0.2">
      <c r="A240" s="550"/>
      <c r="B240" s="550"/>
      <c r="C240" s="550"/>
    </row>
    <row r="241" spans="1:3" x14ac:dyDescent="0.2">
      <c r="A241" s="550"/>
      <c r="B241" s="550"/>
      <c r="C241" s="550"/>
    </row>
    <row r="242" spans="1:3" x14ac:dyDescent="0.2">
      <c r="A242" s="550"/>
      <c r="B242" s="550"/>
      <c r="C242" s="550"/>
    </row>
    <row r="243" spans="1:3" x14ac:dyDescent="0.2">
      <c r="A243" s="550"/>
      <c r="B243" s="550"/>
      <c r="C243" s="550"/>
    </row>
    <row r="244" spans="1:3" x14ac:dyDescent="0.2">
      <c r="A244" s="550"/>
      <c r="B244" s="550"/>
      <c r="C244" s="550"/>
    </row>
    <row r="245" spans="1:3" x14ac:dyDescent="0.2">
      <c r="A245" s="550"/>
      <c r="B245" s="550"/>
      <c r="C245" s="550"/>
    </row>
    <row r="246" spans="1:3" x14ac:dyDescent="0.2">
      <c r="A246" s="550"/>
      <c r="B246" s="550"/>
      <c r="C246" s="550"/>
    </row>
    <row r="247" spans="1:3" x14ac:dyDescent="0.2">
      <c r="A247" s="550"/>
      <c r="B247" s="550"/>
      <c r="C247" s="550"/>
    </row>
    <row r="248" spans="1:3" x14ac:dyDescent="0.2">
      <c r="A248" s="550"/>
      <c r="B248" s="550"/>
      <c r="C248" s="550"/>
    </row>
    <row r="249" spans="1:3" x14ac:dyDescent="0.2">
      <c r="A249" s="550"/>
      <c r="B249" s="550"/>
      <c r="C249" s="550"/>
    </row>
    <row r="250" spans="1:3" x14ac:dyDescent="0.2">
      <c r="A250" s="550"/>
      <c r="B250" s="550"/>
      <c r="C250" s="550"/>
    </row>
    <row r="251" spans="1:3" x14ac:dyDescent="0.2">
      <c r="A251" s="550"/>
      <c r="B251" s="550"/>
      <c r="C251" s="550"/>
    </row>
    <row r="252" spans="1:3" x14ac:dyDescent="0.2">
      <c r="A252" s="550"/>
      <c r="B252" s="550"/>
      <c r="C252" s="550"/>
    </row>
    <row r="253" spans="1:3" x14ac:dyDescent="0.2">
      <c r="A253" s="550"/>
      <c r="B253" s="550"/>
      <c r="C253" s="550"/>
    </row>
    <row r="254" spans="1:3" x14ac:dyDescent="0.2">
      <c r="A254" s="550"/>
      <c r="B254" s="550"/>
      <c r="C254" s="550"/>
    </row>
    <row r="255" spans="1:3" x14ac:dyDescent="0.2">
      <c r="A255" s="550"/>
      <c r="B255" s="550"/>
      <c r="C255" s="550"/>
    </row>
    <row r="256" spans="1:3" x14ac:dyDescent="0.2">
      <c r="A256" s="550"/>
      <c r="B256" s="550"/>
      <c r="C256" s="550"/>
    </row>
    <row r="257" spans="1:3" x14ac:dyDescent="0.2">
      <c r="A257" s="550"/>
      <c r="B257" s="550"/>
      <c r="C257" s="550"/>
    </row>
    <row r="258" spans="1:3" x14ac:dyDescent="0.2">
      <c r="A258" s="550"/>
      <c r="B258" s="550"/>
      <c r="C258" s="550"/>
    </row>
    <row r="259" spans="1:3" x14ac:dyDescent="0.2">
      <c r="A259" s="550"/>
      <c r="B259" s="550"/>
      <c r="C259" s="550"/>
    </row>
    <row r="260" spans="1:3" x14ac:dyDescent="0.2">
      <c r="A260" s="550"/>
      <c r="B260" s="550"/>
      <c r="C260" s="550"/>
    </row>
    <row r="261" spans="1:3" x14ac:dyDescent="0.2">
      <c r="A261" s="550"/>
      <c r="B261" s="550"/>
      <c r="C261" s="550"/>
    </row>
    <row r="262" spans="1:3" x14ac:dyDescent="0.2">
      <c r="A262" s="550"/>
      <c r="B262" s="550"/>
      <c r="C262" s="550"/>
    </row>
    <row r="263" spans="1:3" x14ac:dyDescent="0.2">
      <c r="A263" s="550"/>
      <c r="B263" s="550"/>
      <c r="C263" s="550"/>
    </row>
    <row r="264" spans="1:3" x14ac:dyDescent="0.2">
      <c r="A264" s="550"/>
      <c r="B264" s="550"/>
      <c r="C264" s="550"/>
    </row>
    <row r="265" spans="1:3" x14ac:dyDescent="0.2">
      <c r="A265" s="550"/>
      <c r="B265" s="550"/>
      <c r="C265" s="550"/>
    </row>
    <row r="266" spans="1:3" x14ac:dyDescent="0.2">
      <c r="A266" s="550"/>
      <c r="B266" s="550"/>
      <c r="C266" s="550"/>
    </row>
    <row r="267" spans="1:3" x14ac:dyDescent="0.2">
      <c r="A267" s="550"/>
      <c r="B267" s="550"/>
      <c r="C267" s="550"/>
    </row>
    <row r="268" spans="1:3" x14ac:dyDescent="0.2">
      <c r="A268" s="550"/>
      <c r="B268" s="550"/>
      <c r="C268" s="550"/>
    </row>
    <row r="269" spans="1:3" x14ac:dyDescent="0.2">
      <c r="A269" s="550"/>
      <c r="B269" s="550"/>
      <c r="C269" s="550"/>
    </row>
    <row r="270" spans="1:3" x14ac:dyDescent="0.2">
      <c r="A270" s="550"/>
      <c r="B270" s="550"/>
      <c r="C270" s="550"/>
    </row>
    <row r="271" spans="1:3" x14ac:dyDescent="0.2">
      <c r="A271" s="550"/>
      <c r="B271" s="550"/>
      <c r="C271" s="550"/>
    </row>
    <row r="272" spans="1:3" x14ac:dyDescent="0.2">
      <c r="A272" s="550"/>
      <c r="B272" s="550"/>
      <c r="C272" s="550"/>
    </row>
    <row r="273" spans="1:3" x14ac:dyDescent="0.2">
      <c r="A273" s="550"/>
      <c r="B273" s="550"/>
      <c r="C273" s="550"/>
    </row>
    <row r="274" spans="1:3" x14ac:dyDescent="0.2">
      <c r="A274" s="550"/>
      <c r="B274" s="550"/>
      <c r="C274" s="550"/>
    </row>
    <row r="275" spans="1:3" x14ac:dyDescent="0.2">
      <c r="A275" s="550"/>
      <c r="B275" s="550"/>
      <c r="C275" s="550"/>
    </row>
    <row r="276" spans="1:3" x14ac:dyDescent="0.2">
      <c r="A276" s="550"/>
      <c r="B276" s="550"/>
      <c r="C276" s="550"/>
    </row>
    <row r="277" spans="1:3" x14ac:dyDescent="0.2">
      <c r="A277" s="550"/>
      <c r="B277" s="550"/>
      <c r="C277" s="550"/>
    </row>
    <row r="278" spans="1:3" x14ac:dyDescent="0.2">
      <c r="A278" s="550"/>
      <c r="B278" s="550"/>
      <c r="C278" s="550"/>
    </row>
    <row r="279" spans="1:3" x14ac:dyDescent="0.2">
      <c r="A279" s="550"/>
      <c r="B279" s="550"/>
      <c r="C279" s="550"/>
    </row>
    <row r="280" spans="1:3" x14ac:dyDescent="0.2">
      <c r="A280" s="550"/>
      <c r="B280" s="550"/>
      <c r="C280" s="550"/>
    </row>
    <row r="281" spans="1:3" x14ac:dyDescent="0.2">
      <c r="A281" s="550"/>
      <c r="B281" s="550"/>
      <c r="C281" s="550"/>
    </row>
    <row r="282" spans="1:3" x14ac:dyDescent="0.2">
      <c r="A282" s="550"/>
      <c r="B282" s="550"/>
      <c r="C282" s="550"/>
    </row>
    <row r="283" spans="1:3" x14ac:dyDescent="0.2">
      <c r="A283" s="550"/>
      <c r="B283" s="550"/>
      <c r="C283" s="550"/>
    </row>
    <row r="284" spans="1:3" x14ac:dyDescent="0.2">
      <c r="A284" s="550"/>
      <c r="B284" s="550"/>
      <c r="C284" s="550"/>
    </row>
    <row r="285" spans="1:3" x14ac:dyDescent="0.2">
      <c r="A285" s="550"/>
      <c r="B285" s="550"/>
      <c r="C285" s="550"/>
    </row>
    <row r="286" spans="1:3" x14ac:dyDescent="0.2">
      <c r="A286" s="550"/>
      <c r="B286" s="550"/>
      <c r="C286" s="550"/>
    </row>
    <row r="287" spans="1:3" x14ac:dyDescent="0.2">
      <c r="A287" s="550"/>
      <c r="B287" s="550"/>
      <c r="C287" s="550"/>
    </row>
    <row r="288" spans="1:3" x14ac:dyDescent="0.2">
      <c r="A288" s="550"/>
      <c r="B288" s="550"/>
      <c r="C288" s="550"/>
    </row>
    <row r="289" spans="1:3" x14ac:dyDescent="0.2">
      <c r="A289" s="550"/>
      <c r="B289" s="550"/>
      <c r="C289" s="550"/>
    </row>
    <row r="290" spans="1:3" x14ac:dyDescent="0.2">
      <c r="A290" s="550"/>
      <c r="B290" s="550"/>
      <c r="C290" s="550"/>
    </row>
    <row r="291" spans="1:3" x14ac:dyDescent="0.2">
      <c r="A291" s="550"/>
      <c r="B291" s="550"/>
      <c r="C291" s="550"/>
    </row>
    <row r="292" spans="1:3" x14ac:dyDescent="0.2">
      <c r="A292" s="550"/>
      <c r="B292" s="550"/>
      <c r="C292" s="550"/>
    </row>
    <row r="293" spans="1:3" x14ac:dyDescent="0.2">
      <c r="A293" s="550"/>
      <c r="B293" s="550"/>
      <c r="C293" s="550"/>
    </row>
    <row r="294" spans="1:3" x14ac:dyDescent="0.2">
      <c r="A294" s="550"/>
      <c r="B294" s="550"/>
      <c r="C294" s="550"/>
    </row>
    <row r="295" spans="1:3" x14ac:dyDescent="0.2">
      <c r="A295" s="550"/>
      <c r="B295" s="550"/>
      <c r="C295" s="550"/>
    </row>
    <row r="296" spans="1:3" x14ac:dyDescent="0.2">
      <c r="A296" s="550"/>
      <c r="B296" s="550"/>
      <c r="C296" s="550"/>
    </row>
    <row r="297" spans="1:3" x14ac:dyDescent="0.2">
      <c r="A297" s="550"/>
      <c r="B297" s="550"/>
      <c r="C297" s="550"/>
    </row>
    <row r="298" spans="1:3" x14ac:dyDescent="0.2">
      <c r="A298" s="550"/>
      <c r="B298" s="550"/>
      <c r="C298" s="550"/>
    </row>
    <row r="299" spans="1:3" x14ac:dyDescent="0.2">
      <c r="A299" s="550"/>
      <c r="B299" s="550"/>
      <c r="C299" s="550"/>
    </row>
    <row r="300" spans="1:3" x14ac:dyDescent="0.2">
      <c r="A300" s="550"/>
      <c r="B300" s="550"/>
      <c r="C300" s="550"/>
    </row>
    <row r="301" spans="1:3" x14ac:dyDescent="0.2">
      <c r="A301" s="550"/>
      <c r="B301" s="550"/>
      <c r="C301" s="550"/>
    </row>
    <row r="302" spans="1:3" x14ac:dyDescent="0.2">
      <c r="A302" s="550"/>
      <c r="B302" s="550"/>
      <c r="C302" s="550"/>
    </row>
    <row r="303" spans="1:3" x14ac:dyDescent="0.2">
      <c r="A303" s="550"/>
      <c r="B303" s="550"/>
      <c r="C303" s="550"/>
    </row>
    <row r="304" spans="1:3" x14ac:dyDescent="0.2">
      <c r="A304" s="550"/>
      <c r="B304" s="550"/>
      <c r="C304" s="550"/>
    </row>
    <row r="305" spans="1:3" x14ac:dyDescent="0.2">
      <c r="A305" s="550"/>
      <c r="B305" s="550"/>
      <c r="C305" s="550"/>
    </row>
    <row r="306" spans="1:3" x14ac:dyDescent="0.2">
      <c r="A306" s="550"/>
      <c r="B306" s="550"/>
      <c r="C306" s="550"/>
    </row>
    <row r="307" spans="1:3" x14ac:dyDescent="0.2">
      <c r="A307" s="550"/>
      <c r="B307" s="550"/>
      <c r="C307" s="550"/>
    </row>
    <row r="308" spans="1:3" x14ac:dyDescent="0.2">
      <c r="A308" s="550"/>
      <c r="B308" s="550"/>
      <c r="C308" s="550"/>
    </row>
    <row r="309" spans="1:3" x14ac:dyDescent="0.2">
      <c r="A309" s="550"/>
      <c r="B309" s="550"/>
      <c r="C309" s="550"/>
    </row>
    <row r="310" spans="1:3" x14ac:dyDescent="0.2">
      <c r="A310" s="550"/>
      <c r="B310" s="550"/>
      <c r="C310" s="550"/>
    </row>
    <row r="311" spans="1:3" x14ac:dyDescent="0.2">
      <c r="A311" s="550"/>
      <c r="B311" s="550"/>
      <c r="C311" s="550"/>
    </row>
    <row r="312" spans="1:3" x14ac:dyDescent="0.2">
      <c r="A312" s="550"/>
      <c r="B312" s="550"/>
      <c r="C312" s="550"/>
    </row>
    <row r="313" spans="1:3" x14ac:dyDescent="0.2">
      <c r="A313" s="550"/>
      <c r="B313" s="550"/>
      <c r="C313" s="550"/>
    </row>
    <row r="314" spans="1:3" x14ac:dyDescent="0.2">
      <c r="A314" s="550"/>
      <c r="B314" s="550"/>
      <c r="C314" s="550"/>
    </row>
    <row r="315" spans="1:3" x14ac:dyDescent="0.2">
      <c r="A315" s="550"/>
      <c r="B315" s="550"/>
      <c r="C315" s="550"/>
    </row>
    <row r="316" spans="1:3" x14ac:dyDescent="0.2">
      <c r="A316" s="550"/>
      <c r="B316" s="550"/>
      <c r="C316" s="550"/>
    </row>
    <row r="317" spans="1:3" x14ac:dyDescent="0.2">
      <c r="A317" s="550"/>
      <c r="B317" s="550"/>
      <c r="C317" s="550"/>
    </row>
    <row r="318" spans="1:3" x14ac:dyDescent="0.2">
      <c r="A318" s="550"/>
      <c r="B318" s="550"/>
      <c r="C318" s="550"/>
    </row>
    <row r="319" spans="1:3" x14ac:dyDescent="0.2">
      <c r="A319" s="550"/>
      <c r="B319" s="550"/>
      <c r="C319" s="550"/>
    </row>
    <row r="320" spans="1:3" x14ac:dyDescent="0.2">
      <c r="A320" s="550"/>
      <c r="B320" s="550"/>
      <c r="C320" s="550"/>
    </row>
    <row r="321" spans="1:3" x14ac:dyDescent="0.2">
      <c r="A321" s="550"/>
      <c r="B321" s="550"/>
      <c r="C321" s="550"/>
    </row>
    <row r="322" spans="1:3" x14ac:dyDescent="0.2">
      <c r="A322" s="550"/>
      <c r="B322" s="550"/>
      <c r="C322" s="550"/>
    </row>
    <row r="323" spans="1:3" x14ac:dyDescent="0.2">
      <c r="A323" s="550"/>
      <c r="B323" s="550"/>
      <c r="C323" s="550"/>
    </row>
    <row r="324" spans="1:3" x14ac:dyDescent="0.2">
      <c r="A324" s="550"/>
      <c r="B324" s="550"/>
      <c r="C324" s="550"/>
    </row>
    <row r="325" spans="1:3" x14ac:dyDescent="0.2">
      <c r="A325" s="550"/>
      <c r="B325" s="550"/>
      <c r="C325" s="550"/>
    </row>
    <row r="326" spans="1:3" x14ac:dyDescent="0.2">
      <c r="A326" s="550"/>
      <c r="B326" s="550"/>
      <c r="C326" s="550"/>
    </row>
    <row r="327" spans="1:3" x14ac:dyDescent="0.2">
      <c r="A327" s="550"/>
      <c r="B327" s="550"/>
      <c r="C327" s="550"/>
    </row>
    <row r="328" spans="1:3" x14ac:dyDescent="0.2">
      <c r="A328" s="550"/>
      <c r="B328" s="550"/>
      <c r="C328" s="550"/>
    </row>
    <row r="329" spans="1:3" x14ac:dyDescent="0.2">
      <c r="A329" s="550"/>
      <c r="B329" s="550"/>
      <c r="C329" s="550"/>
    </row>
    <row r="330" spans="1:3" x14ac:dyDescent="0.2">
      <c r="A330" s="550"/>
      <c r="B330" s="550"/>
      <c r="C330" s="550"/>
    </row>
    <row r="331" spans="1:3" x14ac:dyDescent="0.2">
      <c r="A331" s="550"/>
      <c r="B331" s="550"/>
      <c r="C331" s="550"/>
    </row>
    <row r="332" spans="1:3" x14ac:dyDescent="0.2">
      <c r="A332" s="550"/>
      <c r="B332" s="550"/>
      <c r="C332" s="550"/>
    </row>
    <row r="333" spans="1:3" x14ac:dyDescent="0.2">
      <c r="A333" s="550"/>
      <c r="B333" s="550"/>
      <c r="C333" s="550"/>
    </row>
    <row r="334" spans="1:3" x14ac:dyDescent="0.2">
      <c r="A334" s="550"/>
      <c r="B334" s="550"/>
      <c r="C334" s="550"/>
    </row>
    <row r="335" spans="1:3" x14ac:dyDescent="0.2">
      <c r="A335" s="550"/>
      <c r="B335" s="550"/>
      <c r="C335" s="550"/>
    </row>
    <row r="336" spans="1:3" x14ac:dyDescent="0.2">
      <c r="A336" s="550"/>
      <c r="B336" s="550"/>
      <c r="C336" s="550"/>
    </row>
    <row r="337" spans="1:3" x14ac:dyDescent="0.2">
      <c r="A337" s="550"/>
      <c r="B337" s="550"/>
      <c r="C337" s="550"/>
    </row>
    <row r="338" spans="1:3" x14ac:dyDescent="0.2">
      <c r="A338" s="550"/>
      <c r="B338" s="550"/>
      <c r="C338" s="550"/>
    </row>
    <row r="339" spans="1:3" x14ac:dyDescent="0.2">
      <c r="A339" s="550"/>
      <c r="B339" s="550"/>
      <c r="C339" s="550"/>
    </row>
    <row r="340" spans="1:3" x14ac:dyDescent="0.2">
      <c r="A340" s="550"/>
      <c r="B340" s="550"/>
      <c r="C340" s="550"/>
    </row>
    <row r="341" spans="1:3" x14ac:dyDescent="0.2">
      <c r="A341" s="550"/>
      <c r="B341" s="550"/>
      <c r="C341" s="550"/>
    </row>
    <row r="342" spans="1:3" x14ac:dyDescent="0.2">
      <c r="A342" s="550"/>
      <c r="B342" s="550"/>
      <c r="C342" s="550"/>
    </row>
    <row r="343" spans="1:3" x14ac:dyDescent="0.2">
      <c r="A343" s="550"/>
      <c r="B343" s="550"/>
      <c r="C343" s="550"/>
    </row>
    <row r="344" spans="1:3" x14ac:dyDescent="0.2">
      <c r="A344" s="550"/>
      <c r="B344" s="550"/>
      <c r="C344" s="550"/>
    </row>
    <row r="345" spans="1:3" x14ac:dyDescent="0.2">
      <c r="A345" s="550"/>
      <c r="B345" s="550"/>
      <c r="C345" s="550"/>
    </row>
    <row r="346" spans="1:3" x14ac:dyDescent="0.2">
      <c r="A346" s="550"/>
      <c r="B346" s="550"/>
      <c r="C346" s="550"/>
    </row>
    <row r="347" spans="1:3" x14ac:dyDescent="0.2">
      <c r="A347" s="550"/>
      <c r="B347" s="550"/>
      <c r="C347" s="550"/>
    </row>
    <row r="348" spans="1:3" x14ac:dyDescent="0.2">
      <c r="A348" s="550"/>
      <c r="B348" s="550"/>
      <c r="C348" s="550"/>
    </row>
    <row r="349" spans="1:3" x14ac:dyDescent="0.2">
      <c r="A349" s="550"/>
      <c r="B349" s="550"/>
      <c r="C349" s="550"/>
    </row>
    <row r="350" spans="1:3" x14ac:dyDescent="0.2">
      <c r="A350" s="550"/>
      <c r="B350" s="550"/>
      <c r="C350" s="550"/>
    </row>
    <row r="351" spans="1:3" x14ac:dyDescent="0.2">
      <c r="A351" s="550"/>
      <c r="B351" s="550"/>
      <c r="C351" s="550"/>
    </row>
    <row r="352" spans="1:3" x14ac:dyDescent="0.2">
      <c r="A352" s="550"/>
      <c r="B352" s="550"/>
      <c r="C352" s="550"/>
    </row>
    <row r="353" spans="1:3" x14ac:dyDescent="0.2">
      <c r="A353" s="550"/>
      <c r="B353" s="550"/>
      <c r="C353" s="550"/>
    </row>
    <row r="354" spans="1:3" x14ac:dyDescent="0.2">
      <c r="A354" s="550"/>
      <c r="B354" s="550"/>
      <c r="C354" s="550"/>
    </row>
    <row r="355" spans="1:3" x14ac:dyDescent="0.2">
      <c r="A355" s="550"/>
      <c r="B355" s="550"/>
      <c r="C355" s="550"/>
    </row>
    <row r="356" spans="1:3" x14ac:dyDescent="0.2">
      <c r="A356" s="550"/>
      <c r="B356" s="550"/>
      <c r="C356" s="550"/>
    </row>
    <row r="357" spans="1:3" x14ac:dyDescent="0.2">
      <c r="A357" s="550"/>
      <c r="B357" s="550"/>
      <c r="C357" s="550"/>
    </row>
    <row r="358" spans="1:3" x14ac:dyDescent="0.2">
      <c r="A358" s="550"/>
      <c r="B358" s="550"/>
      <c r="C358" s="550"/>
    </row>
    <row r="359" spans="1:3" x14ac:dyDescent="0.2">
      <c r="A359" s="550"/>
      <c r="B359" s="550"/>
      <c r="C359" s="550"/>
    </row>
    <row r="360" spans="1:3" x14ac:dyDescent="0.2">
      <c r="A360" s="550"/>
      <c r="B360" s="550"/>
      <c r="C360" s="550"/>
    </row>
    <row r="361" spans="1:3" x14ac:dyDescent="0.2">
      <c r="A361" s="550"/>
      <c r="B361" s="550"/>
      <c r="C361" s="550"/>
    </row>
    <row r="362" spans="1:3" x14ac:dyDescent="0.2">
      <c r="A362" s="550"/>
      <c r="B362" s="550"/>
      <c r="C362" s="550"/>
    </row>
    <row r="363" spans="1:3" x14ac:dyDescent="0.2">
      <c r="A363" s="550"/>
      <c r="B363" s="550"/>
      <c r="C363" s="550"/>
    </row>
    <row r="364" spans="1:3" x14ac:dyDescent="0.2">
      <c r="A364" s="550"/>
      <c r="B364" s="550"/>
      <c r="C364" s="550"/>
    </row>
    <row r="365" spans="1:3" x14ac:dyDescent="0.2">
      <c r="A365" s="550"/>
      <c r="B365" s="550"/>
      <c r="C365" s="550"/>
    </row>
    <row r="366" spans="1:3" x14ac:dyDescent="0.2">
      <c r="A366" s="550"/>
      <c r="B366" s="550"/>
      <c r="C366" s="550"/>
    </row>
    <row r="367" spans="1:3" x14ac:dyDescent="0.2">
      <c r="A367" s="550"/>
      <c r="B367" s="550"/>
      <c r="C367" s="550"/>
    </row>
    <row r="368" spans="1:3" x14ac:dyDescent="0.2">
      <c r="A368" s="550"/>
      <c r="B368" s="550"/>
      <c r="C368" s="550"/>
    </row>
    <row r="369" spans="1:3" x14ac:dyDescent="0.2">
      <c r="A369" s="550"/>
      <c r="B369" s="550"/>
      <c r="C369" s="550"/>
    </row>
    <row r="370" spans="1:3" x14ac:dyDescent="0.2">
      <c r="A370" s="550"/>
      <c r="B370" s="550"/>
      <c r="C370" s="550"/>
    </row>
    <row r="371" spans="1:3" x14ac:dyDescent="0.2">
      <c r="A371" s="550"/>
      <c r="B371" s="550"/>
      <c r="C371" s="550"/>
    </row>
    <row r="372" spans="1:3" x14ac:dyDescent="0.2">
      <c r="A372" s="550"/>
      <c r="B372" s="550"/>
      <c r="C372" s="550"/>
    </row>
    <row r="373" spans="1:3" x14ac:dyDescent="0.2">
      <c r="A373" s="550"/>
      <c r="B373" s="550"/>
      <c r="C373" s="550"/>
    </row>
    <row r="374" spans="1:3" x14ac:dyDescent="0.2">
      <c r="A374" s="550"/>
      <c r="B374" s="550"/>
      <c r="C374" s="550"/>
    </row>
    <row r="375" spans="1:3" x14ac:dyDescent="0.2">
      <c r="A375" s="550"/>
      <c r="B375" s="550"/>
      <c r="C375" s="550"/>
    </row>
    <row r="376" spans="1:3" x14ac:dyDescent="0.2">
      <c r="A376" s="550"/>
      <c r="B376" s="550"/>
      <c r="C376" s="550"/>
    </row>
    <row r="377" spans="1:3" x14ac:dyDescent="0.2">
      <c r="A377" s="550"/>
      <c r="B377" s="550"/>
      <c r="C377" s="550"/>
    </row>
    <row r="378" spans="1:3" x14ac:dyDescent="0.2">
      <c r="A378" s="550"/>
      <c r="B378" s="550"/>
      <c r="C378" s="550"/>
    </row>
    <row r="379" spans="1:3" x14ac:dyDescent="0.2">
      <c r="A379" s="550"/>
      <c r="B379" s="550"/>
      <c r="C379" s="550"/>
    </row>
    <row r="380" spans="1:3" x14ac:dyDescent="0.2">
      <c r="A380" s="550"/>
      <c r="B380" s="550"/>
      <c r="C380" s="550"/>
    </row>
    <row r="381" spans="1:3" x14ac:dyDescent="0.2">
      <c r="A381" s="550"/>
      <c r="B381" s="550"/>
      <c r="C381" s="550"/>
    </row>
    <row r="382" spans="1:3" x14ac:dyDescent="0.2">
      <c r="A382" s="550"/>
      <c r="B382" s="550"/>
      <c r="C382" s="550"/>
    </row>
    <row r="383" spans="1:3" x14ac:dyDescent="0.2">
      <c r="A383" s="550"/>
      <c r="B383" s="550"/>
      <c r="C383" s="550"/>
    </row>
    <row r="384" spans="1:3" x14ac:dyDescent="0.2">
      <c r="A384" s="550"/>
      <c r="B384" s="550"/>
      <c r="C384" s="550"/>
    </row>
    <row r="385" spans="1:3" x14ac:dyDescent="0.2">
      <c r="A385" s="550"/>
      <c r="B385" s="550"/>
      <c r="C385" s="550"/>
    </row>
    <row r="386" spans="1:3" x14ac:dyDescent="0.2">
      <c r="A386" s="550"/>
      <c r="B386" s="550"/>
      <c r="C386" s="550"/>
    </row>
    <row r="387" spans="1:3" x14ac:dyDescent="0.2">
      <c r="A387" s="550"/>
      <c r="B387" s="550"/>
      <c r="C387" s="550"/>
    </row>
    <row r="388" spans="1:3" x14ac:dyDescent="0.2">
      <c r="A388" s="550"/>
      <c r="B388" s="550"/>
      <c r="C388" s="550"/>
    </row>
    <row r="389" spans="1:3" x14ac:dyDescent="0.2">
      <c r="A389" s="550"/>
      <c r="B389" s="550"/>
      <c r="C389" s="550"/>
    </row>
    <row r="390" spans="1:3" x14ac:dyDescent="0.2">
      <c r="A390" s="550"/>
      <c r="B390" s="550"/>
      <c r="C390" s="550"/>
    </row>
    <row r="391" spans="1:3" x14ac:dyDescent="0.2">
      <c r="A391" s="550"/>
      <c r="B391" s="550"/>
      <c r="C391" s="550"/>
    </row>
    <row r="392" spans="1:3" x14ac:dyDescent="0.2">
      <c r="A392" s="550"/>
      <c r="B392" s="550"/>
      <c r="C392" s="550"/>
    </row>
    <row r="393" spans="1:3" x14ac:dyDescent="0.2">
      <c r="A393" s="550"/>
      <c r="B393" s="550"/>
      <c r="C393" s="550"/>
    </row>
    <row r="394" spans="1:3" x14ac:dyDescent="0.2">
      <c r="A394" s="550"/>
      <c r="B394" s="550"/>
      <c r="C394" s="550"/>
    </row>
    <row r="395" spans="1:3" x14ac:dyDescent="0.2">
      <c r="A395" s="550"/>
      <c r="B395" s="550"/>
      <c r="C395" s="550"/>
    </row>
    <row r="396" spans="1:3" x14ac:dyDescent="0.2">
      <c r="A396" s="550"/>
      <c r="B396" s="550"/>
      <c r="C396" s="550"/>
    </row>
    <row r="397" spans="1:3" x14ac:dyDescent="0.2">
      <c r="A397" s="550"/>
      <c r="B397" s="550"/>
      <c r="C397" s="550"/>
    </row>
    <row r="398" spans="1:3" x14ac:dyDescent="0.2">
      <c r="A398" s="550"/>
      <c r="B398" s="550"/>
      <c r="C398" s="550"/>
    </row>
    <row r="399" spans="1:3" x14ac:dyDescent="0.2">
      <c r="A399" s="550"/>
      <c r="B399" s="550"/>
      <c r="C399" s="550"/>
    </row>
    <row r="400" spans="1:3" x14ac:dyDescent="0.2">
      <c r="A400" s="550"/>
      <c r="B400" s="550"/>
      <c r="C400" s="550"/>
    </row>
    <row r="401" spans="1:3" x14ac:dyDescent="0.2">
      <c r="A401" s="550"/>
      <c r="B401" s="550"/>
      <c r="C401" s="550"/>
    </row>
    <row r="402" spans="1:3" x14ac:dyDescent="0.2">
      <c r="A402" s="550"/>
      <c r="B402" s="550"/>
      <c r="C402" s="550"/>
    </row>
    <row r="403" spans="1:3" x14ac:dyDescent="0.2">
      <c r="A403" s="550"/>
      <c r="B403" s="550"/>
      <c r="C403" s="550"/>
    </row>
    <row r="404" spans="1:3" x14ac:dyDescent="0.2">
      <c r="A404" s="550"/>
      <c r="B404" s="550"/>
      <c r="C404" s="550"/>
    </row>
    <row r="405" spans="1:3" x14ac:dyDescent="0.2">
      <c r="A405" s="550"/>
      <c r="B405" s="550"/>
      <c r="C405" s="550"/>
    </row>
    <row r="406" spans="1:3" x14ac:dyDescent="0.2">
      <c r="A406" s="550"/>
      <c r="B406" s="550"/>
      <c r="C406" s="550"/>
    </row>
    <row r="407" spans="1:3" x14ac:dyDescent="0.2">
      <c r="A407" s="550"/>
      <c r="B407" s="550"/>
      <c r="C407" s="550"/>
    </row>
    <row r="408" spans="1:3" x14ac:dyDescent="0.2">
      <c r="A408" s="550"/>
      <c r="B408" s="550"/>
      <c r="C408" s="550"/>
    </row>
    <row r="409" spans="1:3" x14ac:dyDescent="0.2">
      <c r="A409" s="550"/>
      <c r="B409" s="550"/>
      <c r="C409" s="550"/>
    </row>
    <row r="410" spans="1:3" x14ac:dyDescent="0.2">
      <c r="A410" s="550"/>
      <c r="B410" s="550"/>
      <c r="C410" s="550"/>
    </row>
    <row r="411" spans="1:3" x14ac:dyDescent="0.2">
      <c r="A411" s="550"/>
      <c r="B411" s="550"/>
      <c r="C411" s="550"/>
    </row>
    <row r="412" spans="1:3" x14ac:dyDescent="0.2">
      <c r="A412" s="550"/>
      <c r="B412" s="550"/>
      <c r="C412" s="550"/>
    </row>
    <row r="413" spans="1:3" x14ac:dyDescent="0.2">
      <c r="A413" s="550"/>
      <c r="B413" s="550"/>
      <c r="C413" s="550"/>
    </row>
    <row r="414" spans="1:3" x14ac:dyDescent="0.2">
      <c r="A414" s="550"/>
      <c r="B414" s="550"/>
      <c r="C414" s="550"/>
    </row>
    <row r="415" spans="1:3" x14ac:dyDescent="0.2">
      <c r="A415" s="550"/>
      <c r="B415" s="550"/>
      <c r="C415" s="550"/>
    </row>
    <row r="416" spans="1:3" x14ac:dyDescent="0.2">
      <c r="A416" s="550"/>
      <c r="B416" s="550"/>
      <c r="C416" s="550"/>
    </row>
    <row r="417" spans="1:3" x14ac:dyDescent="0.2">
      <c r="A417" s="550"/>
      <c r="B417" s="550"/>
      <c r="C417" s="550"/>
    </row>
    <row r="418" spans="1:3" x14ac:dyDescent="0.2">
      <c r="A418" s="550"/>
      <c r="B418" s="550"/>
      <c r="C418" s="550"/>
    </row>
    <row r="419" spans="1:3" x14ac:dyDescent="0.2">
      <c r="A419" s="550"/>
      <c r="B419" s="550"/>
      <c r="C419" s="550"/>
    </row>
    <row r="420" spans="1:3" x14ac:dyDescent="0.2">
      <c r="A420" s="550"/>
      <c r="B420" s="550"/>
      <c r="C420" s="550"/>
    </row>
    <row r="421" spans="1:3" x14ac:dyDescent="0.2">
      <c r="A421" s="550"/>
      <c r="B421" s="550"/>
      <c r="C421" s="550"/>
    </row>
    <row r="422" spans="1:3" x14ac:dyDescent="0.2">
      <c r="A422" s="550"/>
      <c r="B422" s="550"/>
      <c r="C422" s="550"/>
    </row>
    <row r="423" spans="1:3" x14ac:dyDescent="0.2">
      <c r="A423" s="550"/>
      <c r="B423" s="550"/>
      <c r="C423" s="550"/>
    </row>
    <row r="424" spans="1:3" x14ac:dyDescent="0.2">
      <c r="A424" s="550"/>
      <c r="B424" s="550"/>
      <c r="C424" s="550"/>
    </row>
    <row r="425" spans="1:3" x14ac:dyDescent="0.2">
      <c r="A425" s="550"/>
      <c r="B425" s="550"/>
      <c r="C425" s="550"/>
    </row>
    <row r="426" spans="1:3" x14ac:dyDescent="0.2">
      <c r="A426" s="550"/>
      <c r="B426" s="550"/>
      <c r="C426" s="550"/>
    </row>
    <row r="427" spans="1:3" x14ac:dyDescent="0.2">
      <c r="A427" s="550"/>
      <c r="B427" s="550"/>
      <c r="C427" s="550"/>
    </row>
    <row r="428" spans="1:3" x14ac:dyDescent="0.2">
      <c r="A428" s="550"/>
      <c r="B428" s="550"/>
      <c r="C428" s="550"/>
    </row>
    <row r="429" spans="1:3" x14ac:dyDescent="0.2">
      <c r="A429" s="550"/>
      <c r="B429" s="550"/>
      <c r="C429" s="550"/>
    </row>
    <row r="430" spans="1:3" x14ac:dyDescent="0.2">
      <c r="A430" s="550"/>
      <c r="B430" s="550"/>
      <c r="C430" s="550"/>
    </row>
    <row r="431" spans="1:3" x14ac:dyDescent="0.2">
      <c r="A431" s="550"/>
      <c r="B431" s="550"/>
      <c r="C431" s="550"/>
    </row>
    <row r="432" spans="1:3" x14ac:dyDescent="0.2">
      <c r="A432" s="550"/>
      <c r="B432" s="550"/>
      <c r="C432" s="550"/>
    </row>
    <row r="433" spans="1:3" x14ac:dyDescent="0.2">
      <c r="A433" s="550"/>
      <c r="B433" s="550"/>
      <c r="C433" s="550"/>
    </row>
    <row r="434" spans="1:3" x14ac:dyDescent="0.2">
      <c r="A434" s="550"/>
      <c r="B434" s="550"/>
      <c r="C434" s="550"/>
    </row>
    <row r="435" spans="1:3" x14ac:dyDescent="0.2">
      <c r="A435" s="550"/>
      <c r="B435" s="550"/>
      <c r="C435" s="550"/>
    </row>
    <row r="436" spans="1:3" x14ac:dyDescent="0.2">
      <c r="A436" s="550"/>
      <c r="B436" s="550"/>
      <c r="C436" s="550"/>
    </row>
    <row r="437" spans="1:3" x14ac:dyDescent="0.2">
      <c r="A437" s="550"/>
      <c r="B437" s="550"/>
      <c r="C437" s="550"/>
    </row>
    <row r="438" spans="1:3" x14ac:dyDescent="0.2">
      <c r="A438" s="550"/>
      <c r="B438" s="550"/>
      <c r="C438" s="550"/>
    </row>
    <row r="439" spans="1:3" x14ac:dyDescent="0.2">
      <c r="A439" s="550"/>
      <c r="B439" s="550"/>
      <c r="C439" s="550"/>
    </row>
    <row r="440" spans="1:3" x14ac:dyDescent="0.2">
      <c r="A440" s="550"/>
      <c r="B440" s="550"/>
      <c r="C440" s="550"/>
    </row>
    <row r="441" spans="1:3" x14ac:dyDescent="0.2">
      <c r="A441" s="550"/>
      <c r="B441" s="550"/>
      <c r="C441" s="550"/>
    </row>
    <row r="442" spans="1:3" x14ac:dyDescent="0.2">
      <c r="A442" s="550"/>
      <c r="B442" s="550"/>
      <c r="C442" s="550"/>
    </row>
    <row r="443" spans="1:3" x14ac:dyDescent="0.2">
      <c r="A443" s="550"/>
      <c r="B443" s="550"/>
      <c r="C443" s="550"/>
    </row>
    <row r="444" spans="1:3" x14ac:dyDescent="0.2">
      <c r="A444" s="550"/>
      <c r="B444" s="550"/>
      <c r="C444" s="550"/>
    </row>
    <row r="445" spans="1:3" x14ac:dyDescent="0.2">
      <c r="A445" s="550"/>
      <c r="B445" s="550"/>
      <c r="C445" s="550"/>
    </row>
    <row r="446" spans="1:3" x14ac:dyDescent="0.2">
      <c r="A446" s="550"/>
      <c r="B446" s="550"/>
      <c r="C446" s="550"/>
    </row>
    <row r="447" spans="1:3" x14ac:dyDescent="0.2">
      <c r="A447" s="550"/>
      <c r="B447" s="550"/>
      <c r="C447" s="550"/>
    </row>
    <row r="448" spans="1:3" x14ac:dyDescent="0.2">
      <c r="A448" s="550"/>
      <c r="B448" s="550"/>
      <c r="C448" s="550"/>
    </row>
    <row r="449" spans="1:3" x14ac:dyDescent="0.2">
      <c r="A449" s="550"/>
      <c r="B449" s="550"/>
      <c r="C449" s="550"/>
    </row>
    <row r="450" spans="1:3" x14ac:dyDescent="0.2">
      <c r="A450" s="550"/>
      <c r="B450" s="550"/>
      <c r="C450" s="550"/>
    </row>
    <row r="451" spans="1:3" x14ac:dyDescent="0.2">
      <c r="A451" s="550"/>
      <c r="B451" s="550"/>
      <c r="C451" s="550"/>
    </row>
    <row r="452" spans="1:3" x14ac:dyDescent="0.2">
      <c r="A452" s="550"/>
      <c r="B452" s="550"/>
      <c r="C452" s="550"/>
    </row>
    <row r="453" spans="1:3" x14ac:dyDescent="0.2">
      <c r="A453" s="550"/>
      <c r="B453" s="550"/>
      <c r="C453" s="550"/>
    </row>
    <row r="454" spans="1:3" x14ac:dyDescent="0.2">
      <c r="A454" s="550"/>
      <c r="B454" s="550"/>
      <c r="C454" s="550"/>
    </row>
    <row r="455" spans="1:3" x14ac:dyDescent="0.2">
      <c r="A455" s="550"/>
      <c r="B455" s="550"/>
      <c r="C455" s="550"/>
    </row>
    <row r="456" spans="1:3" x14ac:dyDescent="0.2">
      <c r="A456" s="550"/>
      <c r="B456" s="550"/>
      <c r="C456" s="550"/>
    </row>
    <row r="457" spans="1:3" x14ac:dyDescent="0.2">
      <c r="A457" s="550"/>
      <c r="B457" s="550"/>
      <c r="C457" s="550"/>
    </row>
    <row r="458" spans="1:3" x14ac:dyDescent="0.2">
      <c r="A458" s="550"/>
      <c r="B458" s="550"/>
      <c r="C458" s="550"/>
    </row>
    <row r="459" spans="1:3" x14ac:dyDescent="0.2">
      <c r="A459" s="550"/>
      <c r="B459" s="550"/>
      <c r="C459" s="550"/>
    </row>
    <row r="460" spans="1:3" x14ac:dyDescent="0.2">
      <c r="A460" s="550"/>
      <c r="B460" s="550"/>
      <c r="C460" s="550"/>
    </row>
    <row r="461" spans="1:3" x14ac:dyDescent="0.2">
      <c r="A461" s="550"/>
      <c r="B461" s="550"/>
      <c r="C461" s="550"/>
    </row>
    <row r="462" spans="1:3" x14ac:dyDescent="0.2">
      <c r="A462" s="550"/>
      <c r="B462" s="550"/>
      <c r="C462" s="550"/>
    </row>
    <row r="463" spans="1:3" x14ac:dyDescent="0.2">
      <c r="A463" s="550"/>
      <c r="B463" s="550"/>
      <c r="C463" s="550"/>
    </row>
    <row r="464" spans="1:3" x14ac:dyDescent="0.2">
      <c r="A464" s="550"/>
      <c r="B464" s="550"/>
      <c r="C464" s="550"/>
    </row>
    <row r="465" spans="1:3" x14ac:dyDescent="0.2">
      <c r="A465" s="550"/>
      <c r="B465" s="550"/>
      <c r="C465" s="550"/>
    </row>
    <row r="466" spans="1:3" x14ac:dyDescent="0.2">
      <c r="A466" s="550"/>
      <c r="B466" s="550"/>
      <c r="C466" s="550"/>
    </row>
    <row r="467" spans="1:3" x14ac:dyDescent="0.2">
      <c r="A467" s="550"/>
      <c r="B467" s="550"/>
      <c r="C467" s="550"/>
    </row>
    <row r="468" spans="1:3" x14ac:dyDescent="0.2">
      <c r="A468" s="550"/>
      <c r="B468" s="550"/>
      <c r="C468" s="550"/>
    </row>
    <row r="469" spans="1:3" x14ac:dyDescent="0.2">
      <c r="A469" s="550"/>
      <c r="B469" s="550"/>
      <c r="C469" s="550"/>
    </row>
    <row r="470" spans="1:3" x14ac:dyDescent="0.2">
      <c r="A470" s="550"/>
      <c r="B470" s="550"/>
      <c r="C470" s="550"/>
    </row>
    <row r="471" spans="1:3" x14ac:dyDescent="0.2">
      <c r="A471" s="550"/>
      <c r="B471" s="550"/>
      <c r="C471" s="550"/>
    </row>
    <row r="472" spans="1:3" x14ac:dyDescent="0.2">
      <c r="A472" s="550"/>
      <c r="B472" s="550"/>
      <c r="C472" s="550"/>
    </row>
    <row r="473" spans="1:3" x14ac:dyDescent="0.2">
      <c r="A473" s="550"/>
      <c r="B473" s="550"/>
      <c r="C473" s="550"/>
    </row>
    <row r="474" spans="1:3" x14ac:dyDescent="0.2">
      <c r="A474" s="550"/>
      <c r="B474" s="550"/>
      <c r="C474" s="550"/>
    </row>
    <row r="475" spans="1:3" x14ac:dyDescent="0.2">
      <c r="A475" s="550"/>
      <c r="B475" s="550"/>
      <c r="C475" s="550"/>
    </row>
    <row r="476" spans="1:3" x14ac:dyDescent="0.2">
      <c r="A476" s="550"/>
      <c r="B476" s="550"/>
      <c r="C476" s="550"/>
    </row>
    <row r="477" spans="1:3" x14ac:dyDescent="0.2">
      <c r="A477" s="550"/>
      <c r="B477" s="550"/>
      <c r="C477" s="550"/>
    </row>
    <row r="478" spans="1:3" x14ac:dyDescent="0.2">
      <c r="A478" s="550"/>
      <c r="B478" s="550"/>
      <c r="C478" s="550"/>
    </row>
    <row r="479" spans="1:3" x14ac:dyDescent="0.2">
      <c r="A479" s="550"/>
      <c r="B479" s="550"/>
      <c r="C479" s="550"/>
    </row>
    <row r="480" spans="1:3" x14ac:dyDescent="0.2">
      <c r="A480" s="550"/>
      <c r="B480" s="550"/>
      <c r="C480" s="550"/>
    </row>
    <row r="481" spans="1:3" x14ac:dyDescent="0.2">
      <c r="A481" s="550"/>
      <c r="B481" s="550"/>
      <c r="C481" s="550"/>
    </row>
    <row r="482" spans="1:3" x14ac:dyDescent="0.2">
      <c r="A482" s="550"/>
      <c r="B482" s="550"/>
      <c r="C482" s="550"/>
    </row>
    <row r="483" spans="1:3" x14ac:dyDescent="0.2">
      <c r="A483" s="550"/>
      <c r="B483" s="550"/>
      <c r="C483" s="550"/>
    </row>
    <row r="484" spans="1:3" x14ac:dyDescent="0.2">
      <c r="A484" s="550"/>
      <c r="B484" s="550"/>
      <c r="C484" s="550"/>
    </row>
    <row r="485" spans="1:3" x14ac:dyDescent="0.2">
      <c r="A485" s="550"/>
      <c r="B485" s="550"/>
      <c r="C485" s="550"/>
    </row>
    <row r="486" spans="1:3" x14ac:dyDescent="0.2">
      <c r="A486" s="550"/>
      <c r="B486" s="550"/>
      <c r="C486" s="550"/>
    </row>
    <row r="487" spans="1:3" x14ac:dyDescent="0.2">
      <c r="A487" s="550"/>
      <c r="B487" s="550"/>
      <c r="C487" s="550"/>
    </row>
    <row r="488" spans="1:3" x14ac:dyDescent="0.2">
      <c r="A488" s="550"/>
      <c r="B488" s="550"/>
      <c r="C488" s="550"/>
    </row>
    <row r="489" spans="1:3" x14ac:dyDescent="0.2">
      <c r="A489" s="550"/>
      <c r="B489" s="550"/>
      <c r="C489" s="550"/>
    </row>
    <row r="490" spans="1:3" x14ac:dyDescent="0.2">
      <c r="A490" s="550"/>
      <c r="B490" s="550"/>
      <c r="C490" s="550"/>
    </row>
    <row r="491" spans="1:3" x14ac:dyDescent="0.2">
      <c r="A491" s="550"/>
      <c r="B491" s="550"/>
      <c r="C491" s="550"/>
    </row>
    <row r="492" spans="1:3" x14ac:dyDescent="0.2">
      <c r="A492" s="550"/>
      <c r="B492" s="550"/>
      <c r="C492" s="550"/>
    </row>
    <row r="493" spans="1:3" x14ac:dyDescent="0.2">
      <c r="A493" s="550"/>
      <c r="B493" s="550"/>
      <c r="C493" s="550"/>
    </row>
    <row r="494" spans="1:3" x14ac:dyDescent="0.2">
      <c r="A494" s="550"/>
      <c r="B494" s="550"/>
      <c r="C494" s="550"/>
    </row>
    <row r="495" spans="1:3" x14ac:dyDescent="0.2">
      <c r="A495" s="550"/>
      <c r="B495" s="550"/>
      <c r="C495" s="550"/>
    </row>
    <row r="496" spans="1:3" x14ac:dyDescent="0.2">
      <c r="A496" s="550"/>
      <c r="B496" s="550"/>
      <c r="C496" s="550"/>
    </row>
    <row r="497" spans="1:3" x14ac:dyDescent="0.2">
      <c r="A497" s="550"/>
      <c r="B497" s="550"/>
      <c r="C497" s="550"/>
    </row>
    <row r="498" spans="1:3" x14ac:dyDescent="0.2">
      <c r="A498" s="550"/>
      <c r="B498" s="550"/>
      <c r="C498" s="550"/>
    </row>
    <row r="499" spans="1:3" x14ac:dyDescent="0.2">
      <c r="A499" s="550"/>
      <c r="B499" s="550"/>
      <c r="C499" s="550"/>
    </row>
    <row r="500" spans="1:3" x14ac:dyDescent="0.2">
      <c r="A500" s="550"/>
      <c r="B500" s="550"/>
      <c r="C500" s="550"/>
    </row>
    <row r="501" spans="1:3" x14ac:dyDescent="0.2">
      <c r="A501" s="550"/>
      <c r="B501" s="550"/>
      <c r="C501" s="550"/>
    </row>
    <row r="502" spans="1:3" x14ac:dyDescent="0.2">
      <c r="A502" s="550"/>
      <c r="B502" s="550"/>
      <c r="C502" s="550"/>
    </row>
    <row r="503" spans="1:3" x14ac:dyDescent="0.2">
      <c r="A503" s="550"/>
      <c r="B503" s="550"/>
      <c r="C503" s="550"/>
    </row>
    <row r="504" spans="1:3" x14ac:dyDescent="0.2">
      <c r="A504" s="550"/>
      <c r="B504" s="550"/>
      <c r="C504" s="550"/>
    </row>
    <row r="505" spans="1:3" x14ac:dyDescent="0.2">
      <c r="A505" s="550"/>
      <c r="B505" s="550"/>
      <c r="C505" s="550"/>
    </row>
    <row r="506" spans="1:3" x14ac:dyDescent="0.2">
      <c r="A506" s="550"/>
      <c r="B506" s="550"/>
      <c r="C506" s="550"/>
    </row>
    <row r="507" spans="1:3" x14ac:dyDescent="0.2">
      <c r="A507" s="550"/>
      <c r="B507" s="550"/>
      <c r="C507" s="550"/>
    </row>
    <row r="508" spans="1:3" x14ac:dyDescent="0.2">
      <c r="A508" s="550"/>
      <c r="B508" s="550"/>
      <c r="C508" s="550"/>
    </row>
    <row r="509" spans="1:3" x14ac:dyDescent="0.2">
      <c r="A509" s="550"/>
      <c r="B509" s="550"/>
      <c r="C509" s="550"/>
    </row>
    <row r="510" spans="1:3" x14ac:dyDescent="0.2">
      <c r="A510" s="550"/>
      <c r="B510" s="550"/>
      <c r="C510" s="550"/>
    </row>
    <row r="511" spans="1:3" x14ac:dyDescent="0.2">
      <c r="A511" s="550"/>
      <c r="B511" s="550"/>
      <c r="C511" s="550"/>
    </row>
    <row r="512" spans="1:3" x14ac:dyDescent="0.2">
      <c r="A512" s="550"/>
      <c r="B512" s="550"/>
      <c r="C512" s="550"/>
    </row>
    <row r="513" spans="1:3" x14ac:dyDescent="0.2">
      <c r="A513" s="550"/>
      <c r="B513" s="550"/>
      <c r="C513" s="550"/>
    </row>
    <row r="514" spans="1:3" x14ac:dyDescent="0.2">
      <c r="A514" s="550"/>
      <c r="B514" s="550"/>
      <c r="C514" s="550"/>
    </row>
    <row r="515" spans="1:3" x14ac:dyDescent="0.2">
      <c r="A515" s="550"/>
      <c r="B515" s="550"/>
      <c r="C515" s="550"/>
    </row>
    <row r="516" spans="1:3" x14ac:dyDescent="0.2">
      <c r="A516" s="550"/>
      <c r="B516" s="550"/>
      <c r="C516" s="550"/>
    </row>
    <row r="517" spans="1:3" x14ac:dyDescent="0.2">
      <c r="A517" s="550"/>
      <c r="B517" s="550"/>
      <c r="C517" s="550"/>
    </row>
    <row r="518" spans="1:3" x14ac:dyDescent="0.2">
      <c r="A518" s="550"/>
      <c r="B518" s="550"/>
      <c r="C518" s="550"/>
    </row>
    <row r="519" spans="1:3" x14ac:dyDescent="0.2">
      <c r="A519" s="550"/>
      <c r="B519" s="550"/>
      <c r="C519" s="550"/>
    </row>
    <row r="520" spans="1:3" x14ac:dyDescent="0.2">
      <c r="A520" s="550"/>
      <c r="B520" s="550"/>
      <c r="C520" s="550"/>
    </row>
    <row r="521" spans="1:3" x14ac:dyDescent="0.2">
      <c r="A521" s="550"/>
      <c r="B521" s="550"/>
      <c r="C521" s="550"/>
    </row>
    <row r="522" spans="1:3" x14ac:dyDescent="0.2">
      <c r="A522" s="550"/>
      <c r="B522" s="550"/>
      <c r="C522" s="550"/>
    </row>
    <row r="523" spans="1:3" x14ac:dyDescent="0.2">
      <c r="A523" s="550"/>
      <c r="B523" s="550"/>
      <c r="C523" s="550"/>
    </row>
    <row r="524" spans="1:3" x14ac:dyDescent="0.2">
      <c r="A524" s="550"/>
      <c r="B524" s="550"/>
      <c r="C524" s="550"/>
    </row>
    <row r="525" spans="1:3" x14ac:dyDescent="0.2">
      <c r="A525" s="550"/>
      <c r="B525" s="550"/>
      <c r="C525" s="550"/>
    </row>
    <row r="526" spans="1:3" x14ac:dyDescent="0.2">
      <c r="A526" s="550"/>
      <c r="B526" s="550"/>
      <c r="C526" s="550"/>
    </row>
    <row r="527" spans="1:3" x14ac:dyDescent="0.2">
      <c r="A527" s="550"/>
      <c r="B527" s="550"/>
      <c r="C527" s="550"/>
    </row>
    <row r="528" spans="1:3" x14ac:dyDescent="0.2">
      <c r="A528" s="550"/>
      <c r="B528" s="550"/>
      <c r="C528" s="550"/>
    </row>
    <row r="529" spans="1:3" x14ac:dyDescent="0.2">
      <c r="A529" s="550"/>
      <c r="B529" s="550"/>
      <c r="C529" s="550"/>
    </row>
    <row r="530" spans="1:3" x14ac:dyDescent="0.2">
      <c r="A530" s="550"/>
      <c r="B530" s="550"/>
      <c r="C530" s="550"/>
    </row>
    <row r="531" spans="1:3" x14ac:dyDescent="0.2">
      <c r="A531" s="550"/>
      <c r="B531" s="550"/>
      <c r="C531" s="550"/>
    </row>
    <row r="532" spans="1:3" x14ac:dyDescent="0.2">
      <c r="A532" s="550"/>
      <c r="B532" s="550"/>
      <c r="C532" s="550"/>
    </row>
    <row r="533" spans="1:3" x14ac:dyDescent="0.2">
      <c r="A533" s="550"/>
      <c r="B533" s="550"/>
      <c r="C533" s="550"/>
    </row>
    <row r="534" spans="1:3" x14ac:dyDescent="0.2">
      <c r="A534" s="550"/>
      <c r="B534" s="550"/>
      <c r="C534" s="550"/>
    </row>
    <row r="535" spans="1:3" x14ac:dyDescent="0.2">
      <c r="A535" s="550"/>
      <c r="B535" s="550"/>
      <c r="C535" s="550"/>
    </row>
    <row r="536" spans="1:3" x14ac:dyDescent="0.2">
      <c r="A536" s="550"/>
      <c r="B536" s="550"/>
      <c r="C536" s="550"/>
    </row>
    <row r="537" spans="1:3" x14ac:dyDescent="0.2">
      <c r="A537" s="550"/>
      <c r="B537" s="550"/>
      <c r="C537" s="550"/>
    </row>
    <row r="538" spans="1:3" x14ac:dyDescent="0.2">
      <c r="A538" s="550"/>
      <c r="B538" s="550"/>
      <c r="C538" s="550"/>
    </row>
    <row r="539" spans="1:3" x14ac:dyDescent="0.2">
      <c r="A539" s="550"/>
      <c r="B539" s="550"/>
      <c r="C539" s="550"/>
    </row>
    <row r="540" spans="1:3" x14ac:dyDescent="0.2">
      <c r="A540" s="550"/>
      <c r="B540" s="550"/>
      <c r="C540" s="550"/>
    </row>
    <row r="541" spans="1:3" x14ac:dyDescent="0.2">
      <c r="A541" s="550"/>
      <c r="B541" s="550"/>
      <c r="C541" s="550"/>
    </row>
    <row r="542" spans="1:3" x14ac:dyDescent="0.2">
      <c r="A542" s="550"/>
      <c r="B542" s="550"/>
      <c r="C542" s="550"/>
    </row>
    <row r="543" spans="1:3" x14ac:dyDescent="0.2">
      <c r="A543" s="550"/>
      <c r="B543" s="550"/>
      <c r="C543" s="550"/>
    </row>
    <row r="544" spans="1:3" x14ac:dyDescent="0.2">
      <c r="A544" s="550"/>
      <c r="B544" s="550"/>
      <c r="C544" s="550"/>
    </row>
    <row r="545" spans="1:3" x14ac:dyDescent="0.2">
      <c r="A545" s="550"/>
      <c r="B545" s="550"/>
      <c r="C545" s="550"/>
    </row>
    <row r="546" spans="1:3" x14ac:dyDescent="0.2">
      <c r="A546" s="550"/>
      <c r="B546" s="550"/>
      <c r="C546" s="550"/>
    </row>
    <row r="547" spans="1:3" x14ac:dyDescent="0.2">
      <c r="A547" s="550"/>
      <c r="B547" s="550"/>
      <c r="C547" s="550"/>
    </row>
    <row r="548" spans="1:3" x14ac:dyDescent="0.2">
      <c r="A548" s="550"/>
      <c r="B548" s="550"/>
      <c r="C548" s="550"/>
    </row>
    <row r="549" spans="1:3" x14ac:dyDescent="0.2">
      <c r="A549" s="550"/>
      <c r="B549" s="550"/>
      <c r="C549" s="550"/>
    </row>
    <row r="550" spans="1:3" x14ac:dyDescent="0.2">
      <c r="A550" s="550"/>
      <c r="B550" s="550"/>
      <c r="C550" s="550"/>
    </row>
    <row r="551" spans="1:3" x14ac:dyDescent="0.2">
      <c r="A551" s="550"/>
      <c r="B551" s="550"/>
      <c r="C551" s="550"/>
    </row>
    <row r="552" spans="1:3" x14ac:dyDescent="0.2">
      <c r="A552" s="550"/>
      <c r="B552" s="550"/>
      <c r="C552" s="550"/>
    </row>
    <row r="553" spans="1:3" x14ac:dyDescent="0.2">
      <c r="A553" s="550"/>
      <c r="B553" s="550"/>
      <c r="C553" s="550"/>
    </row>
    <row r="554" spans="1:3" x14ac:dyDescent="0.2">
      <c r="A554" s="550"/>
      <c r="B554" s="550"/>
      <c r="C554" s="550"/>
    </row>
    <row r="555" spans="1:3" x14ac:dyDescent="0.2">
      <c r="A555" s="550"/>
      <c r="B555" s="550"/>
      <c r="C555" s="550"/>
    </row>
    <row r="556" spans="1:3" x14ac:dyDescent="0.2">
      <c r="A556" s="550"/>
      <c r="B556" s="550"/>
      <c r="C556" s="550"/>
    </row>
    <row r="557" spans="1:3" x14ac:dyDescent="0.2">
      <c r="A557" s="550"/>
      <c r="B557" s="550"/>
      <c r="C557" s="550"/>
    </row>
    <row r="558" spans="1:3" x14ac:dyDescent="0.2">
      <c r="A558" s="550"/>
      <c r="B558" s="550"/>
      <c r="C558" s="550"/>
    </row>
    <row r="559" spans="1:3" x14ac:dyDescent="0.2">
      <c r="A559" s="550"/>
      <c r="B559" s="550"/>
      <c r="C559" s="550"/>
    </row>
    <row r="560" spans="1:3" x14ac:dyDescent="0.2">
      <c r="A560" s="550"/>
      <c r="B560" s="550"/>
      <c r="C560" s="550"/>
    </row>
    <row r="561" spans="1:3" x14ac:dyDescent="0.2">
      <c r="A561" s="550"/>
      <c r="B561" s="550"/>
      <c r="C561" s="550"/>
    </row>
    <row r="562" spans="1:3" x14ac:dyDescent="0.2">
      <c r="A562" s="550"/>
      <c r="B562" s="550"/>
      <c r="C562" s="550"/>
    </row>
    <row r="563" spans="1:3" x14ac:dyDescent="0.2">
      <c r="A563" s="550"/>
      <c r="B563" s="550"/>
      <c r="C563" s="550"/>
    </row>
    <row r="564" spans="1:3" x14ac:dyDescent="0.2">
      <c r="A564" s="550"/>
      <c r="B564" s="550"/>
      <c r="C564" s="550"/>
    </row>
    <row r="565" spans="1:3" x14ac:dyDescent="0.2">
      <c r="A565" s="550"/>
      <c r="B565" s="550"/>
      <c r="C565" s="550"/>
    </row>
    <row r="566" spans="1:3" x14ac:dyDescent="0.2">
      <c r="A566" s="550"/>
      <c r="B566" s="550"/>
      <c r="C566" s="550"/>
    </row>
    <row r="567" spans="1:3" x14ac:dyDescent="0.2">
      <c r="A567" s="550"/>
      <c r="B567" s="550"/>
      <c r="C567" s="550"/>
    </row>
    <row r="568" spans="1:3" x14ac:dyDescent="0.2">
      <c r="A568" s="550"/>
      <c r="B568" s="550"/>
      <c r="C568" s="550"/>
    </row>
    <row r="569" spans="1:3" x14ac:dyDescent="0.2">
      <c r="A569" s="550"/>
      <c r="B569" s="550"/>
      <c r="C569" s="550"/>
    </row>
    <row r="570" spans="1:3" x14ac:dyDescent="0.2">
      <c r="A570" s="550"/>
      <c r="B570" s="550"/>
      <c r="C570" s="550"/>
    </row>
    <row r="571" spans="1:3" x14ac:dyDescent="0.2">
      <c r="A571" s="550"/>
      <c r="B571" s="550"/>
      <c r="C571" s="550"/>
    </row>
    <row r="572" spans="1:3" x14ac:dyDescent="0.2">
      <c r="A572" s="550"/>
      <c r="B572" s="550"/>
      <c r="C572" s="550"/>
    </row>
    <row r="573" spans="1:3" x14ac:dyDescent="0.2">
      <c r="A573" s="550"/>
      <c r="B573" s="550"/>
      <c r="C573" s="550"/>
    </row>
    <row r="574" spans="1:3" x14ac:dyDescent="0.2">
      <c r="A574" s="550"/>
      <c r="B574" s="550"/>
      <c r="C574" s="550"/>
    </row>
    <row r="575" spans="1:3" x14ac:dyDescent="0.2">
      <c r="A575" s="550"/>
      <c r="B575" s="550"/>
      <c r="C575" s="550"/>
    </row>
    <row r="576" spans="1:3" x14ac:dyDescent="0.2">
      <c r="A576" s="550"/>
      <c r="B576" s="550"/>
      <c r="C576" s="550"/>
    </row>
    <row r="577" spans="1:3" x14ac:dyDescent="0.2">
      <c r="A577" s="550"/>
      <c r="B577" s="550"/>
      <c r="C577" s="550"/>
    </row>
    <row r="578" spans="1:3" x14ac:dyDescent="0.2">
      <c r="A578" s="550"/>
      <c r="B578" s="550"/>
      <c r="C578" s="550"/>
    </row>
    <row r="579" spans="1:3" x14ac:dyDescent="0.2">
      <c r="A579" s="550"/>
      <c r="B579" s="550"/>
      <c r="C579" s="550"/>
    </row>
    <row r="580" spans="1:3" x14ac:dyDescent="0.2">
      <c r="A580" s="550"/>
      <c r="B580" s="550"/>
      <c r="C580" s="550"/>
    </row>
    <row r="581" spans="1:3" x14ac:dyDescent="0.2">
      <c r="A581" s="550"/>
      <c r="B581" s="550"/>
      <c r="C581" s="550"/>
    </row>
    <row r="582" spans="1:3" x14ac:dyDescent="0.2">
      <c r="A582" s="550"/>
      <c r="B582" s="550"/>
      <c r="C582" s="550"/>
    </row>
    <row r="583" spans="1:3" x14ac:dyDescent="0.2">
      <c r="A583" s="550"/>
      <c r="B583" s="550"/>
      <c r="C583" s="550"/>
    </row>
    <row r="584" spans="1:3" x14ac:dyDescent="0.2">
      <c r="A584" s="550"/>
      <c r="B584" s="550"/>
      <c r="C584" s="550"/>
    </row>
    <row r="585" spans="1:3" x14ac:dyDescent="0.2">
      <c r="A585" s="550"/>
      <c r="B585" s="550"/>
      <c r="C585" s="550"/>
    </row>
    <row r="586" spans="1:3" x14ac:dyDescent="0.2">
      <c r="A586" s="550"/>
      <c r="B586" s="550"/>
      <c r="C586" s="550"/>
    </row>
    <row r="587" spans="1:3" x14ac:dyDescent="0.2">
      <c r="A587" s="550"/>
      <c r="B587" s="550"/>
      <c r="C587" s="550"/>
    </row>
    <row r="588" spans="1:3" x14ac:dyDescent="0.2">
      <c r="A588" s="550"/>
      <c r="B588" s="550"/>
      <c r="C588" s="550"/>
    </row>
    <row r="589" spans="1:3" x14ac:dyDescent="0.2">
      <c r="A589" s="550"/>
      <c r="B589" s="550"/>
      <c r="C589" s="550"/>
    </row>
    <row r="590" spans="1:3" x14ac:dyDescent="0.2">
      <c r="A590" s="550"/>
      <c r="B590" s="550"/>
      <c r="C590" s="550"/>
    </row>
    <row r="591" spans="1:3" x14ac:dyDescent="0.2">
      <c r="A591" s="550"/>
      <c r="B591" s="550"/>
      <c r="C591" s="550"/>
    </row>
    <row r="592" spans="1:3" x14ac:dyDescent="0.2">
      <c r="A592" s="550"/>
      <c r="B592" s="550"/>
      <c r="C592" s="550"/>
    </row>
    <row r="593" spans="1:3" x14ac:dyDescent="0.2">
      <c r="A593" s="550"/>
      <c r="B593" s="550"/>
      <c r="C593" s="550"/>
    </row>
    <row r="594" spans="1:3" x14ac:dyDescent="0.2">
      <c r="A594" s="550"/>
      <c r="B594" s="550"/>
      <c r="C594" s="550"/>
    </row>
    <row r="595" spans="1:3" x14ac:dyDescent="0.2">
      <c r="A595" s="550"/>
      <c r="B595" s="550"/>
      <c r="C595" s="550"/>
    </row>
    <row r="596" spans="1:3" x14ac:dyDescent="0.2">
      <c r="A596" s="550"/>
      <c r="B596" s="550"/>
      <c r="C596" s="550"/>
    </row>
    <row r="597" spans="1:3" x14ac:dyDescent="0.2">
      <c r="A597" s="550"/>
      <c r="B597" s="550"/>
      <c r="C597" s="550"/>
    </row>
    <row r="598" spans="1:3" x14ac:dyDescent="0.2">
      <c r="A598" s="550"/>
      <c r="B598" s="550"/>
      <c r="C598" s="550"/>
    </row>
    <row r="599" spans="1:3" x14ac:dyDescent="0.2">
      <c r="A599" s="550"/>
      <c r="B599" s="550"/>
      <c r="C599" s="550"/>
    </row>
    <row r="600" spans="1:3" x14ac:dyDescent="0.2">
      <c r="A600" s="550"/>
      <c r="B600" s="550"/>
      <c r="C600" s="550"/>
    </row>
    <row r="601" spans="1:3" x14ac:dyDescent="0.2">
      <c r="A601" s="550"/>
      <c r="B601" s="550"/>
      <c r="C601" s="550"/>
    </row>
    <row r="602" spans="1:3" x14ac:dyDescent="0.2">
      <c r="A602" s="550"/>
      <c r="B602" s="550"/>
      <c r="C602" s="550"/>
    </row>
    <row r="603" spans="1:3" x14ac:dyDescent="0.2">
      <c r="A603" s="550"/>
      <c r="B603" s="550"/>
      <c r="C603" s="550"/>
    </row>
    <row r="604" spans="1:3" x14ac:dyDescent="0.2">
      <c r="A604" s="550"/>
      <c r="B604" s="550"/>
      <c r="C604" s="550"/>
    </row>
    <row r="605" spans="1:3" x14ac:dyDescent="0.2">
      <c r="A605" s="550"/>
      <c r="B605" s="550"/>
      <c r="C605" s="550"/>
    </row>
    <row r="606" spans="1:3" x14ac:dyDescent="0.2">
      <c r="A606" s="550"/>
      <c r="B606" s="550"/>
      <c r="C606" s="550"/>
    </row>
    <row r="607" spans="1:3" x14ac:dyDescent="0.2">
      <c r="A607" s="550"/>
      <c r="B607" s="550"/>
      <c r="C607" s="550"/>
    </row>
    <row r="608" spans="1:3" x14ac:dyDescent="0.2">
      <c r="A608" s="550"/>
      <c r="B608" s="550"/>
      <c r="C608" s="550"/>
    </row>
    <row r="609" spans="1:3" x14ac:dyDescent="0.2">
      <c r="A609" s="550"/>
      <c r="B609" s="550"/>
      <c r="C609" s="550"/>
    </row>
    <row r="610" spans="1:3" x14ac:dyDescent="0.2">
      <c r="A610" s="550"/>
      <c r="B610" s="550"/>
      <c r="C610" s="550"/>
    </row>
    <row r="611" spans="1:3" x14ac:dyDescent="0.2">
      <c r="A611" s="550"/>
      <c r="B611" s="550"/>
      <c r="C611" s="550"/>
    </row>
    <row r="612" spans="1:3" x14ac:dyDescent="0.2">
      <c r="A612" s="550"/>
      <c r="B612" s="550"/>
      <c r="C612" s="550"/>
    </row>
    <row r="613" spans="1:3" x14ac:dyDescent="0.2">
      <c r="A613" s="550"/>
      <c r="B613" s="550"/>
      <c r="C613" s="550"/>
    </row>
    <row r="614" spans="1:3" x14ac:dyDescent="0.2">
      <c r="A614" s="550"/>
      <c r="B614" s="550"/>
      <c r="C614" s="550"/>
    </row>
    <row r="615" spans="1:3" x14ac:dyDescent="0.2">
      <c r="A615" s="550"/>
      <c r="B615" s="550"/>
      <c r="C615" s="550"/>
    </row>
    <row r="616" spans="1:3" x14ac:dyDescent="0.2">
      <c r="A616" s="550"/>
      <c r="B616" s="550"/>
      <c r="C616" s="550"/>
    </row>
    <row r="617" spans="1:3" x14ac:dyDescent="0.2">
      <c r="A617" s="550"/>
      <c r="B617" s="550"/>
      <c r="C617" s="550"/>
    </row>
    <row r="618" spans="1:3" x14ac:dyDescent="0.2">
      <c r="A618" s="550"/>
      <c r="B618" s="550"/>
      <c r="C618" s="550"/>
    </row>
    <row r="619" spans="1:3" x14ac:dyDescent="0.2">
      <c r="A619" s="550"/>
      <c r="B619" s="550"/>
      <c r="C619" s="550"/>
    </row>
    <row r="620" spans="1:3" x14ac:dyDescent="0.2">
      <c r="A620" s="550"/>
      <c r="B620" s="550"/>
      <c r="C620" s="550"/>
    </row>
    <row r="621" spans="1:3" x14ac:dyDescent="0.2">
      <c r="A621" s="550"/>
      <c r="B621" s="550"/>
      <c r="C621" s="550"/>
    </row>
    <row r="622" spans="1:3" x14ac:dyDescent="0.2">
      <c r="A622" s="550"/>
      <c r="B622" s="550"/>
      <c r="C622" s="550"/>
    </row>
    <row r="623" spans="1:3" x14ac:dyDescent="0.2">
      <c r="A623" s="550"/>
      <c r="B623" s="550"/>
      <c r="C623" s="550"/>
    </row>
    <row r="624" spans="1:3" x14ac:dyDescent="0.2">
      <c r="A624" s="550"/>
      <c r="B624" s="550"/>
      <c r="C624" s="550"/>
    </row>
    <row r="625" spans="1:3" x14ac:dyDescent="0.2">
      <c r="A625" s="550"/>
      <c r="B625" s="550"/>
      <c r="C625" s="550"/>
    </row>
    <row r="626" spans="1:3" x14ac:dyDescent="0.2">
      <c r="A626" s="550"/>
      <c r="B626" s="550"/>
      <c r="C626" s="550"/>
    </row>
    <row r="627" spans="1:3" x14ac:dyDescent="0.2">
      <c r="A627" s="550"/>
      <c r="B627" s="550"/>
      <c r="C627" s="550"/>
    </row>
    <row r="628" spans="1:3" x14ac:dyDescent="0.2">
      <c r="A628" s="550"/>
      <c r="B628" s="550"/>
      <c r="C628" s="550"/>
    </row>
    <row r="629" spans="1:3" x14ac:dyDescent="0.2">
      <c r="A629" s="550"/>
      <c r="B629" s="550"/>
      <c r="C629" s="550"/>
    </row>
    <row r="630" spans="1:3" x14ac:dyDescent="0.2">
      <c r="A630" s="550"/>
      <c r="B630" s="550"/>
      <c r="C630" s="550"/>
    </row>
    <row r="631" spans="1:3" x14ac:dyDescent="0.2">
      <c r="A631" s="550"/>
      <c r="B631" s="550"/>
      <c r="C631" s="550"/>
    </row>
    <row r="632" spans="1:3" x14ac:dyDescent="0.2">
      <c r="A632" s="550"/>
      <c r="B632" s="550"/>
      <c r="C632" s="550"/>
    </row>
    <row r="633" spans="1:3" x14ac:dyDescent="0.2">
      <c r="A633" s="550"/>
      <c r="B633" s="550"/>
      <c r="C633" s="550"/>
    </row>
    <row r="634" spans="1:3" x14ac:dyDescent="0.2">
      <c r="A634" s="550"/>
      <c r="B634" s="550"/>
      <c r="C634" s="550"/>
    </row>
    <row r="635" spans="1:3" x14ac:dyDescent="0.2">
      <c r="A635" s="550"/>
      <c r="B635" s="550"/>
      <c r="C635" s="550"/>
    </row>
    <row r="636" spans="1:3" x14ac:dyDescent="0.2">
      <c r="A636" s="550"/>
      <c r="B636" s="550"/>
      <c r="C636" s="550"/>
    </row>
    <row r="637" spans="1:3" x14ac:dyDescent="0.2">
      <c r="A637" s="550"/>
      <c r="B637" s="550"/>
      <c r="C637" s="550"/>
    </row>
    <row r="638" spans="1:3" x14ac:dyDescent="0.2">
      <c r="A638" s="550"/>
      <c r="B638" s="550"/>
      <c r="C638" s="550"/>
    </row>
    <row r="639" spans="1:3" x14ac:dyDescent="0.2">
      <c r="A639" s="550"/>
      <c r="B639" s="550"/>
      <c r="C639" s="550"/>
    </row>
    <row r="640" spans="1:3" x14ac:dyDescent="0.2">
      <c r="A640" s="550"/>
      <c r="B640" s="550"/>
      <c r="C640" s="550"/>
    </row>
    <row r="641" spans="1:3" x14ac:dyDescent="0.2">
      <c r="A641" s="550"/>
      <c r="B641" s="550"/>
      <c r="C641" s="550"/>
    </row>
    <row r="642" spans="1:3" x14ac:dyDescent="0.2">
      <c r="A642" s="550"/>
      <c r="B642" s="550"/>
      <c r="C642" s="550"/>
    </row>
    <row r="643" spans="1:3" x14ac:dyDescent="0.2">
      <c r="A643" s="550"/>
      <c r="B643" s="550"/>
      <c r="C643" s="550"/>
    </row>
    <row r="644" spans="1:3" x14ac:dyDescent="0.2">
      <c r="A644" s="550"/>
      <c r="B644" s="550"/>
      <c r="C644" s="550"/>
    </row>
    <row r="645" spans="1:3" x14ac:dyDescent="0.2">
      <c r="A645" s="550"/>
      <c r="B645" s="550"/>
      <c r="C645" s="550"/>
    </row>
    <row r="646" spans="1:3" x14ac:dyDescent="0.2">
      <c r="A646" s="550"/>
      <c r="B646" s="550"/>
      <c r="C646" s="550"/>
    </row>
    <row r="647" spans="1:3" x14ac:dyDescent="0.2">
      <c r="A647" s="550"/>
      <c r="B647" s="550"/>
      <c r="C647" s="550"/>
    </row>
    <row r="648" spans="1:3" x14ac:dyDescent="0.2">
      <c r="A648" s="550"/>
      <c r="B648" s="550"/>
      <c r="C648" s="550"/>
    </row>
    <row r="649" spans="1:3" x14ac:dyDescent="0.2">
      <c r="A649" s="550"/>
      <c r="B649" s="550"/>
      <c r="C649" s="550"/>
    </row>
    <row r="650" spans="1:3" x14ac:dyDescent="0.2">
      <c r="A650" s="550"/>
      <c r="B650" s="550"/>
      <c r="C650" s="550"/>
    </row>
    <row r="651" spans="1:3" x14ac:dyDescent="0.2">
      <c r="A651" s="550"/>
      <c r="B651" s="550"/>
      <c r="C651" s="550"/>
    </row>
    <row r="652" spans="1:3" x14ac:dyDescent="0.2">
      <c r="A652" s="550"/>
      <c r="B652" s="550"/>
      <c r="C652" s="550"/>
    </row>
    <row r="653" spans="1:3" x14ac:dyDescent="0.2">
      <c r="A653" s="550"/>
      <c r="B653" s="550"/>
      <c r="C653" s="550"/>
    </row>
    <row r="654" spans="1:3" x14ac:dyDescent="0.2">
      <c r="A654" s="550"/>
      <c r="B654" s="550"/>
      <c r="C654" s="550"/>
    </row>
    <row r="655" spans="1:3" x14ac:dyDescent="0.2">
      <c r="A655" s="550"/>
      <c r="B655" s="550"/>
      <c r="C655" s="550"/>
    </row>
    <row r="656" spans="1:3" x14ac:dyDescent="0.2">
      <c r="A656" s="550"/>
      <c r="B656" s="550"/>
      <c r="C656" s="550"/>
    </row>
    <row r="657" spans="1:3" x14ac:dyDescent="0.2">
      <c r="A657" s="550"/>
      <c r="B657" s="550"/>
      <c r="C657" s="550"/>
    </row>
    <row r="658" spans="1:3" x14ac:dyDescent="0.2">
      <c r="A658" s="550"/>
      <c r="B658" s="550"/>
      <c r="C658" s="550"/>
    </row>
    <row r="659" spans="1:3" x14ac:dyDescent="0.2">
      <c r="A659" s="550"/>
      <c r="B659" s="550"/>
      <c r="C659" s="550"/>
    </row>
    <row r="660" spans="1:3" x14ac:dyDescent="0.2">
      <c r="A660" s="550"/>
      <c r="B660" s="550"/>
      <c r="C660" s="550"/>
    </row>
    <row r="661" spans="1:3" x14ac:dyDescent="0.2">
      <c r="A661" s="550"/>
      <c r="B661" s="550"/>
      <c r="C661" s="550"/>
    </row>
    <row r="662" spans="1:3" x14ac:dyDescent="0.2">
      <c r="A662" s="550"/>
      <c r="B662" s="550"/>
      <c r="C662" s="550"/>
    </row>
    <row r="663" spans="1:3" x14ac:dyDescent="0.2">
      <c r="A663" s="550"/>
      <c r="B663" s="550"/>
      <c r="C663" s="550"/>
    </row>
    <row r="664" spans="1:3" x14ac:dyDescent="0.2">
      <c r="A664" s="550"/>
      <c r="B664" s="550"/>
      <c r="C664" s="550"/>
    </row>
    <row r="665" spans="1:3" x14ac:dyDescent="0.2">
      <c r="A665" s="550"/>
      <c r="B665" s="550"/>
      <c r="C665" s="550"/>
    </row>
    <row r="666" spans="1:3" x14ac:dyDescent="0.2">
      <c r="A666" s="550"/>
      <c r="B666" s="550"/>
      <c r="C666" s="550"/>
    </row>
    <row r="667" spans="1:3" x14ac:dyDescent="0.2">
      <c r="A667" s="550"/>
      <c r="B667" s="550"/>
      <c r="C667" s="550"/>
    </row>
    <row r="668" spans="1:3" x14ac:dyDescent="0.2">
      <c r="A668" s="550"/>
      <c r="B668" s="550"/>
      <c r="C668" s="550"/>
    </row>
    <row r="669" spans="1:3" x14ac:dyDescent="0.2">
      <c r="A669" s="550"/>
      <c r="B669" s="550"/>
      <c r="C669" s="550"/>
    </row>
    <row r="670" spans="1:3" x14ac:dyDescent="0.2">
      <c r="A670" s="550"/>
      <c r="B670" s="550"/>
      <c r="C670" s="550"/>
    </row>
    <row r="671" spans="1:3" x14ac:dyDescent="0.2">
      <c r="A671" s="550"/>
      <c r="B671" s="550"/>
      <c r="C671" s="550"/>
    </row>
    <row r="672" spans="1:3" x14ac:dyDescent="0.2">
      <c r="A672" s="550"/>
      <c r="B672" s="550"/>
      <c r="C672" s="550"/>
    </row>
    <row r="673" spans="1:3" x14ac:dyDescent="0.2">
      <c r="A673" s="550"/>
      <c r="B673" s="550"/>
      <c r="C673" s="550"/>
    </row>
    <row r="674" spans="1:3" x14ac:dyDescent="0.2">
      <c r="A674" s="550"/>
      <c r="B674" s="550"/>
      <c r="C674" s="550"/>
    </row>
    <row r="675" spans="1:3" x14ac:dyDescent="0.2">
      <c r="A675" s="550"/>
      <c r="B675" s="550"/>
      <c r="C675" s="550"/>
    </row>
    <row r="676" spans="1:3" x14ac:dyDescent="0.2">
      <c r="A676" s="550"/>
      <c r="B676" s="550"/>
      <c r="C676" s="550"/>
    </row>
    <row r="677" spans="1:3" x14ac:dyDescent="0.2">
      <c r="A677" s="550"/>
      <c r="B677" s="550"/>
      <c r="C677" s="550"/>
    </row>
    <row r="678" spans="1:3" x14ac:dyDescent="0.2">
      <c r="A678" s="550"/>
      <c r="B678" s="550"/>
      <c r="C678" s="550"/>
    </row>
    <row r="679" spans="1:3" x14ac:dyDescent="0.2">
      <c r="A679" s="550"/>
      <c r="B679" s="550"/>
      <c r="C679" s="550"/>
    </row>
    <row r="680" spans="1:3" x14ac:dyDescent="0.2">
      <c r="A680" s="550"/>
      <c r="B680" s="550"/>
      <c r="C680" s="550"/>
    </row>
    <row r="681" spans="1:3" x14ac:dyDescent="0.2">
      <c r="A681" s="550"/>
      <c r="B681" s="550"/>
      <c r="C681" s="550"/>
    </row>
    <row r="682" spans="1:3" x14ac:dyDescent="0.2">
      <c r="A682" s="550"/>
      <c r="B682" s="550"/>
      <c r="C682" s="550"/>
    </row>
    <row r="683" spans="1:3" x14ac:dyDescent="0.2">
      <c r="A683" s="550"/>
      <c r="B683" s="550"/>
      <c r="C683" s="550"/>
    </row>
    <row r="684" spans="1:3" x14ac:dyDescent="0.2">
      <c r="A684" s="550"/>
      <c r="B684" s="550"/>
      <c r="C684" s="550"/>
    </row>
    <row r="685" spans="1:3" x14ac:dyDescent="0.2">
      <c r="A685" s="550"/>
      <c r="B685" s="550"/>
      <c r="C685" s="550"/>
    </row>
    <row r="686" spans="1:3" x14ac:dyDescent="0.2">
      <c r="A686" s="550"/>
      <c r="B686" s="550"/>
      <c r="C686" s="550"/>
    </row>
    <row r="687" spans="1:3" x14ac:dyDescent="0.2">
      <c r="A687" s="550"/>
      <c r="B687" s="550"/>
      <c r="C687" s="550"/>
    </row>
    <row r="688" spans="1:3" x14ac:dyDescent="0.2">
      <c r="A688" s="550"/>
      <c r="B688" s="550"/>
      <c r="C688" s="550"/>
    </row>
    <row r="689" spans="1:3" x14ac:dyDescent="0.2">
      <c r="A689" s="550"/>
      <c r="B689" s="550"/>
      <c r="C689" s="550"/>
    </row>
    <row r="690" spans="1:3" x14ac:dyDescent="0.2">
      <c r="A690" s="550"/>
      <c r="B690" s="550"/>
      <c r="C690" s="550"/>
    </row>
    <row r="691" spans="1:3" x14ac:dyDescent="0.2">
      <c r="A691" s="550"/>
      <c r="B691" s="550"/>
      <c r="C691" s="550"/>
    </row>
    <row r="692" spans="1:3" x14ac:dyDescent="0.2">
      <c r="A692" s="550"/>
      <c r="B692" s="550"/>
      <c r="C692" s="550"/>
    </row>
    <row r="693" spans="1:3" x14ac:dyDescent="0.2">
      <c r="A693" s="514"/>
      <c r="B693" s="514"/>
      <c r="C693" s="514"/>
    </row>
    <row r="694" spans="1:3" x14ac:dyDescent="0.2">
      <c r="A694" s="514"/>
      <c r="B694" s="514"/>
      <c r="C694" s="514"/>
    </row>
    <row r="695" spans="1:3" x14ac:dyDescent="0.2">
      <c r="A695" s="514"/>
      <c r="B695" s="514"/>
      <c r="C695" s="514"/>
    </row>
    <row r="696" spans="1:3" x14ac:dyDescent="0.2">
      <c r="A696" s="514"/>
      <c r="B696" s="514"/>
      <c r="C696" s="514"/>
    </row>
    <row r="697" spans="1:3" x14ac:dyDescent="0.2">
      <c r="A697" s="514"/>
      <c r="B697" s="514"/>
      <c r="C697" s="514"/>
    </row>
    <row r="698" spans="1:3" x14ac:dyDescent="0.2">
      <c r="A698" s="514"/>
      <c r="B698" s="514"/>
      <c r="C698" s="514"/>
    </row>
    <row r="699" spans="1:3" x14ac:dyDescent="0.2">
      <c r="A699" s="514"/>
      <c r="B699" s="514"/>
      <c r="C699" s="514"/>
    </row>
    <row r="700" spans="1:3" x14ac:dyDescent="0.2">
      <c r="A700" s="514"/>
      <c r="B700" s="514"/>
      <c r="C700" s="514"/>
    </row>
    <row r="701" spans="1:3" x14ac:dyDescent="0.2">
      <c r="A701" s="514"/>
      <c r="B701" s="514"/>
      <c r="C701" s="514"/>
    </row>
    <row r="702" spans="1:3" x14ac:dyDescent="0.2">
      <c r="A702" s="514"/>
      <c r="B702" s="514"/>
      <c r="C702" s="514"/>
    </row>
    <row r="703" spans="1:3" x14ac:dyDescent="0.2">
      <c r="A703" s="514"/>
      <c r="B703" s="514"/>
      <c r="C703" s="514"/>
    </row>
    <row r="704" spans="1:3" x14ac:dyDescent="0.2">
      <c r="A704" s="514"/>
      <c r="B704" s="514"/>
      <c r="C704" s="514"/>
    </row>
    <row r="705" spans="1:3" x14ac:dyDescent="0.2">
      <c r="A705" s="514"/>
      <c r="B705" s="514"/>
      <c r="C705" s="514"/>
    </row>
    <row r="706" spans="1:3" x14ac:dyDescent="0.2">
      <c r="A706" s="514"/>
      <c r="B706" s="514"/>
      <c r="C706" s="514"/>
    </row>
    <row r="707" spans="1:3" x14ac:dyDescent="0.2">
      <c r="A707" s="514"/>
      <c r="B707" s="514"/>
      <c r="C707" s="514"/>
    </row>
    <row r="708" spans="1:3" x14ac:dyDescent="0.2">
      <c r="A708" s="514"/>
      <c r="B708" s="514"/>
      <c r="C708" s="514"/>
    </row>
    <row r="709" spans="1:3" x14ac:dyDescent="0.2">
      <c r="A709" s="514"/>
      <c r="B709" s="514"/>
      <c r="C709" s="514"/>
    </row>
    <row r="710" spans="1:3" x14ac:dyDescent="0.2">
      <c r="A710" s="514"/>
      <c r="B710" s="514"/>
      <c r="C710" s="514"/>
    </row>
    <row r="711" spans="1:3" x14ac:dyDescent="0.2">
      <c r="A711" s="514"/>
      <c r="B711" s="514"/>
      <c r="C711" s="514"/>
    </row>
    <row r="712" spans="1:3" x14ac:dyDescent="0.2">
      <c r="A712" s="514"/>
      <c r="B712" s="514"/>
      <c r="C712" s="514"/>
    </row>
    <row r="713" spans="1:3" x14ac:dyDescent="0.2">
      <c r="A713" s="514"/>
      <c r="B713" s="514"/>
      <c r="C713" s="514"/>
    </row>
    <row r="714" spans="1:3" x14ac:dyDescent="0.2">
      <c r="A714" s="514"/>
      <c r="B714" s="514"/>
      <c r="C714" s="514"/>
    </row>
    <row r="715" spans="1:3" x14ac:dyDescent="0.2">
      <c r="A715" s="514"/>
      <c r="B715" s="514"/>
      <c r="C715" s="514"/>
    </row>
    <row r="716" spans="1:3" x14ac:dyDescent="0.2">
      <c r="A716" s="514"/>
      <c r="B716" s="514"/>
      <c r="C716" s="514"/>
    </row>
    <row r="717" spans="1:3" x14ac:dyDescent="0.2">
      <c r="A717" s="514"/>
      <c r="B717" s="514"/>
      <c r="C717" s="514"/>
    </row>
    <row r="718" spans="1:3" x14ac:dyDescent="0.2">
      <c r="A718" s="514"/>
      <c r="B718" s="514"/>
      <c r="C718" s="514"/>
    </row>
    <row r="719" spans="1:3" x14ac:dyDescent="0.2">
      <c r="A719" s="514"/>
      <c r="B719" s="514"/>
      <c r="C719" s="514"/>
    </row>
    <row r="720" spans="1:3" x14ac:dyDescent="0.2">
      <c r="A720" s="514"/>
      <c r="B720" s="514"/>
      <c r="C720" s="514"/>
    </row>
    <row r="721" spans="1:3" x14ac:dyDescent="0.2">
      <c r="A721" s="514"/>
      <c r="B721" s="514"/>
      <c r="C721" s="514"/>
    </row>
    <row r="722" spans="1:3" x14ac:dyDescent="0.2">
      <c r="A722" s="514"/>
      <c r="B722" s="514"/>
      <c r="C722" s="514"/>
    </row>
  </sheetData>
  <autoFilter ref="A1:O93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448"/>
  <sheetViews>
    <sheetView workbookViewId="0">
      <pane ySplit="1" topLeftCell="A1634" activePane="bottomLeft" state="frozen"/>
      <selection pane="bottomLeft" activeCell="A2" sqref="A2"/>
    </sheetView>
  </sheetViews>
  <sheetFormatPr defaultRowHeight="12.75" x14ac:dyDescent="0.2"/>
  <cols>
    <col min="1" max="1" width="8.42578125" customWidth="1"/>
    <col min="2" max="2" width="13.42578125" style="374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374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372" t="s">
        <v>209</v>
      </c>
      <c r="B1" s="373" t="s">
        <v>210</v>
      </c>
      <c r="C1" s="372" t="s">
        <v>211</v>
      </c>
      <c r="D1" s="372" t="s">
        <v>212</v>
      </c>
      <c r="E1" s="372" t="s">
        <v>213</v>
      </c>
      <c r="F1" s="372" t="s">
        <v>235</v>
      </c>
      <c r="G1" s="372" t="s">
        <v>214</v>
      </c>
      <c r="H1" s="372" t="s">
        <v>215</v>
      </c>
      <c r="I1" s="373" t="s">
        <v>216</v>
      </c>
      <c r="J1" s="372" t="s">
        <v>236</v>
      </c>
      <c r="K1" s="372" t="s">
        <v>217</v>
      </c>
      <c r="L1" s="372" t="s">
        <v>218</v>
      </c>
      <c r="M1" s="372" t="s">
        <v>219</v>
      </c>
      <c r="N1" s="372" t="s">
        <v>220</v>
      </c>
      <c r="O1" s="372" t="s">
        <v>221</v>
      </c>
      <c r="P1" s="372" t="s">
        <v>222</v>
      </c>
      <c r="Q1" s="372" t="s">
        <v>223</v>
      </c>
      <c r="R1" s="372" t="s">
        <v>224</v>
      </c>
    </row>
    <row r="2" spans="1:18" x14ac:dyDescent="0.2">
      <c r="A2">
        <v>1</v>
      </c>
      <c r="B2" s="374">
        <v>43234.668055555558</v>
      </c>
      <c r="C2" t="s">
        <v>92</v>
      </c>
      <c r="D2">
        <v>0.01</v>
      </c>
      <c r="E2" t="s">
        <v>253</v>
      </c>
      <c r="F2">
        <v>1.1986000000000001</v>
      </c>
      <c r="I2" s="374">
        <v>43242.412499999999</v>
      </c>
      <c r="J2">
        <v>1.1816</v>
      </c>
      <c r="K2">
        <v>0</v>
      </c>
      <c r="M2">
        <v>-0.97</v>
      </c>
      <c r="N2">
        <v>-17.97</v>
      </c>
      <c r="O2">
        <v>1110</v>
      </c>
      <c r="P2" t="s">
        <v>575</v>
      </c>
      <c r="Q2">
        <v>1</v>
      </c>
      <c r="R2" t="s">
        <v>92</v>
      </c>
    </row>
    <row r="3" spans="1:18" x14ac:dyDescent="0.2">
      <c r="A3">
        <v>3</v>
      </c>
      <c r="B3" s="374">
        <v>43234.682638888888</v>
      </c>
      <c r="C3" t="s">
        <v>92</v>
      </c>
      <c r="D3">
        <v>0.01</v>
      </c>
      <c r="E3" t="s">
        <v>253</v>
      </c>
      <c r="F3">
        <v>1.1973</v>
      </c>
      <c r="I3" s="374">
        <v>43242.412499999999</v>
      </c>
      <c r="J3">
        <v>1.1816</v>
      </c>
      <c r="K3">
        <v>0</v>
      </c>
      <c r="M3">
        <v>-0.97</v>
      </c>
      <c r="N3">
        <v>-16.670000000000002</v>
      </c>
      <c r="O3">
        <v>1110</v>
      </c>
      <c r="P3" t="s">
        <v>2004</v>
      </c>
      <c r="Q3">
        <v>1</v>
      </c>
      <c r="R3" t="s">
        <v>92</v>
      </c>
    </row>
    <row r="4" spans="1:18" x14ac:dyDescent="0.2">
      <c r="A4" s="514">
        <v>5</v>
      </c>
      <c r="B4" s="374">
        <v>43234.820833333331</v>
      </c>
      <c r="C4" t="s">
        <v>92</v>
      </c>
      <c r="D4">
        <v>0.01</v>
      </c>
      <c r="E4" t="s">
        <v>253</v>
      </c>
      <c r="F4">
        <v>1.196</v>
      </c>
      <c r="I4" s="374">
        <v>43242.412499999999</v>
      </c>
      <c r="J4">
        <v>1.1816</v>
      </c>
      <c r="K4">
        <v>0</v>
      </c>
      <c r="M4">
        <v>-0.97</v>
      </c>
      <c r="N4">
        <v>-15.37</v>
      </c>
      <c r="O4">
        <v>1110</v>
      </c>
      <c r="P4" t="s">
        <v>2003</v>
      </c>
      <c r="Q4">
        <v>1</v>
      </c>
      <c r="R4" t="s">
        <v>92</v>
      </c>
    </row>
    <row r="5" spans="1:18" x14ac:dyDescent="0.2">
      <c r="A5" s="514">
        <v>6</v>
      </c>
      <c r="B5" s="374">
        <v>43234.834027777775</v>
      </c>
      <c r="C5" t="s">
        <v>92</v>
      </c>
      <c r="D5">
        <v>0.02</v>
      </c>
      <c r="E5" t="s">
        <v>253</v>
      </c>
      <c r="F5">
        <v>1.1944999999999999</v>
      </c>
      <c r="I5" s="374">
        <v>43242.412499999999</v>
      </c>
      <c r="J5">
        <v>1.1816</v>
      </c>
      <c r="K5">
        <v>0</v>
      </c>
      <c r="M5">
        <v>-1.99</v>
      </c>
      <c r="N5">
        <v>-27.79</v>
      </c>
      <c r="O5">
        <v>1110</v>
      </c>
      <c r="P5" t="s">
        <v>2005</v>
      </c>
      <c r="Q5">
        <v>1</v>
      </c>
      <c r="R5" t="s">
        <v>92</v>
      </c>
    </row>
    <row r="6" spans="1:18" x14ac:dyDescent="0.2">
      <c r="A6" s="514">
        <v>8</v>
      </c>
      <c r="B6" s="374">
        <v>43234.952777777777</v>
      </c>
      <c r="C6" t="s">
        <v>92</v>
      </c>
      <c r="D6">
        <v>0.03</v>
      </c>
      <c r="E6" t="s">
        <v>253</v>
      </c>
      <c r="F6">
        <v>1.1929000000000001</v>
      </c>
      <c r="I6" s="374">
        <v>43242.412499999999</v>
      </c>
      <c r="J6">
        <v>1.1816</v>
      </c>
      <c r="K6">
        <v>0</v>
      </c>
      <c r="M6">
        <v>-2.97</v>
      </c>
      <c r="N6">
        <v>-36.869999999999997</v>
      </c>
      <c r="O6">
        <v>1110</v>
      </c>
      <c r="P6" t="s">
        <v>2006</v>
      </c>
      <c r="Q6">
        <v>1</v>
      </c>
      <c r="R6" t="s">
        <v>92</v>
      </c>
    </row>
    <row r="7" spans="1:18" x14ac:dyDescent="0.2">
      <c r="A7" s="514">
        <v>9</v>
      </c>
      <c r="B7" s="374">
        <v>43235.334027777775</v>
      </c>
      <c r="C7" t="s">
        <v>92</v>
      </c>
      <c r="D7">
        <v>0.04</v>
      </c>
      <c r="E7" t="s">
        <v>253</v>
      </c>
      <c r="F7">
        <v>1.1913</v>
      </c>
      <c r="I7" s="374">
        <v>43242.412499999999</v>
      </c>
      <c r="J7">
        <v>1.1816</v>
      </c>
      <c r="K7">
        <v>0</v>
      </c>
      <c r="M7">
        <v>-3.49</v>
      </c>
      <c r="N7">
        <v>-42.29</v>
      </c>
      <c r="O7">
        <v>1110</v>
      </c>
      <c r="P7" t="s">
        <v>2008</v>
      </c>
      <c r="Q7">
        <v>1</v>
      </c>
      <c r="R7" t="s">
        <v>92</v>
      </c>
    </row>
    <row r="8" spans="1:18" x14ac:dyDescent="0.2">
      <c r="A8" s="514">
        <v>12</v>
      </c>
      <c r="B8" s="374">
        <v>43235.555555555555</v>
      </c>
      <c r="C8" t="s">
        <v>92</v>
      </c>
      <c r="D8">
        <v>0.06</v>
      </c>
      <c r="E8" t="s">
        <v>253</v>
      </c>
      <c r="F8">
        <v>1.1894</v>
      </c>
      <c r="I8" s="374">
        <v>43242.412499999999</v>
      </c>
      <c r="J8">
        <v>1.1816</v>
      </c>
      <c r="K8">
        <v>0</v>
      </c>
      <c r="M8">
        <v>-5.19</v>
      </c>
      <c r="N8">
        <v>-51.99</v>
      </c>
      <c r="O8">
        <v>1110</v>
      </c>
      <c r="P8" t="s">
        <v>2009</v>
      </c>
      <c r="Q8">
        <v>1</v>
      </c>
      <c r="R8" t="s">
        <v>92</v>
      </c>
    </row>
    <row r="9" spans="1:18" x14ac:dyDescent="0.2">
      <c r="A9" s="514">
        <v>15</v>
      </c>
      <c r="B9" s="374">
        <v>43235.606944444444</v>
      </c>
      <c r="C9" t="s">
        <v>92</v>
      </c>
      <c r="D9">
        <v>0.09</v>
      </c>
      <c r="E9" t="s">
        <v>253</v>
      </c>
      <c r="F9">
        <v>1.1869000000000001</v>
      </c>
      <c r="I9" s="374">
        <v>43242.412499999999</v>
      </c>
      <c r="J9">
        <v>1.1816</v>
      </c>
      <c r="K9">
        <v>0</v>
      </c>
      <c r="M9">
        <v>-7.83</v>
      </c>
      <c r="N9">
        <v>-55.53</v>
      </c>
      <c r="O9">
        <v>1110</v>
      </c>
      <c r="P9" t="s">
        <v>2010</v>
      </c>
      <c r="Q9">
        <v>1</v>
      </c>
      <c r="R9" t="s">
        <v>92</v>
      </c>
    </row>
    <row r="10" spans="1:18" x14ac:dyDescent="0.2">
      <c r="A10" s="514">
        <v>16</v>
      </c>
      <c r="B10" s="374">
        <v>43235.62777777778</v>
      </c>
      <c r="C10" t="s">
        <v>92</v>
      </c>
      <c r="D10">
        <v>0.13</v>
      </c>
      <c r="E10" t="s">
        <v>253</v>
      </c>
      <c r="F10">
        <v>1.1843999999999999</v>
      </c>
      <c r="I10" s="374">
        <v>43242.412499999999</v>
      </c>
      <c r="J10">
        <v>1.1816</v>
      </c>
      <c r="K10">
        <v>0</v>
      </c>
      <c r="M10">
        <v>-11.28</v>
      </c>
      <c r="N10">
        <v>-47.68</v>
      </c>
      <c r="O10">
        <v>1110</v>
      </c>
      <c r="P10" t="s">
        <v>2007</v>
      </c>
      <c r="Q10">
        <v>1</v>
      </c>
      <c r="R10" t="s">
        <v>92</v>
      </c>
    </row>
    <row r="11" spans="1:18" x14ac:dyDescent="0.2">
      <c r="A11" s="514">
        <v>27</v>
      </c>
      <c r="B11" s="374">
        <v>43236.472916666666</v>
      </c>
      <c r="C11" t="s">
        <v>92</v>
      </c>
      <c r="D11">
        <v>0.2</v>
      </c>
      <c r="E11" t="s">
        <v>253</v>
      </c>
      <c r="F11">
        <v>1.1809000000000001</v>
      </c>
      <c r="I11" s="374">
        <v>43242.412499999999</v>
      </c>
      <c r="J11">
        <v>1.1816</v>
      </c>
      <c r="K11">
        <v>0</v>
      </c>
      <c r="M11">
        <v>-14.89</v>
      </c>
      <c r="N11">
        <v>-0.89</v>
      </c>
      <c r="O11">
        <v>1110</v>
      </c>
      <c r="P11" t="s">
        <v>2002</v>
      </c>
      <c r="Q11">
        <v>1</v>
      </c>
      <c r="R11" t="s">
        <v>92</v>
      </c>
    </row>
    <row r="12" spans="1:18" x14ac:dyDescent="0.2">
      <c r="A12" s="514">
        <v>31</v>
      </c>
      <c r="B12" s="374">
        <v>43236.567361111112</v>
      </c>
      <c r="C12" t="s">
        <v>92</v>
      </c>
      <c r="D12">
        <v>0.32</v>
      </c>
      <c r="E12" t="s">
        <v>253</v>
      </c>
      <c r="F12">
        <v>1.177</v>
      </c>
      <c r="I12" s="374">
        <v>43242.412499999999</v>
      </c>
      <c r="J12">
        <v>1.1816</v>
      </c>
      <c r="K12">
        <v>0</v>
      </c>
      <c r="M12">
        <v>-23.82</v>
      </c>
      <c r="N12">
        <v>123.38</v>
      </c>
      <c r="O12">
        <v>1110</v>
      </c>
      <c r="P12" t="s">
        <v>2001</v>
      </c>
      <c r="Q12">
        <v>1</v>
      </c>
      <c r="R12" t="s">
        <v>92</v>
      </c>
    </row>
    <row r="13" spans="1:18" x14ac:dyDescent="0.2">
      <c r="A13" s="514">
        <v>53</v>
      </c>
      <c r="B13" s="374">
        <v>43241.384027777778</v>
      </c>
      <c r="C13" t="s">
        <v>92</v>
      </c>
      <c r="D13">
        <v>0.52</v>
      </c>
      <c r="E13" t="s">
        <v>253</v>
      </c>
      <c r="F13">
        <v>1.1722999999999999</v>
      </c>
      <c r="I13" s="374">
        <v>43242.412499999999</v>
      </c>
      <c r="J13">
        <v>1.1816</v>
      </c>
      <c r="K13">
        <v>0</v>
      </c>
      <c r="M13">
        <v>-6.45</v>
      </c>
      <c r="N13">
        <v>477.15</v>
      </c>
      <c r="O13">
        <v>1110</v>
      </c>
      <c r="P13" t="s">
        <v>2000</v>
      </c>
      <c r="Q13">
        <v>1</v>
      </c>
      <c r="R13" t="s">
        <v>92</v>
      </c>
    </row>
    <row r="14" spans="1:18" x14ac:dyDescent="0.2">
      <c r="A14" s="514">
        <v>2</v>
      </c>
      <c r="B14" s="374">
        <v>43234.675694444442</v>
      </c>
      <c r="C14" t="s">
        <v>93</v>
      </c>
      <c r="D14">
        <v>0.01</v>
      </c>
      <c r="E14" t="s">
        <v>253</v>
      </c>
      <c r="F14">
        <v>1.1980999999999999</v>
      </c>
      <c r="I14" s="374">
        <v>43234.686805555553</v>
      </c>
      <c r="J14">
        <v>1.1969000000000001</v>
      </c>
      <c r="K14">
        <v>0</v>
      </c>
      <c r="M14">
        <v>0</v>
      </c>
      <c r="N14">
        <v>1.2</v>
      </c>
      <c r="O14">
        <v>1110</v>
      </c>
      <c r="P14" t="s">
        <v>563</v>
      </c>
      <c r="Q14">
        <v>2</v>
      </c>
      <c r="R14" t="s">
        <v>93</v>
      </c>
    </row>
    <row r="15" spans="1:18" x14ac:dyDescent="0.2">
      <c r="A15" s="514">
        <v>4</v>
      </c>
      <c r="B15" s="374">
        <v>43234.731944444444</v>
      </c>
      <c r="C15" t="s">
        <v>93</v>
      </c>
      <c r="D15">
        <v>0.01</v>
      </c>
      <c r="E15" t="s">
        <v>253</v>
      </c>
      <c r="F15">
        <v>1.1974</v>
      </c>
      <c r="I15" s="374">
        <v>43234.813888888886</v>
      </c>
      <c r="J15">
        <v>1.1961999999999999</v>
      </c>
      <c r="K15">
        <v>0</v>
      </c>
      <c r="M15">
        <v>0</v>
      </c>
      <c r="N15">
        <v>1.2</v>
      </c>
      <c r="O15">
        <v>1110</v>
      </c>
      <c r="P15" t="s">
        <v>563</v>
      </c>
      <c r="Q15">
        <v>3</v>
      </c>
      <c r="R15" t="s">
        <v>93</v>
      </c>
    </row>
    <row r="16" spans="1:18" x14ac:dyDescent="0.2">
      <c r="A16" s="514">
        <v>7</v>
      </c>
      <c r="B16" s="374">
        <v>43234.853472222225</v>
      </c>
      <c r="C16" t="s">
        <v>93</v>
      </c>
      <c r="D16">
        <v>0.01</v>
      </c>
      <c r="E16" t="s">
        <v>253</v>
      </c>
      <c r="F16">
        <v>1.1941999999999999</v>
      </c>
      <c r="I16" s="374">
        <v>43234.95</v>
      </c>
      <c r="J16">
        <v>1.1930000000000001</v>
      </c>
      <c r="K16">
        <v>0</v>
      </c>
      <c r="M16">
        <v>0</v>
      </c>
      <c r="N16">
        <v>1.2</v>
      </c>
      <c r="O16">
        <v>1110</v>
      </c>
      <c r="P16" t="s">
        <v>575</v>
      </c>
      <c r="Q16">
        <v>4</v>
      </c>
      <c r="R16" t="s">
        <v>93</v>
      </c>
    </row>
    <row r="17" spans="1:18" x14ac:dyDescent="0.2">
      <c r="A17" s="514">
        <v>10</v>
      </c>
      <c r="B17" s="374">
        <v>43235.337500000001</v>
      </c>
      <c r="C17" t="s">
        <v>93</v>
      </c>
      <c r="D17">
        <v>0.01</v>
      </c>
      <c r="E17" t="s">
        <v>253</v>
      </c>
      <c r="F17">
        <v>1.1917</v>
      </c>
      <c r="I17" s="374">
        <v>43235.547222222223</v>
      </c>
      <c r="J17">
        <v>1.1912</v>
      </c>
      <c r="K17">
        <v>0</v>
      </c>
      <c r="M17">
        <v>0</v>
      </c>
      <c r="N17">
        <v>0.5</v>
      </c>
      <c r="O17">
        <v>1110</v>
      </c>
      <c r="P17" t="s">
        <v>575</v>
      </c>
      <c r="Q17">
        <v>5</v>
      </c>
      <c r="R17" t="s">
        <v>93</v>
      </c>
    </row>
    <row r="18" spans="1:18" x14ac:dyDescent="0.2">
      <c r="A18" s="514">
        <v>11</v>
      </c>
      <c r="B18" s="374">
        <v>43235.374305555553</v>
      </c>
      <c r="C18" t="s">
        <v>93</v>
      </c>
      <c r="D18">
        <v>0.01</v>
      </c>
      <c r="E18" t="s">
        <v>253</v>
      </c>
      <c r="F18">
        <v>1.1930000000000001</v>
      </c>
      <c r="I18" s="374">
        <v>43235.547222222223</v>
      </c>
      <c r="J18">
        <v>1.1912</v>
      </c>
      <c r="K18">
        <v>0</v>
      </c>
      <c r="M18">
        <v>0</v>
      </c>
      <c r="N18">
        <v>1.8</v>
      </c>
      <c r="O18">
        <v>1110</v>
      </c>
      <c r="P18" t="s">
        <v>2025</v>
      </c>
      <c r="Q18">
        <v>5</v>
      </c>
      <c r="R18" t="s">
        <v>93</v>
      </c>
    </row>
    <row r="19" spans="1:18" x14ac:dyDescent="0.2">
      <c r="A19" s="514">
        <v>13</v>
      </c>
      <c r="B19" s="374">
        <v>43235.565972222219</v>
      </c>
      <c r="C19" t="s">
        <v>93</v>
      </c>
      <c r="D19">
        <v>0.01</v>
      </c>
      <c r="E19" t="s">
        <v>253</v>
      </c>
      <c r="F19">
        <v>1.1889000000000001</v>
      </c>
      <c r="I19" s="374">
        <v>43235.582638888889</v>
      </c>
      <c r="J19">
        <v>1.1877</v>
      </c>
      <c r="K19">
        <v>0</v>
      </c>
      <c r="M19">
        <v>0</v>
      </c>
      <c r="N19">
        <v>1.2</v>
      </c>
      <c r="O19">
        <v>1110</v>
      </c>
      <c r="P19" t="s">
        <v>563</v>
      </c>
      <c r="Q19">
        <v>6</v>
      </c>
      <c r="R19" t="s">
        <v>93</v>
      </c>
    </row>
    <row r="20" spans="1:18" x14ac:dyDescent="0.2">
      <c r="A20" s="514">
        <v>14</v>
      </c>
      <c r="B20" s="374">
        <v>43235.602083333331</v>
      </c>
      <c r="C20" t="s">
        <v>93</v>
      </c>
      <c r="D20">
        <v>0.01</v>
      </c>
      <c r="E20" t="s">
        <v>253</v>
      </c>
      <c r="F20">
        <v>1.1887000000000001</v>
      </c>
      <c r="I20" s="374">
        <v>43235.604861111111</v>
      </c>
      <c r="J20">
        <v>1.1875</v>
      </c>
      <c r="K20">
        <v>0</v>
      </c>
      <c r="M20">
        <v>0</v>
      </c>
      <c r="N20">
        <v>1.2</v>
      </c>
      <c r="O20">
        <v>1110</v>
      </c>
      <c r="P20" t="s">
        <v>563</v>
      </c>
      <c r="Q20">
        <v>7</v>
      </c>
      <c r="R20" t="s">
        <v>93</v>
      </c>
    </row>
    <row r="21" spans="1:18" x14ac:dyDescent="0.2">
      <c r="A21" s="514">
        <v>17</v>
      </c>
      <c r="B21" s="374">
        <v>43235.645138888889</v>
      </c>
      <c r="C21" t="s">
        <v>93</v>
      </c>
      <c r="D21">
        <v>0.01</v>
      </c>
      <c r="E21" t="s">
        <v>253</v>
      </c>
      <c r="F21">
        <v>1.1838</v>
      </c>
      <c r="I21" s="374">
        <v>43235.65902777778</v>
      </c>
      <c r="J21">
        <v>1.1826000000000001</v>
      </c>
      <c r="K21">
        <v>0</v>
      </c>
      <c r="M21">
        <v>0</v>
      </c>
      <c r="N21">
        <v>1.2</v>
      </c>
      <c r="O21">
        <v>1110</v>
      </c>
      <c r="P21" t="s">
        <v>563</v>
      </c>
      <c r="Q21">
        <v>8</v>
      </c>
      <c r="R21" t="s">
        <v>93</v>
      </c>
    </row>
    <row r="22" spans="1:18" x14ac:dyDescent="0.2">
      <c r="A22" s="514">
        <v>18</v>
      </c>
      <c r="B22" s="374">
        <v>43235.668749999997</v>
      </c>
      <c r="C22" t="s">
        <v>93</v>
      </c>
      <c r="D22">
        <v>0.01</v>
      </c>
      <c r="E22" t="s">
        <v>253</v>
      </c>
      <c r="F22">
        <v>1.1832</v>
      </c>
      <c r="I22" s="374">
        <v>43235.84375</v>
      </c>
      <c r="J22">
        <v>1.1842999999999999</v>
      </c>
      <c r="K22">
        <v>0</v>
      </c>
      <c r="M22">
        <v>0</v>
      </c>
      <c r="N22">
        <v>-1.1000000000000001</v>
      </c>
      <c r="O22">
        <v>1110</v>
      </c>
      <c r="P22" t="s">
        <v>575</v>
      </c>
      <c r="Q22">
        <v>9</v>
      </c>
      <c r="R22" t="s">
        <v>93</v>
      </c>
    </row>
    <row r="23" spans="1:18" x14ac:dyDescent="0.2">
      <c r="A23" s="514">
        <v>19</v>
      </c>
      <c r="B23" s="374">
        <v>43235.680555555555</v>
      </c>
      <c r="C23" t="s">
        <v>93</v>
      </c>
      <c r="D23">
        <v>0.01</v>
      </c>
      <c r="E23" t="s">
        <v>253</v>
      </c>
      <c r="F23">
        <v>1.1846000000000001</v>
      </c>
      <c r="I23" s="374">
        <v>43235.84375</v>
      </c>
      <c r="J23">
        <v>1.1842999999999999</v>
      </c>
      <c r="K23">
        <v>0</v>
      </c>
      <c r="M23">
        <v>0</v>
      </c>
      <c r="N23">
        <v>0.3</v>
      </c>
      <c r="O23">
        <v>1110</v>
      </c>
      <c r="P23" t="s">
        <v>2024</v>
      </c>
      <c r="Q23">
        <v>9</v>
      </c>
      <c r="R23" t="s">
        <v>93</v>
      </c>
    </row>
    <row r="24" spans="1:18" x14ac:dyDescent="0.2">
      <c r="A24" s="514">
        <v>20</v>
      </c>
      <c r="B24" s="374">
        <v>43235.702777777777</v>
      </c>
      <c r="C24" t="s">
        <v>93</v>
      </c>
      <c r="D24">
        <v>0.01</v>
      </c>
      <c r="E24" t="s">
        <v>253</v>
      </c>
      <c r="F24">
        <v>1.1859999999999999</v>
      </c>
      <c r="I24" s="374">
        <v>43235.84375</v>
      </c>
      <c r="J24">
        <v>1.1842999999999999</v>
      </c>
      <c r="K24">
        <v>0</v>
      </c>
      <c r="M24">
        <v>0</v>
      </c>
      <c r="N24">
        <v>1.7</v>
      </c>
      <c r="O24">
        <v>1110</v>
      </c>
      <c r="P24" t="s">
        <v>2023</v>
      </c>
      <c r="Q24">
        <v>9</v>
      </c>
      <c r="R24" t="s">
        <v>93</v>
      </c>
    </row>
    <row r="25" spans="1:18" x14ac:dyDescent="0.2">
      <c r="A25" s="514">
        <v>21</v>
      </c>
      <c r="B25" s="374">
        <v>43235.775000000001</v>
      </c>
      <c r="C25" t="s">
        <v>93</v>
      </c>
      <c r="D25">
        <v>0.02</v>
      </c>
      <c r="E25" t="s">
        <v>253</v>
      </c>
      <c r="F25">
        <v>1.1874</v>
      </c>
      <c r="I25" s="374">
        <v>43235.84375</v>
      </c>
      <c r="J25">
        <v>1.1842999999999999</v>
      </c>
      <c r="K25">
        <v>0</v>
      </c>
      <c r="M25">
        <v>0</v>
      </c>
      <c r="N25">
        <v>6.2</v>
      </c>
      <c r="O25">
        <v>1110</v>
      </c>
      <c r="P25" t="s">
        <v>2022</v>
      </c>
      <c r="Q25">
        <v>9</v>
      </c>
      <c r="R25" t="s">
        <v>93</v>
      </c>
    </row>
    <row r="26" spans="1:18" x14ac:dyDescent="0.2">
      <c r="A26" s="514">
        <v>22</v>
      </c>
      <c r="B26" s="374">
        <v>43235.854166666664</v>
      </c>
      <c r="C26" t="s">
        <v>93</v>
      </c>
      <c r="D26">
        <v>0.01</v>
      </c>
      <c r="E26" t="s">
        <v>253</v>
      </c>
      <c r="F26">
        <v>1.1843999999999999</v>
      </c>
      <c r="I26" s="374">
        <v>43235.894444444442</v>
      </c>
      <c r="J26">
        <v>1.1838</v>
      </c>
      <c r="K26">
        <v>0</v>
      </c>
      <c r="M26">
        <v>0</v>
      </c>
      <c r="N26">
        <v>0.6</v>
      </c>
      <c r="O26">
        <v>1110</v>
      </c>
      <c r="P26" t="s">
        <v>563</v>
      </c>
      <c r="Q26">
        <v>10</v>
      </c>
      <c r="R26" t="s">
        <v>93</v>
      </c>
    </row>
    <row r="27" spans="1:18" x14ac:dyDescent="0.2">
      <c r="A27" s="514">
        <v>23</v>
      </c>
      <c r="B27" s="374">
        <v>43235.857638888891</v>
      </c>
      <c r="C27" t="s">
        <v>93</v>
      </c>
      <c r="D27">
        <v>0.01</v>
      </c>
      <c r="E27" t="s">
        <v>253</v>
      </c>
      <c r="F27">
        <v>1.1856</v>
      </c>
      <c r="I27" s="374">
        <v>43235.894444444442</v>
      </c>
      <c r="J27">
        <v>1.1838</v>
      </c>
      <c r="K27">
        <v>0</v>
      </c>
      <c r="M27">
        <v>0</v>
      </c>
      <c r="N27">
        <v>1.8</v>
      </c>
      <c r="O27">
        <v>1110</v>
      </c>
      <c r="P27" t="s">
        <v>564</v>
      </c>
      <c r="Q27">
        <v>10</v>
      </c>
      <c r="R27" t="s">
        <v>93</v>
      </c>
    </row>
    <row r="28" spans="1:18" x14ac:dyDescent="0.2">
      <c r="A28" s="514">
        <v>24</v>
      </c>
      <c r="B28" s="374">
        <v>43235.899305555555</v>
      </c>
      <c r="C28" t="s">
        <v>93</v>
      </c>
      <c r="D28">
        <v>0.01</v>
      </c>
      <c r="E28" t="s">
        <v>253</v>
      </c>
      <c r="F28">
        <v>1.1841999999999999</v>
      </c>
      <c r="I28" s="374">
        <v>43236.009027777778</v>
      </c>
      <c r="J28">
        <v>1.1830000000000001</v>
      </c>
      <c r="K28">
        <v>0</v>
      </c>
      <c r="M28">
        <v>0.02</v>
      </c>
      <c r="N28">
        <v>1.22</v>
      </c>
      <c r="O28">
        <v>1110</v>
      </c>
      <c r="P28" t="s">
        <v>575</v>
      </c>
      <c r="Q28">
        <v>11</v>
      </c>
      <c r="R28" t="s">
        <v>93</v>
      </c>
    </row>
    <row r="29" spans="1:18" x14ac:dyDescent="0.2">
      <c r="A29" s="514">
        <v>25</v>
      </c>
      <c r="B29" s="374">
        <v>43236.095138888886</v>
      </c>
      <c r="C29" t="s">
        <v>93</v>
      </c>
      <c r="D29">
        <v>0.01</v>
      </c>
      <c r="E29" t="s">
        <v>253</v>
      </c>
      <c r="F29">
        <v>1.1828000000000001</v>
      </c>
      <c r="I29" s="374">
        <v>43236.470138888886</v>
      </c>
      <c r="J29">
        <v>1.1822999999999999</v>
      </c>
      <c r="K29">
        <v>0</v>
      </c>
      <c r="M29">
        <v>0</v>
      </c>
      <c r="N29">
        <v>0.5</v>
      </c>
      <c r="O29">
        <v>1110</v>
      </c>
      <c r="P29" t="s">
        <v>575</v>
      </c>
      <c r="Q29">
        <v>12</v>
      </c>
      <c r="R29" t="s">
        <v>93</v>
      </c>
    </row>
    <row r="30" spans="1:18" x14ac:dyDescent="0.2">
      <c r="A30" s="514">
        <v>26</v>
      </c>
      <c r="B30" s="374">
        <v>43236.328472222223</v>
      </c>
      <c r="C30" t="s">
        <v>93</v>
      </c>
      <c r="D30">
        <v>0.01</v>
      </c>
      <c r="E30" t="s">
        <v>253</v>
      </c>
      <c r="F30">
        <v>1.1840999999999999</v>
      </c>
      <c r="I30" s="374">
        <v>43236.470138888886</v>
      </c>
      <c r="J30">
        <v>1.1822999999999999</v>
      </c>
      <c r="K30">
        <v>0</v>
      </c>
      <c r="M30">
        <v>0</v>
      </c>
      <c r="N30">
        <v>1.8</v>
      </c>
      <c r="O30">
        <v>1110</v>
      </c>
      <c r="P30" t="s">
        <v>2021</v>
      </c>
      <c r="Q30">
        <v>12</v>
      </c>
      <c r="R30" t="s">
        <v>93</v>
      </c>
    </row>
    <row r="31" spans="1:18" x14ac:dyDescent="0.2">
      <c r="A31" s="514">
        <v>28</v>
      </c>
      <c r="B31" s="374">
        <v>43236.478472222225</v>
      </c>
      <c r="C31" t="s">
        <v>93</v>
      </c>
      <c r="D31">
        <v>0.01</v>
      </c>
      <c r="E31" t="s">
        <v>253</v>
      </c>
      <c r="F31">
        <v>1.1812</v>
      </c>
      <c r="I31" s="374">
        <v>43236.504861111112</v>
      </c>
      <c r="J31">
        <v>1.18</v>
      </c>
      <c r="K31">
        <v>0</v>
      </c>
      <c r="M31">
        <v>0</v>
      </c>
      <c r="N31">
        <v>1.2</v>
      </c>
      <c r="O31">
        <v>1110</v>
      </c>
      <c r="P31" t="s">
        <v>575</v>
      </c>
      <c r="Q31">
        <v>13</v>
      </c>
      <c r="R31" t="s">
        <v>93</v>
      </c>
    </row>
    <row r="32" spans="1:18" x14ac:dyDescent="0.2">
      <c r="A32" s="514">
        <v>29</v>
      </c>
      <c r="B32" s="374">
        <v>43236.513194444444</v>
      </c>
      <c r="C32" t="s">
        <v>93</v>
      </c>
      <c r="D32">
        <v>0.01</v>
      </c>
      <c r="E32" t="s">
        <v>253</v>
      </c>
      <c r="F32">
        <v>1.1803999999999999</v>
      </c>
      <c r="I32" s="374">
        <v>43236.521527777775</v>
      </c>
      <c r="J32">
        <v>1.1792</v>
      </c>
      <c r="K32">
        <v>0</v>
      </c>
      <c r="M32">
        <v>0</v>
      </c>
      <c r="N32">
        <v>1.2</v>
      </c>
      <c r="O32">
        <v>1110</v>
      </c>
      <c r="P32" t="s">
        <v>563</v>
      </c>
      <c r="Q32">
        <v>14</v>
      </c>
      <c r="R32" t="s">
        <v>93</v>
      </c>
    </row>
    <row r="33" spans="1:18" x14ac:dyDescent="0.2">
      <c r="A33" s="514">
        <v>30</v>
      </c>
      <c r="B33" s="374">
        <v>43236.53402777778</v>
      </c>
      <c r="C33" t="s">
        <v>93</v>
      </c>
      <c r="D33">
        <v>0.01</v>
      </c>
      <c r="E33" t="s">
        <v>253</v>
      </c>
      <c r="F33">
        <v>1.1787000000000001</v>
      </c>
      <c r="I33" s="374">
        <v>43236.56527777778</v>
      </c>
      <c r="J33">
        <v>1.1775</v>
      </c>
      <c r="K33">
        <v>0</v>
      </c>
      <c r="M33">
        <v>0</v>
      </c>
      <c r="N33">
        <v>1.2</v>
      </c>
      <c r="O33">
        <v>1110</v>
      </c>
      <c r="P33" t="s">
        <v>563</v>
      </c>
      <c r="Q33">
        <v>15</v>
      </c>
      <c r="R33" t="s">
        <v>93</v>
      </c>
    </row>
    <row r="34" spans="1:18" x14ac:dyDescent="0.2">
      <c r="A34" s="514">
        <v>32</v>
      </c>
      <c r="B34" s="374">
        <v>43236.572222222225</v>
      </c>
      <c r="C34" t="s">
        <v>93</v>
      </c>
      <c r="D34">
        <v>0.01</v>
      </c>
      <c r="E34" t="s">
        <v>253</v>
      </c>
      <c r="F34">
        <v>1.1773</v>
      </c>
      <c r="I34" s="374">
        <v>43236.620138888888</v>
      </c>
      <c r="J34">
        <v>1.1767000000000001</v>
      </c>
      <c r="K34">
        <v>0</v>
      </c>
      <c r="M34">
        <v>0</v>
      </c>
      <c r="N34">
        <v>0.6</v>
      </c>
      <c r="O34">
        <v>1110</v>
      </c>
      <c r="P34" t="s">
        <v>575</v>
      </c>
      <c r="Q34">
        <v>16</v>
      </c>
      <c r="R34" t="s">
        <v>93</v>
      </c>
    </row>
    <row r="35" spans="1:18" x14ac:dyDescent="0.2">
      <c r="A35" s="514">
        <v>33</v>
      </c>
      <c r="B35" s="374">
        <v>43236.582638888889</v>
      </c>
      <c r="C35" t="s">
        <v>93</v>
      </c>
      <c r="D35">
        <v>0.01</v>
      </c>
      <c r="E35" t="s">
        <v>253</v>
      </c>
      <c r="F35">
        <v>1.1785000000000001</v>
      </c>
      <c r="I35" s="374">
        <v>43236.620138888888</v>
      </c>
      <c r="J35">
        <v>1.1767000000000001</v>
      </c>
      <c r="K35">
        <v>0</v>
      </c>
      <c r="M35">
        <v>0</v>
      </c>
      <c r="N35">
        <v>1.8</v>
      </c>
      <c r="O35">
        <v>1110</v>
      </c>
      <c r="P35" t="s">
        <v>565</v>
      </c>
      <c r="Q35">
        <v>16</v>
      </c>
      <c r="R35" t="s">
        <v>93</v>
      </c>
    </row>
    <row r="36" spans="1:18" x14ac:dyDescent="0.2">
      <c r="A36" s="514">
        <v>34</v>
      </c>
      <c r="B36" s="374">
        <v>43236.631249999999</v>
      </c>
      <c r="C36" t="s">
        <v>93</v>
      </c>
      <c r="D36">
        <v>0.01</v>
      </c>
      <c r="E36" t="s">
        <v>253</v>
      </c>
      <c r="F36">
        <v>1.1778</v>
      </c>
      <c r="I36" s="374">
        <v>43236.706944444442</v>
      </c>
      <c r="J36">
        <v>1.1788000000000001</v>
      </c>
      <c r="K36">
        <v>0</v>
      </c>
      <c r="M36">
        <v>0</v>
      </c>
      <c r="N36">
        <v>-1</v>
      </c>
      <c r="O36">
        <v>1110</v>
      </c>
      <c r="P36" t="s">
        <v>575</v>
      </c>
      <c r="Q36">
        <v>17</v>
      </c>
      <c r="R36" t="s">
        <v>93</v>
      </c>
    </row>
    <row r="37" spans="1:18" x14ac:dyDescent="0.2">
      <c r="A37" s="514">
        <v>35</v>
      </c>
      <c r="B37" s="374">
        <v>43236.642361111109</v>
      </c>
      <c r="C37" t="s">
        <v>93</v>
      </c>
      <c r="D37">
        <v>0.01</v>
      </c>
      <c r="E37" t="s">
        <v>253</v>
      </c>
      <c r="F37">
        <v>1.179</v>
      </c>
      <c r="I37" s="374">
        <v>43236.706944444442</v>
      </c>
      <c r="J37">
        <v>1.1788000000000001</v>
      </c>
      <c r="K37">
        <v>0</v>
      </c>
      <c r="M37">
        <v>0</v>
      </c>
      <c r="N37">
        <v>0.2</v>
      </c>
      <c r="O37">
        <v>1110</v>
      </c>
      <c r="P37" t="s">
        <v>2020</v>
      </c>
      <c r="Q37">
        <v>17</v>
      </c>
      <c r="R37" t="s">
        <v>93</v>
      </c>
    </row>
    <row r="38" spans="1:18" x14ac:dyDescent="0.2">
      <c r="A38" s="514">
        <v>36</v>
      </c>
      <c r="B38" s="374">
        <v>43236.646527777775</v>
      </c>
      <c r="C38" t="s">
        <v>93</v>
      </c>
      <c r="D38">
        <v>0.01</v>
      </c>
      <c r="E38" t="s">
        <v>253</v>
      </c>
      <c r="F38">
        <v>1.1803999999999999</v>
      </c>
      <c r="I38" s="374">
        <v>43236.706944444442</v>
      </c>
      <c r="J38">
        <v>1.1788000000000001</v>
      </c>
      <c r="K38">
        <v>0</v>
      </c>
      <c r="M38">
        <v>0</v>
      </c>
      <c r="N38">
        <v>1.6</v>
      </c>
      <c r="O38">
        <v>1110</v>
      </c>
      <c r="P38" t="s">
        <v>2019</v>
      </c>
      <c r="Q38">
        <v>17</v>
      </c>
      <c r="R38" t="s">
        <v>93</v>
      </c>
    </row>
    <row r="39" spans="1:18" x14ac:dyDescent="0.2">
      <c r="A39" s="514">
        <v>37</v>
      </c>
      <c r="B39" s="374">
        <v>43236.670138888891</v>
      </c>
      <c r="C39" t="s">
        <v>93</v>
      </c>
      <c r="D39">
        <v>0.02</v>
      </c>
      <c r="E39" t="s">
        <v>253</v>
      </c>
      <c r="F39">
        <v>1.1818</v>
      </c>
      <c r="I39" s="374">
        <v>43236.706944444442</v>
      </c>
      <c r="J39">
        <v>1.1788000000000001</v>
      </c>
      <c r="K39">
        <v>0</v>
      </c>
      <c r="M39">
        <v>0</v>
      </c>
      <c r="N39">
        <v>6</v>
      </c>
      <c r="O39">
        <v>1110</v>
      </c>
      <c r="P39" t="s">
        <v>566</v>
      </c>
      <c r="Q39">
        <v>17</v>
      </c>
      <c r="R39" t="s">
        <v>93</v>
      </c>
    </row>
    <row r="40" spans="1:18" x14ac:dyDescent="0.2">
      <c r="A40" s="514">
        <v>38</v>
      </c>
      <c r="B40" s="374">
        <v>43236.729166666664</v>
      </c>
      <c r="C40" t="s">
        <v>93</v>
      </c>
      <c r="D40">
        <v>0.01</v>
      </c>
      <c r="E40" t="s">
        <v>253</v>
      </c>
      <c r="F40">
        <v>1.1783999999999999</v>
      </c>
      <c r="I40" s="374">
        <v>43237.354861111111</v>
      </c>
      <c r="J40">
        <v>1.1795</v>
      </c>
      <c r="K40">
        <v>0</v>
      </c>
      <c r="M40">
        <v>0.05</v>
      </c>
      <c r="N40">
        <v>-1.05</v>
      </c>
      <c r="O40">
        <v>1110</v>
      </c>
      <c r="P40" t="s">
        <v>575</v>
      </c>
      <c r="Q40">
        <v>18</v>
      </c>
      <c r="R40" t="s">
        <v>93</v>
      </c>
    </row>
    <row r="41" spans="1:18" x14ac:dyDescent="0.2">
      <c r="A41" s="514">
        <v>39</v>
      </c>
      <c r="B41" s="374">
        <v>43236.772222222222</v>
      </c>
      <c r="C41" t="s">
        <v>93</v>
      </c>
      <c r="D41">
        <v>0.01</v>
      </c>
      <c r="E41" t="s">
        <v>253</v>
      </c>
      <c r="F41">
        <v>1.1797</v>
      </c>
      <c r="I41" s="374">
        <v>43237.354861111111</v>
      </c>
      <c r="J41">
        <v>1.1795</v>
      </c>
      <c r="K41">
        <v>0</v>
      </c>
      <c r="M41">
        <v>0.05</v>
      </c>
      <c r="N41">
        <v>0.25</v>
      </c>
      <c r="O41">
        <v>1110</v>
      </c>
      <c r="P41" t="s">
        <v>2018</v>
      </c>
      <c r="Q41">
        <v>18</v>
      </c>
      <c r="R41" t="s">
        <v>93</v>
      </c>
    </row>
    <row r="42" spans="1:18" x14ac:dyDescent="0.2">
      <c r="A42" s="514">
        <v>40</v>
      </c>
      <c r="B42" s="374">
        <v>43236.787499999999</v>
      </c>
      <c r="C42" t="s">
        <v>93</v>
      </c>
      <c r="D42">
        <v>0.01</v>
      </c>
      <c r="E42" t="s">
        <v>253</v>
      </c>
      <c r="F42">
        <v>1.1812</v>
      </c>
      <c r="I42" s="374">
        <v>43237.354861111111</v>
      </c>
      <c r="J42">
        <v>1.1795</v>
      </c>
      <c r="K42">
        <v>0</v>
      </c>
      <c r="M42">
        <v>0.05</v>
      </c>
      <c r="N42">
        <v>1.75</v>
      </c>
      <c r="O42">
        <v>1110</v>
      </c>
      <c r="P42" t="s">
        <v>2017</v>
      </c>
      <c r="Q42">
        <v>18</v>
      </c>
      <c r="R42" t="s">
        <v>93</v>
      </c>
    </row>
    <row r="43" spans="1:18" x14ac:dyDescent="0.2">
      <c r="A43" s="514">
        <v>41</v>
      </c>
      <c r="B43" s="374">
        <v>43237.174305555556</v>
      </c>
      <c r="C43" t="s">
        <v>93</v>
      </c>
      <c r="D43">
        <v>0.02</v>
      </c>
      <c r="E43" t="s">
        <v>253</v>
      </c>
      <c r="F43">
        <v>1.1826000000000001</v>
      </c>
      <c r="I43" s="374">
        <v>43237.354861111111</v>
      </c>
      <c r="J43">
        <v>1.1795</v>
      </c>
      <c r="K43">
        <v>0</v>
      </c>
      <c r="M43">
        <v>0</v>
      </c>
      <c r="N43">
        <v>6.2</v>
      </c>
      <c r="O43">
        <v>1110</v>
      </c>
      <c r="P43" t="s">
        <v>2016</v>
      </c>
      <c r="Q43">
        <v>18</v>
      </c>
      <c r="R43" t="s">
        <v>93</v>
      </c>
    </row>
    <row r="44" spans="1:18" x14ac:dyDescent="0.2">
      <c r="A44" s="514">
        <v>42</v>
      </c>
      <c r="B44" s="374">
        <v>43237.35833333333</v>
      </c>
      <c r="C44" t="s">
        <v>93</v>
      </c>
      <c r="D44">
        <v>0.01</v>
      </c>
      <c r="E44" t="s">
        <v>253</v>
      </c>
      <c r="F44">
        <v>1.1800999999999999</v>
      </c>
      <c r="I44" s="374">
        <v>43237.488194444442</v>
      </c>
      <c r="J44">
        <v>1.1798999999999999</v>
      </c>
      <c r="K44">
        <v>0</v>
      </c>
      <c r="M44">
        <v>0</v>
      </c>
      <c r="N44">
        <v>0.2</v>
      </c>
      <c r="O44">
        <v>1110</v>
      </c>
      <c r="P44" t="s">
        <v>575</v>
      </c>
      <c r="Q44">
        <v>19</v>
      </c>
      <c r="R44" t="s">
        <v>93</v>
      </c>
    </row>
    <row r="45" spans="1:18" x14ac:dyDescent="0.2">
      <c r="A45" s="514">
        <v>43</v>
      </c>
      <c r="B45" s="374">
        <v>43237.40347222222</v>
      </c>
      <c r="C45" t="s">
        <v>93</v>
      </c>
      <c r="D45">
        <v>0.01</v>
      </c>
      <c r="E45" t="s">
        <v>253</v>
      </c>
      <c r="F45">
        <v>1.1819999999999999</v>
      </c>
      <c r="I45" s="374">
        <v>43237.488194444442</v>
      </c>
      <c r="J45">
        <v>1.1798999999999999</v>
      </c>
      <c r="K45">
        <v>0</v>
      </c>
      <c r="M45">
        <v>0</v>
      </c>
      <c r="N45">
        <v>2.1</v>
      </c>
      <c r="O45">
        <v>1110</v>
      </c>
      <c r="P45" t="s">
        <v>2015</v>
      </c>
      <c r="Q45">
        <v>19</v>
      </c>
      <c r="R45" t="s">
        <v>93</v>
      </c>
    </row>
    <row r="46" spans="1:18" x14ac:dyDescent="0.2">
      <c r="A46" s="514">
        <v>44</v>
      </c>
      <c r="B46" s="374">
        <v>43237.506249999999</v>
      </c>
      <c r="C46" t="s">
        <v>93</v>
      </c>
      <c r="D46">
        <v>0.01</v>
      </c>
      <c r="E46" t="s">
        <v>253</v>
      </c>
      <c r="F46">
        <v>1.1806000000000001</v>
      </c>
      <c r="I46" s="374">
        <v>43237.512499999997</v>
      </c>
      <c r="J46">
        <v>1.1794</v>
      </c>
      <c r="K46">
        <v>0</v>
      </c>
      <c r="M46">
        <v>0</v>
      </c>
      <c r="N46">
        <v>1.2</v>
      </c>
      <c r="O46">
        <v>1110</v>
      </c>
      <c r="P46" t="s">
        <v>563</v>
      </c>
      <c r="Q46">
        <v>20</v>
      </c>
      <c r="R46" t="s">
        <v>93</v>
      </c>
    </row>
    <row r="47" spans="1:18" x14ac:dyDescent="0.2">
      <c r="A47" s="514">
        <v>45</v>
      </c>
      <c r="B47" s="374">
        <v>43237.533333333333</v>
      </c>
      <c r="C47" t="s">
        <v>93</v>
      </c>
      <c r="D47">
        <v>0.01</v>
      </c>
      <c r="E47" t="s">
        <v>253</v>
      </c>
      <c r="F47">
        <v>1.1783999999999999</v>
      </c>
      <c r="I47" s="374">
        <v>43238.486111111109</v>
      </c>
      <c r="J47">
        <v>1.1783999999999999</v>
      </c>
      <c r="K47">
        <v>0</v>
      </c>
      <c r="M47">
        <v>0.02</v>
      </c>
      <c r="N47">
        <v>0.02</v>
      </c>
      <c r="O47">
        <v>1110</v>
      </c>
      <c r="P47" t="s">
        <v>575</v>
      </c>
      <c r="Q47">
        <v>21</v>
      </c>
      <c r="R47" t="s">
        <v>93</v>
      </c>
    </row>
    <row r="48" spans="1:18" x14ac:dyDescent="0.2">
      <c r="A48" s="514">
        <v>46</v>
      </c>
      <c r="B48" s="374">
        <v>43237.555555555555</v>
      </c>
      <c r="C48" t="s">
        <v>93</v>
      </c>
      <c r="D48">
        <v>0.01</v>
      </c>
      <c r="E48" t="s">
        <v>253</v>
      </c>
      <c r="F48">
        <v>1.1796</v>
      </c>
      <c r="I48" s="374">
        <v>43238.486111111109</v>
      </c>
      <c r="J48">
        <v>1.1783999999999999</v>
      </c>
      <c r="K48">
        <v>0</v>
      </c>
      <c r="M48">
        <v>0.02</v>
      </c>
      <c r="N48">
        <v>1.22</v>
      </c>
      <c r="O48">
        <v>1110</v>
      </c>
      <c r="P48" t="s">
        <v>2014</v>
      </c>
      <c r="Q48">
        <v>21</v>
      </c>
      <c r="R48" t="s">
        <v>93</v>
      </c>
    </row>
    <row r="49" spans="1:18" x14ac:dyDescent="0.2">
      <c r="A49" s="514">
        <v>47</v>
      </c>
      <c r="B49" s="374">
        <v>43237.601388888892</v>
      </c>
      <c r="C49" t="s">
        <v>93</v>
      </c>
      <c r="D49">
        <v>0.01</v>
      </c>
      <c r="E49" t="s">
        <v>253</v>
      </c>
      <c r="F49">
        <v>1.1809000000000001</v>
      </c>
      <c r="I49" s="374">
        <v>43238.486111111109</v>
      </c>
      <c r="J49">
        <v>1.1783999999999999</v>
      </c>
      <c r="K49">
        <v>0</v>
      </c>
      <c r="M49">
        <v>0.02</v>
      </c>
      <c r="N49">
        <v>2.52</v>
      </c>
      <c r="O49">
        <v>1110</v>
      </c>
      <c r="P49" t="s">
        <v>2013</v>
      </c>
      <c r="Q49">
        <v>21</v>
      </c>
      <c r="R49" t="s">
        <v>93</v>
      </c>
    </row>
    <row r="50" spans="1:18" x14ac:dyDescent="0.2">
      <c r="A50" s="514">
        <v>48</v>
      </c>
      <c r="B50" s="374">
        <v>43238.564583333333</v>
      </c>
      <c r="C50" t="s">
        <v>93</v>
      </c>
      <c r="D50">
        <v>0.01</v>
      </c>
      <c r="E50" t="s">
        <v>253</v>
      </c>
      <c r="F50">
        <v>1.1778999999999999</v>
      </c>
      <c r="I50" s="374">
        <v>43238.617361111108</v>
      </c>
      <c r="J50">
        <v>1.1767000000000001</v>
      </c>
      <c r="K50">
        <v>0</v>
      </c>
      <c r="M50">
        <v>0</v>
      </c>
      <c r="N50">
        <v>1.2</v>
      </c>
      <c r="O50">
        <v>1110</v>
      </c>
      <c r="P50" t="s">
        <v>575</v>
      </c>
      <c r="Q50">
        <v>22</v>
      </c>
      <c r="R50" t="s">
        <v>93</v>
      </c>
    </row>
    <row r="51" spans="1:18" x14ac:dyDescent="0.2">
      <c r="A51" s="514">
        <v>49</v>
      </c>
      <c r="B51" s="374">
        <v>43238.621527777781</v>
      </c>
      <c r="C51" t="s">
        <v>93</v>
      </c>
      <c r="D51">
        <v>0.01</v>
      </c>
      <c r="E51" t="s">
        <v>253</v>
      </c>
      <c r="F51">
        <v>1.1763999999999999</v>
      </c>
      <c r="I51" s="374">
        <v>43238.672222222223</v>
      </c>
      <c r="J51">
        <v>1.1752</v>
      </c>
      <c r="K51">
        <v>0</v>
      </c>
      <c r="M51">
        <v>0</v>
      </c>
      <c r="N51">
        <v>1.2</v>
      </c>
      <c r="O51">
        <v>1110</v>
      </c>
      <c r="P51" t="s">
        <v>575</v>
      </c>
      <c r="Q51">
        <v>23</v>
      </c>
      <c r="R51" t="s">
        <v>93</v>
      </c>
    </row>
    <row r="52" spans="1:18" x14ac:dyDescent="0.2">
      <c r="A52" s="514">
        <v>50</v>
      </c>
      <c r="B52" s="374">
        <v>43238.675000000003</v>
      </c>
      <c r="C52" t="s">
        <v>93</v>
      </c>
      <c r="D52">
        <v>0.01</v>
      </c>
      <c r="E52" t="s">
        <v>253</v>
      </c>
      <c r="F52">
        <v>1.1754</v>
      </c>
      <c r="I52" s="374">
        <v>43241.11041666667</v>
      </c>
      <c r="J52">
        <v>1.1754</v>
      </c>
      <c r="K52">
        <v>0</v>
      </c>
      <c r="M52">
        <v>0.02</v>
      </c>
      <c r="N52">
        <v>0.02</v>
      </c>
      <c r="O52">
        <v>1110</v>
      </c>
      <c r="P52" t="s">
        <v>575</v>
      </c>
      <c r="Q52">
        <v>24</v>
      </c>
      <c r="R52" t="s">
        <v>93</v>
      </c>
    </row>
    <row r="53" spans="1:18" x14ac:dyDescent="0.2">
      <c r="A53" s="514">
        <v>51</v>
      </c>
      <c r="B53" s="374">
        <v>43238.684027777781</v>
      </c>
      <c r="C53" t="s">
        <v>93</v>
      </c>
      <c r="D53">
        <v>0.01</v>
      </c>
      <c r="E53" t="s">
        <v>253</v>
      </c>
      <c r="F53">
        <v>1.1766000000000001</v>
      </c>
      <c r="I53" s="374">
        <v>43241.11041666667</v>
      </c>
      <c r="J53">
        <v>1.1754</v>
      </c>
      <c r="K53">
        <v>0</v>
      </c>
      <c r="M53">
        <v>0.02</v>
      </c>
      <c r="N53">
        <v>1.22</v>
      </c>
      <c r="O53">
        <v>1110</v>
      </c>
      <c r="P53" t="s">
        <v>2012</v>
      </c>
      <c r="Q53">
        <v>24</v>
      </c>
      <c r="R53" t="s">
        <v>93</v>
      </c>
    </row>
    <row r="54" spans="1:18" x14ac:dyDescent="0.2">
      <c r="A54" s="514">
        <v>52</v>
      </c>
      <c r="B54" s="374">
        <v>43238.755555555559</v>
      </c>
      <c r="C54" t="s">
        <v>93</v>
      </c>
      <c r="D54">
        <v>0.01</v>
      </c>
      <c r="E54" t="s">
        <v>253</v>
      </c>
      <c r="F54">
        <v>1.1779999999999999</v>
      </c>
      <c r="I54" s="374">
        <v>43241.11041666667</v>
      </c>
      <c r="J54">
        <v>1.1754</v>
      </c>
      <c r="K54">
        <v>0</v>
      </c>
      <c r="M54">
        <v>0.02</v>
      </c>
      <c r="N54">
        <v>2.62</v>
      </c>
      <c r="O54">
        <v>1110</v>
      </c>
      <c r="P54" t="s">
        <v>2011</v>
      </c>
      <c r="Q54">
        <v>24</v>
      </c>
      <c r="R54" t="s">
        <v>93</v>
      </c>
    </row>
    <row r="55" spans="1:18" x14ac:dyDescent="0.2">
      <c r="A55" s="514">
        <v>54</v>
      </c>
      <c r="B55" s="374">
        <v>43241.386111111111</v>
      </c>
      <c r="C55" t="s">
        <v>93</v>
      </c>
      <c r="D55">
        <v>0.01</v>
      </c>
      <c r="E55" t="s">
        <v>253</v>
      </c>
      <c r="F55">
        <v>1.1726000000000001</v>
      </c>
      <c r="I55" s="374">
        <v>43242.635416666664</v>
      </c>
      <c r="J55">
        <v>1.1775</v>
      </c>
      <c r="K55">
        <v>0</v>
      </c>
      <c r="M55">
        <v>0.02</v>
      </c>
      <c r="N55">
        <v>-4.88</v>
      </c>
      <c r="O55">
        <v>1110</v>
      </c>
      <c r="P55" t="s">
        <v>575</v>
      </c>
      <c r="Q55">
        <v>25</v>
      </c>
      <c r="R55" t="s">
        <v>93</v>
      </c>
    </row>
    <row r="56" spans="1:18" x14ac:dyDescent="0.2">
      <c r="A56" s="514">
        <v>55</v>
      </c>
      <c r="B56" s="374">
        <v>43241.435416666667</v>
      </c>
      <c r="C56" t="s">
        <v>93</v>
      </c>
      <c r="D56">
        <v>0.01</v>
      </c>
      <c r="E56" t="s">
        <v>253</v>
      </c>
      <c r="F56">
        <v>1.1739999999999999</v>
      </c>
      <c r="I56" s="374">
        <v>43242.635416666664</v>
      </c>
      <c r="J56">
        <v>1.1775</v>
      </c>
      <c r="K56">
        <v>0</v>
      </c>
      <c r="M56">
        <v>0.02</v>
      </c>
      <c r="N56">
        <v>-3.48</v>
      </c>
      <c r="O56">
        <v>1110</v>
      </c>
      <c r="P56" t="s">
        <v>1999</v>
      </c>
      <c r="Q56">
        <v>25</v>
      </c>
      <c r="R56" t="s">
        <v>93</v>
      </c>
    </row>
    <row r="57" spans="1:18" x14ac:dyDescent="0.2">
      <c r="A57" s="514">
        <v>56</v>
      </c>
      <c r="B57" s="374">
        <v>43241.527777777781</v>
      </c>
      <c r="C57" t="s">
        <v>93</v>
      </c>
      <c r="D57">
        <v>0.01</v>
      </c>
      <c r="E57" t="s">
        <v>253</v>
      </c>
      <c r="F57">
        <v>1.1753</v>
      </c>
      <c r="I57" s="374">
        <v>43242.635416666664</v>
      </c>
      <c r="J57">
        <v>1.1775</v>
      </c>
      <c r="K57">
        <v>0</v>
      </c>
      <c r="M57">
        <v>0.02</v>
      </c>
      <c r="N57">
        <v>-2.1800000000000002</v>
      </c>
      <c r="O57">
        <v>1110</v>
      </c>
      <c r="P57" t="s">
        <v>1998</v>
      </c>
      <c r="Q57">
        <v>25</v>
      </c>
      <c r="R57" t="s">
        <v>93</v>
      </c>
    </row>
    <row r="58" spans="1:18" x14ac:dyDescent="0.2">
      <c r="A58" s="514">
        <v>57</v>
      </c>
      <c r="B58" s="374">
        <v>43241.616666666669</v>
      </c>
      <c r="C58" t="s">
        <v>93</v>
      </c>
      <c r="D58">
        <v>0.02</v>
      </c>
      <c r="E58" t="s">
        <v>253</v>
      </c>
      <c r="F58">
        <v>1.177</v>
      </c>
      <c r="I58" s="374">
        <v>43242.635416666664</v>
      </c>
      <c r="J58">
        <v>1.1775</v>
      </c>
      <c r="K58">
        <v>0</v>
      </c>
      <c r="M58">
        <v>0.03</v>
      </c>
      <c r="N58">
        <v>-0.97</v>
      </c>
      <c r="O58">
        <v>1110</v>
      </c>
      <c r="P58" t="s">
        <v>1997</v>
      </c>
      <c r="Q58">
        <v>25</v>
      </c>
      <c r="R58" t="s">
        <v>93</v>
      </c>
    </row>
    <row r="59" spans="1:18" x14ac:dyDescent="0.2">
      <c r="A59" s="514">
        <v>58</v>
      </c>
      <c r="B59" s="374">
        <v>43241.909722222219</v>
      </c>
      <c r="C59" t="s">
        <v>93</v>
      </c>
      <c r="D59">
        <v>0.03</v>
      </c>
      <c r="E59" t="s">
        <v>253</v>
      </c>
      <c r="F59">
        <v>1.1785000000000001</v>
      </c>
      <c r="I59" s="374">
        <v>43242.635416666664</v>
      </c>
      <c r="J59">
        <v>1.1775</v>
      </c>
      <c r="K59">
        <v>0</v>
      </c>
      <c r="M59">
        <v>0.05</v>
      </c>
      <c r="N59">
        <v>3.05</v>
      </c>
      <c r="O59">
        <v>1110</v>
      </c>
      <c r="P59" t="s">
        <v>1996</v>
      </c>
      <c r="Q59">
        <v>25</v>
      </c>
      <c r="R59" t="s">
        <v>93</v>
      </c>
    </row>
    <row r="60" spans="1:18" x14ac:dyDescent="0.2">
      <c r="A60" s="514">
        <v>59</v>
      </c>
      <c r="B60" s="374">
        <v>43242.402083333334</v>
      </c>
      <c r="C60" t="s">
        <v>93</v>
      </c>
      <c r="D60">
        <v>0.04</v>
      </c>
      <c r="E60" t="s">
        <v>253</v>
      </c>
      <c r="F60">
        <v>1.1801999999999999</v>
      </c>
      <c r="I60" s="374">
        <v>43242.635416666664</v>
      </c>
      <c r="J60">
        <v>1.1775</v>
      </c>
      <c r="K60">
        <v>0</v>
      </c>
      <c r="M60">
        <v>0</v>
      </c>
      <c r="N60">
        <v>10.8</v>
      </c>
      <c r="O60">
        <v>1110</v>
      </c>
      <c r="P60" t="s">
        <v>1995</v>
      </c>
      <c r="Q60">
        <v>25</v>
      </c>
      <c r="R60" t="s">
        <v>93</v>
      </c>
    </row>
    <row r="61" spans="1:18" x14ac:dyDescent="0.2">
      <c r="A61" s="514">
        <v>60</v>
      </c>
      <c r="B61" s="374">
        <v>43242.416666666664</v>
      </c>
      <c r="C61" t="s">
        <v>93</v>
      </c>
      <c r="D61">
        <v>0.06</v>
      </c>
      <c r="E61" t="s">
        <v>253</v>
      </c>
      <c r="F61">
        <v>1.1821999999999999</v>
      </c>
      <c r="I61" s="374">
        <v>43242.635416666664</v>
      </c>
      <c r="J61">
        <v>1.1775</v>
      </c>
      <c r="K61">
        <v>0</v>
      </c>
      <c r="M61">
        <v>0</v>
      </c>
      <c r="N61">
        <v>28.2</v>
      </c>
      <c r="O61">
        <v>1110</v>
      </c>
      <c r="P61" t="s">
        <v>1994</v>
      </c>
      <c r="Q61">
        <v>25</v>
      </c>
      <c r="R61" t="s">
        <v>93</v>
      </c>
    </row>
    <row r="62" spans="1:18" x14ac:dyDescent="0.2">
      <c r="A62" s="514">
        <v>61</v>
      </c>
      <c r="B62" s="374">
        <v>43242.445833333331</v>
      </c>
      <c r="C62" t="s">
        <v>92</v>
      </c>
      <c r="D62">
        <v>0.01</v>
      </c>
      <c r="E62" t="s">
        <v>253</v>
      </c>
      <c r="F62">
        <v>1.1808000000000001</v>
      </c>
      <c r="I62" s="374">
        <v>43242.492361111108</v>
      </c>
      <c r="J62">
        <v>1.1819999999999999</v>
      </c>
      <c r="K62">
        <v>0</v>
      </c>
      <c r="M62">
        <v>0</v>
      </c>
      <c r="N62">
        <v>1.2</v>
      </c>
      <c r="O62">
        <v>1110</v>
      </c>
      <c r="P62" t="s">
        <v>575</v>
      </c>
      <c r="Q62">
        <v>26</v>
      </c>
      <c r="R62" t="s">
        <v>92</v>
      </c>
    </row>
    <row r="63" spans="1:18" x14ac:dyDescent="0.2">
      <c r="A63" s="514">
        <v>62</v>
      </c>
      <c r="B63" s="374">
        <v>43242.558333333334</v>
      </c>
      <c r="C63" t="s">
        <v>92</v>
      </c>
      <c r="D63">
        <v>0.01</v>
      </c>
      <c r="E63" t="s">
        <v>253</v>
      </c>
      <c r="F63">
        <v>1.1809000000000001</v>
      </c>
      <c r="I63" s="374">
        <v>43242.571527777778</v>
      </c>
      <c r="J63">
        <v>1.1820999999999999</v>
      </c>
      <c r="K63">
        <v>0</v>
      </c>
      <c r="M63">
        <v>0</v>
      </c>
      <c r="N63">
        <v>1.2</v>
      </c>
      <c r="O63">
        <v>1110</v>
      </c>
      <c r="P63" t="s">
        <v>575</v>
      </c>
      <c r="Q63">
        <v>27</v>
      </c>
      <c r="R63" t="s">
        <v>92</v>
      </c>
    </row>
    <row r="64" spans="1:18" x14ac:dyDescent="0.2">
      <c r="A64" s="514">
        <v>63</v>
      </c>
      <c r="B64" s="374">
        <v>43242.578472222223</v>
      </c>
      <c r="C64" t="s">
        <v>92</v>
      </c>
      <c r="D64">
        <v>0.01</v>
      </c>
      <c r="E64" t="s">
        <v>253</v>
      </c>
      <c r="F64">
        <v>1.1812</v>
      </c>
      <c r="I64" s="374">
        <v>43250.547222222223</v>
      </c>
      <c r="J64">
        <v>1.1634</v>
      </c>
      <c r="K64">
        <v>0</v>
      </c>
      <c r="M64">
        <v>-0.97</v>
      </c>
      <c r="N64">
        <v>-18.77</v>
      </c>
      <c r="O64">
        <v>1110</v>
      </c>
      <c r="P64" t="s">
        <v>575</v>
      </c>
      <c r="Q64">
        <v>28</v>
      </c>
      <c r="R64" t="s">
        <v>92</v>
      </c>
    </row>
    <row r="65" spans="1:18" x14ac:dyDescent="0.2">
      <c r="A65" s="514">
        <v>64</v>
      </c>
      <c r="B65" s="374">
        <v>43242.588888888888</v>
      </c>
      <c r="C65" t="s">
        <v>92</v>
      </c>
      <c r="D65">
        <v>0.01</v>
      </c>
      <c r="E65" t="s">
        <v>253</v>
      </c>
      <c r="F65">
        <v>1.18</v>
      </c>
      <c r="I65" s="374">
        <v>43250.547222222223</v>
      </c>
      <c r="J65">
        <v>1.1634</v>
      </c>
      <c r="K65">
        <v>0</v>
      </c>
      <c r="M65">
        <v>-0.97</v>
      </c>
      <c r="N65">
        <v>-17.57</v>
      </c>
      <c r="O65">
        <v>1110</v>
      </c>
      <c r="P65" t="s">
        <v>1967</v>
      </c>
      <c r="Q65">
        <v>28</v>
      </c>
      <c r="R65" t="s">
        <v>92</v>
      </c>
    </row>
    <row r="66" spans="1:18" x14ac:dyDescent="0.2">
      <c r="A66" s="514">
        <v>65</v>
      </c>
      <c r="B66" s="374">
        <v>43242.614583333336</v>
      </c>
      <c r="C66" t="s">
        <v>92</v>
      </c>
      <c r="D66">
        <v>0.01</v>
      </c>
      <c r="E66" t="s">
        <v>253</v>
      </c>
      <c r="F66">
        <v>1.1786000000000001</v>
      </c>
      <c r="I66" s="374">
        <v>43250.547222222223</v>
      </c>
      <c r="J66">
        <v>1.1634</v>
      </c>
      <c r="K66">
        <v>0</v>
      </c>
      <c r="M66">
        <v>-0.97</v>
      </c>
      <c r="N66">
        <v>-16.170000000000002</v>
      </c>
      <c r="O66">
        <v>1110</v>
      </c>
      <c r="P66" t="s">
        <v>1966</v>
      </c>
      <c r="Q66">
        <v>28</v>
      </c>
      <c r="R66" t="s">
        <v>92</v>
      </c>
    </row>
    <row r="67" spans="1:18" x14ac:dyDescent="0.2">
      <c r="A67" s="514">
        <v>68</v>
      </c>
      <c r="B67" s="374">
        <v>43242.704861111109</v>
      </c>
      <c r="C67" t="s">
        <v>92</v>
      </c>
      <c r="D67">
        <v>0.02</v>
      </c>
      <c r="E67" t="s">
        <v>253</v>
      </c>
      <c r="F67">
        <v>1.1772</v>
      </c>
      <c r="I67" s="374">
        <v>43250.547222222223</v>
      </c>
      <c r="J67">
        <v>1.1634</v>
      </c>
      <c r="K67">
        <v>0</v>
      </c>
      <c r="M67">
        <v>-1.99</v>
      </c>
      <c r="N67">
        <v>-29.59</v>
      </c>
      <c r="O67">
        <v>1110</v>
      </c>
      <c r="P67" t="s">
        <v>1968</v>
      </c>
      <c r="Q67">
        <v>28</v>
      </c>
      <c r="R67" t="s">
        <v>92</v>
      </c>
    </row>
    <row r="68" spans="1:18" x14ac:dyDescent="0.2">
      <c r="A68" s="514">
        <v>71</v>
      </c>
      <c r="B68" s="374">
        <v>43243.200694444444</v>
      </c>
      <c r="C68" t="s">
        <v>92</v>
      </c>
      <c r="D68">
        <v>0.03</v>
      </c>
      <c r="E68" t="s">
        <v>253</v>
      </c>
      <c r="F68">
        <v>1.1757</v>
      </c>
      <c r="I68" s="374">
        <v>43250.547222222223</v>
      </c>
      <c r="J68">
        <v>1.1634</v>
      </c>
      <c r="K68">
        <v>0</v>
      </c>
      <c r="M68">
        <v>-2.6</v>
      </c>
      <c r="N68">
        <v>-39.5</v>
      </c>
      <c r="O68">
        <v>1110</v>
      </c>
      <c r="P68" t="s">
        <v>1969</v>
      </c>
      <c r="Q68">
        <v>28</v>
      </c>
      <c r="R68" t="s">
        <v>92</v>
      </c>
    </row>
    <row r="69" spans="1:18" x14ac:dyDescent="0.2">
      <c r="A69" s="514">
        <v>73</v>
      </c>
      <c r="B69" s="374">
        <v>43243.379166666666</v>
      </c>
      <c r="C69" t="s">
        <v>92</v>
      </c>
      <c r="D69">
        <v>0.04</v>
      </c>
      <c r="E69" t="s">
        <v>253</v>
      </c>
      <c r="F69">
        <v>1.1735</v>
      </c>
      <c r="I69" s="374">
        <v>43250.547222222223</v>
      </c>
      <c r="J69">
        <v>1.1634</v>
      </c>
      <c r="K69">
        <v>0</v>
      </c>
      <c r="M69">
        <v>-3.49</v>
      </c>
      <c r="N69">
        <v>-43.89</v>
      </c>
      <c r="O69">
        <v>1110</v>
      </c>
      <c r="P69" t="s">
        <v>1970</v>
      </c>
      <c r="Q69">
        <v>28</v>
      </c>
      <c r="R69" t="s">
        <v>92</v>
      </c>
    </row>
    <row r="70" spans="1:18" x14ac:dyDescent="0.2">
      <c r="A70" s="514">
        <v>76</v>
      </c>
      <c r="B70" s="374">
        <v>43243.399305555555</v>
      </c>
      <c r="C70" t="s">
        <v>92</v>
      </c>
      <c r="D70">
        <v>0.06</v>
      </c>
      <c r="E70" t="s">
        <v>253</v>
      </c>
      <c r="F70">
        <v>1.1716</v>
      </c>
      <c r="I70" s="374">
        <v>43250.547222222223</v>
      </c>
      <c r="J70">
        <v>1.1634</v>
      </c>
      <c r="K70">
        <v>0</v>
      </c>
      <c r="M70">
        <v>-5.19</v>
      </c>
      <c r="N70">
        <v>-54.39</v>
      </c>
      <c r="O70">
        <v>1110</v>
      </c>
      <c r="P70" t="s">
        <v>1972</v>
      </c>
      <c r="Q70">
        <v>28</v>
      </c>
      <c r="R70" t="s">
        <v>92</v>
      </c>
    </row>
    <row r="71" spans="1:18" x14ac:dyDescent="0.2">
      <c r="A71" s="514">
        <v>83</v>
      </c>
      <c r="B71" s="374">
        <v>43243.625694444447</v>
      </c>
      <c r="C71" t="s">
        <v>92</v>
      </c>
      <c r="D71">
        <v>0.09</v>
      </c>
      <c r="E71" t="s">
        <v>253</v>
      </c>
      <c r="F71">
        <v>1.1692</v>
      </c>
      <c r="I71" s="374">
        <v>43250.547222222223</v>
      </c>
      <c r="J71">
        <v>1.1634</v>
      </c>
      <c r="K71">
        <v>0</v>
      </c>
      <c r="M71">
        <v>-7.83</v>
      </c>
      <c r="N71">
        <v>-60.03</v>
      </c>
      <c r="O71">
        <v>1110</v>
      </c>
      <c r="P71" t="s">
        <v>1973</v>
      </c>
      <c r="Q71">
        <v>28</v>
      </c>
      <c r="R71" t="s">
        <v>92</v>
      </c>
    </row>
    <row r="72" spans="1:18" x14ac:dyDescent="0.2">
      <c r="A72" s="514">
        <v>94</v>
      </c>
      <c r="B72" s="374">
        <v>43245.584722222222</v>
      </c>
      <c r="C72" t="s">
        <v>92</v>
      </c>
      <c r="D72">
        <v>0.13</v>
      </c>
      <c r="E72" t="s">
        <v>253</v>
      </c>
      <c r="F72">
        <v>1.1666000000000001</v>
      </c>
      <c r="I72" s="374">
        <v>43250.547222222223</v>
      </c>
      <c r="J72">
        <v>1.1634</v>
      </c>
      <c r="K72">
        <v>0</v>
      </c>
      <c r="M72">
        <v>-4.83</v>
      </c>
      <c r="N72">
        <v>-46.43</v>
      </c>
      <c r="O72">
        <v>1110</v>
      </c>
      <c r="P72" t="s">
        <v>1971</v>
      </c>
      <c r="Q72">
        <v>28</v>
      </c>
      <c r="R72" t="s">
        <v>92</v>
      </c>
    </row>
    <row r="73" spans="1:18" x14ac:dyDescent="0.2">
      <c r="A73" s="514">
        <v>105</v>
      </c>
      <c r="B73" s="374">
        <v>43248.606249999997</v>
      </c>
      <c r="C73" t="s">
        <v>92</v>
      </c>
      <c r="D73">
        <v>0.2</v>
      </c>
      <c r="E73" t="s">
        <v>253</v>
      </c>
      <c r="F73">
        <v>1.1632</v>
      </c>
      <c r="I73" s="374">
        <v>43250.547222222223</v>
      </c>
      <c r="J73">
        <v>1.1634</v>
      </c>
      <c r="K73">
        <v>0</v>
      </c>
      <c r="M73">
        <v>-4.96</v>
      </c>
      <c r="N73">
        <v>-0.96</v>
      </c>
      <c r="O73">
        <v>1110</v>
      </c>
      <c r="P73" t="s">
        <v>1965</v>
      </c>
      <c r="Q73">
        <v>28</v>
      </c>
      <c r="R73" t="s">
        <v>92</v>
      </c>
    </row>
    <row r="74" spans="1:18" x14ac:dyDescent="0.2">
      <c r="A74" s="514">
        <v>108</v>
      </c>
      <c r="B74" s="374">
        <v>43249.362500000003</v>
      </c>
      <c r="C74" t="s">
        <v>92</v>
      </c>
      <c r="D74">
        <v>0.32</v>
      </c>
      <c r="E74" t="s">
        <v>253</v>
      </c>
      <c r="F74">
        <v>1.1593</v>
      </c>
      <c r="I74" s="374">
        <v>43250.547222222223</v>
      </c>
      <c r="J74">
        <v>1.1634</v>
      </c>
      <c r="K74">
        <v>0</v>
      </c>
      <c r="M74">
        <v>-3.97</v>
      </c>
      <c r="N74">
        <v>127.23</v>
      </c>
      <c r="O74">
        <v>1110</v>
      </c>
      <c r="P74" t="s">
        <v>1964</v>
      </c>
      <c r="Q74">
        <v>28</v>
      </c>
      <c r="R74" t="s">
        <v>92</v>
      </c>
    </row>
    <row r="75" spans="1:18" x14ac:dyDescent="0.2">
      <c r="A75" s="514">
        <v>110</v>
      </c>
      <c r="B75" s="374">
        <v>43249.439583333333</v>
      </c>
      <c r="C75" t="s">
        <v>92</v>
      </c>
      <c r="D75">
        <v>0.52</v>
      </c>
      <c r="E75" t="s">
        <v>253</v>
      </c>
      <c r="F75">
        <v>1.1539999999999999</v>
      </c>
      <c r="I75" s="374">
        <v>43250.547222222223</v>
      </c>
      <c r="J75">
        <v>1.1634</v>
      </c>
      <c r="K75">
        <v>0</v>
      </c>
      <c r="M75">
        <v>-6.45</v>
      </c>
      <c r="N75">
        <v>482.35</v>
      </c>
      <c r="O75">
        <v>1110</v>
      </c>
      <c r="P75" t="s">
        <v>1963</v>
      </c>
      <c r="Q75">
        <v>28</v>
      </c>
      <c r="R75" t="s">
        <v>92</v>
      </c>
    </row>
    <row r="76" spans="1:18" x14ac:dyDescent="0.2">
      <c r="A76" s="514">
        <v>66</v>
      </c>
      <c r="B76" s="374">
        <v>43242.662499999999</v>
      </c>
      <c r="C76" t="s">
        <v>93</v>
      </c>
      <c r="D76">
        <v>0.01</v>
      </c>
      <c r="E76" t="s">
        <v>253</v>
      </c>
      <c r="F76">
        <v>1.1788000000000001</v>
      </c>
      <c r="I76" s="374">
        <v>43242.673611111109</v>
      </c>
      <c r="J76">
        <v>1.1776</v>
      </c>
      <c r="K76">
        <v>0</v>
      </c>
      <c r="M76">
        <v>0</v>
      </c>
      <c r="N76">
        <v>1.2</v>
      </c>
      <c r="O76">
        <v>1110</v>
      </c>
      <c r="P76" t="s">
        <v>563</v>
      </c>
      <c r="Q76">
        <v>29</v>
      </c>
      <c r="R76" t="s">
        <v>93</v>
      </c>
    </row>
    <row r="77" spans="1:18" x14ac:dyDescent="0.2">
      <c r="A77" s="514">
        <v>67</v>
      </c>
      <c r="B77" s="374">
        <v>43242.682638888888</v>
      </c>
      <c r="C77" t="s">
        <v>93</v>
      </c>
      <c r="D77">
        <v>0.01</v>
      </c>
      <c r="E77" t="s">
        <v>253</v>
      </c>
      <c r="F77">
        <v>1.1782999999999999</v>
      </c>
      <c r="I77" s="374">
        <v>43242.706250000003</v>
      </c>
      <c r="J77">
        <v>1.1771</v>
      </c>
      <c r="K77">
        <v>0</v>
      </c>
      <c r="M77">
        <v>0</v>
      </c>
      <c r="N77">
        <v>1.2</v>
      </c>
      <c r="O77">
        <v>1110</v>
      </c>
      <c r="P77" t="s">
        <v>575</v>
      </c>
      <c r="Q77">
        <v>30</v>
      </c>
      <c r="R77" t="s">
        <v>93</v>
      </c>
    </row>
    <row r="78" spans="1:18" x14ac:dyDescent="0.2">
      <c r="A78" s="514">
        <v>69</v>
      </c>
      <c r="B78" s="374">
        <v>43242.711805555555</v>
      </c>
      <c r="C78" t="s">
        <v>93</v>
      </c>
      <c r="D78">
        <v>0.01</v>
      </c>
      <c r="E78" t="s">
        <v>253</v>
      </c>
      <c r="F78">
        <v>1.1777</v>
      </c>
      <c r="I78" s="374">
        <v>43243.152083333334</v>
      </c>
      <c r="J78">
        <v>1.1771</v>
      </c>
      <c r="K78">
        <v>0</v>
      </c>
      <c r="M78">
        <v>0.02</v>
      </c>
      <c r="N78">
        <v>0.62</v>
      </c>
      <c r="O78">
        <v>1110</v>
      </c>
      <c r="P78" t="s">
        <v>575</v>
      </c>
      <c r="Q78">
        <v>31</v>
      </c>
      <c r="R78" t="s">
        <v>93</v>
      </c>
    </row>
    <row r="79" spans="1:18" x14ac:dyDescent="0.2">
      <c r="A79" s="514">
        <v>70</v>
      </c>
      <c r="B79" s="374">
        <v>43243.077777777777</v>
      </c>
      <c r="C79" t="s">
        <v>93</v>
      </c>
      <c r="D79">
        <v>0.01</v>
      </c>
      <c r="E79" t="s">
        <v>253</v>
      </c>
      <c r="F79">
        <v>1.1789000000000001</v>
      </c>
      <c r="I79" s="374">
        <v>43243.152083333334</v>
      </c>
      <c r="J79">
        <v>1.1771</v>
      </c>
      <c r="K79">
        <v>0</v>
      </c>
      <c r="M79">
        <v>0</v>
      </c>
      <c r="N79">
        <v>1.8</v>
      </c>
      <c r="O79">
        <v>1110</v>
      </c>
      <c r="P79" t="s">
        <v>1993</v>
      </c>
      <c r="Q79">
        <v>31</v>
      </c>
      <c r="R79" t="s">
        <v>93</v>
      </c>
    </row>
    <row r="80" spans="1:18" x14ac:dyDescent="0.2">
      <c r="A80" s="514">
        <v>72</v>
      </c>
      <c r="B80" s="374">
        <v>43243.338194444441</v>
      </c>
      <c r="C80" t="s">
        <v>93</v>
      </c>
      <c r="D80">
        <v>0.01</v>
      </c>
      <c r="E80" t="s">
        <v>253</v>
      </c>
      <c r="F80">
        <v>1.1761999999999999</v>
      </c>
      <c r="I80" s="374">
        <v>43243.375694444447</v>
      </c>
      <c r="J80">
        <v>1.175</v>
      </c>
      <c r="K80">
        <v>0</v>
      </c>
      <c r="M80">
        <v>0</v>
      </c>
      <c r="N80">
        <v>1.2</v>
      </c>
      <c r="O80">
        <v>1110</v>
      </c>
      <c r="P80" t="s">
        <v>563</v>
      </c>
      <c r="Q80">
        <v>32</v>
      </c>
      <c r="R80" t="s">
        <v>93</v>
      </c>
    </row>
    <row r="81" spans="1:18" x14ac:dyDescent="0.2">
      <c r="A81" s="514">
        <v>74</v>
      </c>
      <c r="B81" s="374">
        <v>43243.383333333331</v>
      </c>
      <c r="C81" t="s">
        <v>93</v>
      </c>
      <c r="D81">
        <v>0.01</v>
      </c>
      <c r="E81" t="s">
        <v>253</v>
      </c>
      <c r="F81">
        <v>1.1739999999999999</v>
      </c>
      <c r="I81" s="374">
        <v>43243.395833333336</v>
      </c>
      <c r="J81">
        <v>1.1734</v>
      </c>
      <c r="K81">
        <v>0</v>
      </c>
      <c r="M81">
        <v>0</v>
      </c>
      <c r="N81">
        <v>0.6</v>
      </c>
      <c r="O81">
        <v>1110</v>
      </c>
      <c r="P81" t="s">
        <v>575</v>
      </c>
      <c r="Q81">
        <v>33</v>
      </c>
      <c r="R81" t="s">
        <v>93</v>
      </c>
    </row>
    <row r="82" spans="1:18" x14ac:dyDescent="0.2">
      <c r="A82" s="514">
        <v>75</v>
      </c>
      <c r="B82" s="374">
        <v>43243.394444444442</v>
      </c>
      <c r="C82" t="s">
        <v>93</v>
      </c>
      <c r="D82">
        <v>0.01</v>
      </c>
      <c r="E82" t="s">
        <v>253</v>
      </c>
      <c r="F82">
        <v>1.1752</v>
      </c>
      <c r="I82" s="374">
        <v>43243.395833333336</v>
      </c>
      <c r="J82">
        <v>1.1734</v>
      </c>
      <c r="K82">
        <v>0</v>
      </c>
      <c r="M82">
        <v>0</v>
      </c>
      <c r="N82">
        <v>1.8</v>
      </c>
      <c r="O82">
        <v>1110</v>
      </c>
      <c r="P82" t="s">
        <v>567</v>
      </c>
      <c r="Q82">
        <v>33</v>
      </c>
      <c r="R82" t="s">
        <v>93</v>
      </c>
    </row>
    <row r="83" spans="1:18" x14ac:dyDescent="0.2">
      <c r="A83" s="514">
        <v>77</v>
      </c>
      <c r="B83" s="374">
        <v>43243.423611111109</v>
      </c>
      <c r="C83" t="s">
        <v>93</v>
      </c>
      <c r="D83">
        <v>0.01</v>
      </c>
      <c r="E83" t="s">
        <v>253</v>
      </c>
      <c r="F83">
        <v>1.1707000000000001</v>
      </c>
      <c r="I83" s="374">
        <v>43243.549305555556</v>
      </c>
      <c r="J83">
        <v>1.1707000000000001</v>
      </c>
      <c r="K83">
        <v>0</v>
      </c>
      <c r="M83">
        <v>0</v>
      </c>
      <c r="N83">
        <v>0</v>
      </c>
      <c r="O83">
        <v>1110</v>
      </c>
      <c r="P83" t="s">
        <v>575</v>
      </c>
      <c r="Q83">
        <v>34</v>
      </c>
      <c r="R83" t="s">
        <v>93</v>
      </c>
    </row>
    <row r="84" spans="1:18" x14ac:dyDescent="0.2">
      <c r="A84" s="514">
        <v>78</v>
      </c>
      <c r="B84" s="374">
        <v>43243.433333333334</v>
      </c>
      <c r="C84" t="s">
        <v>93</v>
      </c>
      <c r="D84">
        <v>0.01</v>
      </c>
      <c r="E84" t="s">
        <v>253</v>
      </c>
      <c r="F84">
        <v>1.1719999999999999</v>
      </c>
      <c r="I84" s="374">
        <v>43243.549305555556</v>
      </c>
      <c r="J84">
        <v>1.1707000000000001</v>
      </c>
      <c r="K84">
        <v>0</v>
      </c>
      <c r="M84">
        <v>0</v>
      </c>
      <c r="N84">
        <v>1.3</v>
      </c>
      <c r="O84">
        <v>1110</v>
      </c>
      <c r="P84" t="s">
        <v>1992</v>
      </c>
      <c r="Q84">
        <v>34</v>
      </c>
      <c r="R84" t="s">
        <v>93</v>
      </c>
    </row>
    <row r="85" spans="1:18" x14ac:dyDescent="0.2">
      <c r="A85" s="514">
        <v>79</v>
      </c>
      <c r="B85" s="374">
        <v>43243.463194444441</v>
      </c>
      <c r="C85" t="s">
        <v>93</v>
      </c>
      <c r="D85">
        <v>0.01</v>
      </c>
      <c r="E85" t="s">
        <v>253</v>
      </c>
      <c r="F85">
        <v>1.1733</v>
      </c>
      <c r="I85" s="374">
        <v>43243.549305555556</v>
      </c>
      <c r="J85">
        <v>1.1707000000000001</v>
      </c>
      <c r="K85">
        <v>0</v>
      </c>
      <c r="M85">
        <v>0</v>
      </c>
      <c r="N85">
        <v>2.6</v>
      </c>
      <c r="O85">
        <v>1110</v>
      </c>
      <c r="P85" t="s">
        <v>1991</v>
      </c>
      <c r="Q85">
        <v>34</v>
      </c>
      <c r="R85" t="s">
        <v>93</v>
      </c>
    </row>
    <row r="86" spans="1:18" x14ac:dyDescent="0.2">
      <c r="A86" s="514">
        <v>80</v>
      </c>
      <c r="B86" s="374">
        <v>43243.557638888888</v>
      </c>
      <c r="C86" t="s">
        <v>93</v>
      </c>
      <c r="D86">
        <v>0.01</v>
      </c>
      <c r="E86" t="s">
        <v>253</v>
      </c>
      <c r="F86">
        <v>1.1708000000000001</v>
      </c>
      <c r="I86" s="374">
        <v>43243.570833333331</v>
      </c>
      <c r="J86">
        <v>1.1696</v>
      </c>
      <c r="K86">
        <v>0</v>
      </c>
      <c r="M86">
        <v>0</v>
      </c>
      <c r="N86">
        <v>1.2</v>
      </c>
      <c r="O86">
        <v>1110</v>
      </c>
      <c r="P86" t="s">
        <v>563</v>
      </c>
      <c r="Q86">
        <v>35</v>
      </c>
      <c r="R86" t="s">
        <v>93</v>
      </c>
    </row>
    <row r="87" spans="1:18" x14ac:dyDescent="0.2">
      <c r="A87" s="514">
        <v>81</v>
      </c>
      <c r="B87" s="374">
        <v>43243.57916666667</v>
      </c>
      <c r="C87" t="s">
        <v>93</v>
      </c>
      <c r="D87">
        <v>0.01</v>
      </c>
      <c r="E87" t="s">
        <v>253</v>
      </c>
      <c r="F87">
        <v>1.1698</v>
      </c>
      <c r="I87" s="374">
        <v>43243.625694444447</v>
      </c>
      <c r="J87">
        <v>1.1692</v>
      </c>
      <c r="K87">
        <v>0</v>
      </c>
      <c r="M87">
        <v>0</v>
      </c>
      <c r="N87">
        <v>0.6</v>
      </c>
      <c r="O87">
        <v>1110</v>
      </c>
      <c r="P87" t="s">
        <v>575</v>
      </c>
      <c r="Q87">
        <v>36</v>
      </c>
      <c r="R87" t="s">
        <v>93</v>
      </c>
    </row>
    <row r="88" spans="1:18" x14ac:dyDescent="0.2">
      <c r="A88" s="514">
        <v>82</v>
      </c>
      <c r="B88" s="374">
        <v>43243.611111111109</v>
      </c>
      <c r="C88" t="s">
        <v>93</v>
      </c>
      <c r="D88">
        <v>0.01</v>
      </c>
      <c r="E88" t="s">
        <v>253</v>
      </c>
      <c r="F88">
        <v>1.171</v>
      </c>
      <c r="I88" s="374">
        <v>43243.625694444447</v>
      </c>
      <c r="J88">
        <v>1.1692</v>
      </c>
      <c r="K88">
        <v>0</v>
      </c>
      <c r="M88">
        <v>0</v>
      </c>
      <c r="N88">
        <v>1.8</v>
      </c>
      <c r="O88">
        <v>1110</v>
      </c>
      <c r="P88" t="s">
        <v>1990</v>
      </c>
      <c r="Q88">
        <v>36</v>
      </c>
      <c r="R88" t="s">
        <v>93</v>
      </c>
    </row>
    <row r="89" spans="1:18" x14ac:dyDescent="0.2">
      <c r="A89" s="514">
        <v>84</v>
      </c>
      <c r="B89" s="374">
        <v>43243.630555555559</v>
      </c>
      <c r="C89" t="s">
        <v>93</v>
      </c>
      <c r="D89">
        <v>0.01</v>
      </c>
      <c r="E89" t="s">
        <v>253</v>
      </c>
      <c r="F89">
        <v>1.1693</v>
      </c>
      <c r="I89" s="374">
        <v>43243.797222222223</v>
      </c>
      <c r="J89">
        <v>1.1688000000000001</v>
      </c>
      <c r="K89">
        <v>0</v>
      </c>
      <c r="M89">
        <v>0</v>
      </c>
      <c r="N89">
        <v>0.5</v>
      </c>
      <c r="O89">
        <v>1110</v>
      </c>
      <c r="P89" t="s">
        <v>575</v>
      </c>
      <c r="Q89">
        <v>37</v>
      </c>
      <c r="R89" t="s">
        <v>93</v>
      </c>
    </row>
    <row r="90" spans="1:18" x14ac:dyDescent="0.2">
      <c r="A90" s="514">
        <v>85</v>
      </c>
      <c r="B90" s="374">
        <v>43243.638194444444</v>
      </c>
      <c r="C90" t="s">
        <v>93</v>
      </c>
      <c r="D90">
        <v>0.01</v>
      </c>
      <c r="E90" t="s">
        <v>253</v>
      </c>
      <c r="F90">
        <v>1.1707000000000001</v>
      </c>
      <c r="I90" s="374">
        <v>43243.797222222223</v>
      </c>
      <c r="J90">
        <v>1.1688000000000001</v>
      </c>
      <c r="K90">
        <v>0</v>
      </c>
      <c r="M90">
        <v>0</v>
      </c>
      <c r="N90">
        <v>1.9</v>
      </c>
      <c r="O90">
        <v>1110</v>
      </c>
      <c r="P90" t="s">
        <v>1989</v>
      </c>
      <c r="Q90">
        <v>37</v>
      </c>
      <c r="R90" t="s">
        <v>93</v>
      </c>
    </row>
    <row r="91" spans="1:18" x14ac:dyDescent="0.2">
      <c r="A91" s="514">
        <v>86</v>
      </c>
      <c r="B91" s="374">
        <v>43243.813194444447</v>
      </c>
      <c r="C91" t="s">
        <v>93</v>
      </c>
      <c r="D91">
        <v>0.01</v>
      </c>
      <c r="E91" t="s">
        <v>253</v>
      </c>
      <c r="F91">
        <v>1.1682999999999999</v>
      </c>
      <c r="I91" s="374">
        <v>43245.334027777775</v>
      </c>
      <c r="J91">
        <v>1.1701999999999999</v>
      </c>
      <c r="K91">
        <v>0</v>
      </c>
      <c r="M91">
        <v>7.0000000000000007E-2</v>
      </c>
      <c r="N91">
        <v>-1.83</v>
      </c>
      <c r="O91">
        <v>1110</v>
      </c>
      <c r="P91" t="s">
        <v>575</v>
      </c>
      <c r="Q91">
        <v>38</v>
      </c>
      <c r="R91" t="s">
        <v>93</v>
      </c>
    </row>
    <row r="92" spans="1:18" x14ac:dyDescent="0.2">
      <c r="A92" s="514">
        <v>87</v>
      </c>
      <c r="B92" s="374">
        <v>43243.854166666664</v>
      </c>
      <c r="C92" t="s">
        <v>93</v>
      </c>
      <c r="D92">
        <v>0.01</v>
      </c>
      <c r="E92" t="s">
        <v>253</v>
      </c>
      <c r="F92">
        <v>1.1705000000000001</v>
      </c>
      <c r="I92" s="374">
        <v>43245.334027777775</v>
      </c>
      <c r="J92">
        <v>1.1701999999999999</v>
      </c>
      <c r="K92">
        <v>0</v>
      </c>
      <c r="M92">
        <v>7.0000000000000007E-2</v>
      </c>
      <c r="N92">
        <v>0.37</v>
      </c>
      <c r="O92">
        <v>1110</v>
      </c>
      <c r="P92" t="s">
        <v>1988</v>
      </c>
      <c r="Q92">
        <v>38</v>
      </c>
      <c r="R92" t="s">
        <v>93</v>
      </c>
    </row>
    <row r="93" spans="1:18" x14ac:dyDescent="0.2">
      <c r="A93" s="514">
        <v>88</v>
      </c>
      <c r="B93" s="374">
        <v>43244.369444444441</v>
      </c>
      <c r="C93" t="s">
        <v>93</v>
      </c>
      <c r="D93">
        <v>0.01</v>
      </c>
      <c r="E93" t="s">
        <v>253</v>
      </c>
      <c r="F93">
        <v>1.1718999999999999</v>
      </c>
      <c r="I93" s="374">
        <v>43245.334027777775</v>
      </c>
      <c r="J93">
        <v>1.1701999999999999</v>
      </c>
      <c r="K93">
        <v>0</v>
      </c>
      <c r="M93">
        <v>0.02</v>
      </c>
      <c r="N93">
        <v>1.72</v>
      </c>
      <c r="O93">
        <v>1110</v>
      </c>
      <c r="P93" t="s">
        <v>1987</v>
      </c>
      <c r="Q93">
        <v>38</v>
      </c>
      <c r="R93" t="s">
        <v>93</v>
      </c>
    </row>
    <row r="94" spans="1:18" x14ac:dyDescent="0.2">
      <c r="A94" s="514">
        <v>89</v>
      </c>
      <c r="B94" s="374">
        <v>43244.434027777781</v>
      </c>
      <c r="C94" t="s">
        <v>93</v>
      </c>
      <c r="D94">
        <v>0.02</v>
      </c>
      <c r="E94" t="s">
        <v>253</v>
      </c>
      <c r="F94">
        <v>1.1735</v>
      </c>
      <c r="I94" s="374">
        <v>43245.334027777775</v>
      </c>
      <c r="J94">
        <v>1.1701999999999999</v>
      </c>
      <c r="K94">
        <v>0</v>
      </c>
      <c r="M94">
        <v>0.03</v>
      </c>
      <c r="N94">
        <v>6.63</v>
      </c>
      <c r="O94">
        <v>1110</v>
      </c>
      <c r="P94" t="s">
        <v>1986</v>
      </c>
      <c r="Q94">
        <v>38</v>
      </c>
      <c r="R94" t="s">
        <v>93</v>
      </c>
    </row>
    <row r="95" spans="1:18" x14ac:dyDescent="0.2">
      <c r="A95" s="514">
        <v>90</v>
      </c>
      <c r="B95" s="374">
        <v>43245.34652777778</v>
      </c>
      <c r="C95" t="s">
        <v>93</v>
      </c>
      <c r="D95">
        <v>0.01</v>
      </c>
      <c r="E95" t="s">
        <v>253</v>
      </c>
      <c r="F95">
        <v>1.1706000000000001</v>
      </c>
      <c r="I95" s="374">
        <v>43245.379861111112</v>
      </c>
      <c r="J95">
        <v>1.1694</v>
      </c>
      <c r="K95">
        <v>0</v>
      </c>
      <c r="M95">
        <v>0</v>
      </c>
      <c r="N95">
        <v>1.2</v>
      </c>
      <c r="O95">
        <v>1110</v>
      </c>
      <c r="P95" t="s">
        <v>563</v>
      </c>
      <c r="Q95">
        <v>39</v>
      </c>
      <c r="R95" t="s">
        <v>93</v>
      </c>
    </row>
    <row r="96" spans="1:18" x14ac:dyDescent="0.2">
      <c r="A96" s="514">
        <v>91</v>
      </c>
      <c r="B96" s="374">
        <v>43245.40347222222</v>
      </c>
      <c r="C96" t="s">
        <v>93</v>
      </c>
      <c r="D96">
        <v>0.01</v>
      </c>
      <c r="E96" t="s">
        <v>253</v>
      </c>
      <c r="F96">
        <v>1.1693</v>
      </c>
      <c r="I96" s="374">
        <v>43245.572916666664</v>
      </c>
      <c r="J96">
        <v>1.1693</v>
      </c>
      <c r="K96">
        <v>0</v>
      </c>
      <c r="M96">
        <v>0</v>
      </c>
      <c r="N96">
        <v>0</v>
      </c>
      <c r="O96">
        <v>1110</v>
      </c>
      <c r="P96" t="s">
        <v>575</v>
      </c>
      <c r="Q96">
        <v>40</v>
      </c>
      <c r="R96" t="s">
        <v>93</v>
      </c>
    </row>
    <row r="97" spans="1:18" x14ac:dyDescent="0.2">
      <c r="A97" s="514">
        <v>92</v>
      </c>
      <c r="B97" s="374">
        <v>43245.431250000001</v>
      </c>
      <c r="C97" t="s">
        <v>93</v>
      </c>
      <c r="D97">
        <v>0.01</v>
      </c>
      <c r="E97" t="s">
        <v>253</v>
      </c>
      <c r="F97">
        <v>1.1705000000000001</v>
      </c>
      <c r="I97" s="374">
        <v>43245.572916666664</v>
      </c>
      <c r="J97">
        <v>1.1693</v>
      </c>
      <c r="K97">
        <v>0</v>
      </c>
      <c r="M97">
        <v>0</v>
      </c>
      <c r="N97">
        <v>1.2</v>
      </c>
      <c r="O97">
        <v>1110</v>
      </c>
      <c r="P97" t="s">
        <v>1985</v>
      </c>
      <c r="Q97">
        <v>40</v>
      </c>
      <c r="R97" t="s">
        <v>93</v>
      </c>
    </row>
    <row r="98" spans="1:18" x14ac:dyDescent="0.2">
      <c r="A98" s="514">
        <v>93</v>
      </c>
      <c r="B98" s="374">
        <v>43245.451388888891</v>
      </c>
      <c r="C98" t="s">
        <v>93</v>
      </c>
      <c r="D98">
        <v>0.01</v>
      </c>
      <c r="E98" t="s">
        <v>253</v>
      </c>
      <c r="F98">
        <v>1.1718999999999999</v>
      </c>
      <c r="I98" s="374">
        <v>43245.572916666664</v>
      </c>
      <c r="J98">
        <v>1.1693</v>
      </c>
      <c r="K98">
        <v>0</v>
      </c>
      <c r="M98">
        <v>0</v>
      </c>
      <c r="N98">
        <v>2.6</v>
      </c>
      <c r="O98">
        <v>1110</v>
      </c>
      <c r="P98" t="s">
        <v>1984</v>
      </c>
      <c r="Q98">
        <v>40</v>
      </c>
      <c r="R98" t="s">
        <v>93</v>
      </c>
    </row>
    <row r="99" spans="1:18" x14ac:dyDescent="0.2">
      <c r="A99" s="514">
        <v>95</v>
      </c>
      <c r="B99" s="374">
        <v>43245.587500000001</v>
      </c>
      <c r="C99" t="s">
        <v>93</v>
      </c>
      <c r="D99">
        <v>0.01</v>
      </c>
      <c r="E99" t="s">
        <v>253</v>
      </c>
      <c r="F99">
        <v>1.167</v>
      </c>
      <c r="I99" s="374">
        <v>43245.637499999997</v>
      </c>
      <c r="J99">
        <v>1.1657999999999999</v>
      </c>
      <c r="K99">
        <v>0</v>
      </c>
      <c r="M99">
        <v>0</v>
      </c>
      <c r="N99">
        <v>1.2</v>
      </c>
      <c r="O99">
        <v>1110</v>
      </c>
      <c r="P99" t="s">
        <v>575</v>
      </c>
      <c r="Q99">
        <v>41</v>
      </c>
      <c r="R99" t="s">
        <v>93</v>
      </c>
    </row>
    <row r="100" spans="1:18" x14ac:dyDescent="0.2">
      <c r="A100" s="514">
        <v>96</v>
      </c>
      <c r="B100" s="374">
        <v>43245.648611111108</v>
      </c>
      <c r="C100" t="s">
        <v>93</v>
      </c>
      <c r="D100">
        <v>0.01</v>
      </c>
      <c r="E100" t="s">
        <v>253</v>
      </c>
      <c r="F100">
        <v>1.1657999999999999</v>
      </c>
      <c r="I100" s="374">
        <v>43245.947222222225</v>
      </c>
      <c r="J100">
        <v>1.1652</v>
      </c>
      <c r="K100">
        <v>0</v>
      </c>
      <c r="M100">
        <v>0</v>
      </c>
      <c r="N100">
        <v>0.6</v>
      </c>
      <c r="O100">
        <v>1110</v>
      </c>
      <c r="P100" t="s">
        <v>575</v>
      </c>
      <c r="Q100">
        <v>42</v>
      </c>
      <c r="R100" t="s">
        <v>93</v>
      </c>
    </row>
    <row r="101" spans="1:18" x14ac:dyDescent="0.2">
      <c r="A101" s="514">
        <v>97</v>
      </c>
      <c r="B101" s="374">
        <v>43245.794444444444</v>
      </c>
      <c r="C101" t="s">
        <v>93</v>
      </c>
      <c r="D101">
        <v>0.01</v>
      </c>
      <c r="E101" t="s">
        <v>253</v>
      </c>
      <c r="F101">
        <v>1.167</v>
      </c>
      <c r="I101" s="374">
        <v>43245.947222222225</v>
      </c>
      <c r="J101">
        <v>1.1652</v>
      </c>
      <c r="K101">
        <v>0</v>
      </c>
      <c r="M101">
        <v>0</v>
      </c>
      <c r="N101">
        <v>1.8</v>
      </c>
      <c r="O101">
        <v>1110</v>
      </c>
      <c r="P101" t="s">
        <v>1983</v>
      </c>
      <c r="Q101">
        <v>42</v>
      </c>
      <c r="R101" t="s">
        <v>93</v>
      </c>
    </row>
    <row r="102" spans="1:18" x14ac:dyDescent="0.2">
      <c r="A102" s="514">
        <v>98</v>
      </c>
      <c r="B102" s="374">
        <v>43245.955555555556</v>
      </c>
      <c r="C102" t="s">
        <v>93</v>
      </c>
      <c r="D102">
        <v>0.01</v>
      </c>
      <c r="E102" t="s">
        <v>253</v>
      </c>
      <c r="F102">
        <v>1.165</v>
      </c>
      <c r="I102" s="374">
        <v>43248.406944444447</v>
      </c>
      <c r="J102">
        <v>1.169</v>
      </c>
      <c r="K102">
        <v>0</v>
      </c>
      <c r="M102">
        <v>0.02</v>
      </c>
      <c r="N102">
        <v>-3.98</v>
      </c>
      <c r="O102">
        <v>1110</v>
      </c>
      <c r="P102" t="s">
        <v>575</v>
      </c>
      <c r="Q102">
        <v>43</v>
      </c>
      <c r="R102" t="s">
        <v>93</v>
      </c>
    </row>
    <row r="103" spans="1:18" x14ac:dyDescent="0.2">
      <c r="A103" s="514">
        <v>99</v>
      </c>
      <c r="B103" s="374">
        <v>43248.022916666669</v>
      </c>
      <c r="C103" t="s">
        <v>93</v>
      </c>
      <c r="D103">
        <v>0.01</v>
      </c>
      <c r="E103" t="s">
        <v>253</v>
      </c>
      <c r="F103">
        <v>1.1681999999999999</v>
      </c>
      <c r="I103" s="374">
        <v>43248.406944444447</v>
      </c>
      <c r="J103">
        <v>1.169</v>
      </c>
      <c r="K103">
        <v>0</v>
      </c>
      <c r="M103">
        <v>0</v>
      </c>
      <c r="N103">
        <v>-0.8</v>
      </c>
      <c r="O103">
        <v>1110</v>
      </c>
      <c r="P103" t="s">
        <v>1982</v>
      </c>
      <c r="Q103">
        <v>43</v>
      </c>
      <c r="R103" t="s">
        <v>93</v>
      </c>
    </row>
    <row r="104" spans="1:18" x14ac:dyDescent="0.2">
      <c r="A104" s="514">
        <v>100</v>
      </c>
      <c r="B104" s="374">
        <v>43248.098611111112</v>
      </c>
      <c r="C104" t="s">
        <v>93</v>
      </c>
      <c r="D104">
        <v>0.02</v>
      </c>
      <c r="E104" t="s">
        <v>253</v>
      </c>
      <c r="F104">
        <v>1.1696</v>
      </c>
      <c r="I104" s="374">
        <v>43248.406944444447</v>
      </c>
      <c r="J104">
        <v>1.169</v>
      </c>
      <c r="K104">
        <v>0</v>
      </c>
      <c r="M104">
        <v>0</v>
      </c>
      <c r="N104">
        <v>1.2</v>
      </c>
      <c r="O104">
        <v>1110</v>
      </c>
      <c r="P104" t="s">
        <v>1981</v>
      </c>
      <c r="Q104">
        <v>43</v>
      </c>
      <c r="R104" t="s">
        <v>93</v>
      </c>
    </row>
    <row r="105" spans="1:18" x14ac:dyDescent="0.2">
      <c r="A105" s="514">
        <v>101</v>
      </c>
      <c r="B105" s="374">
        <v>43248.140277777777</v>
      </c>
      <c r="C105" t="s">
        <v>93</v>
      </c>
      <c r="D105">
        <v>0.03</v>
      </c>
      <c r="E105" t="s">
        <v>253</v>
      </c>
      <c r="F105">
        <v>1.1711</v>
      </c>
      <c r="I105" s="374">
        <v>43248.406944444447</v>
      </c>
      <c r="J105">
        <v>1.169</v>
      </c>
      <c r="K105">
        <v>0</v>
      </c>
      <c r="M105">
        <v>0</v>
      </c>
      <c r="N105">
        <v>6.3</v>
      </c>
      <c r="O105">
        <v>1110</v>
      </c>
      <c r="P105" t="s">
        <v>1980</v>
      </c>
      <c r="Q105">
        <v>43</v>
      </c>
      <c r="R105" t="s">
        <v>93</v>
      </c>
    </row>
    <row r="106" spans="1:18" x14ac:dyDescent="0.2">
      <c r="A106" s="514">
        <v>102</v>
      </c>
      <c r="B106" s="374">
        <v>43248.326388888891</v>
      </c>
      <c r="C106" t="s">
        <v>93</v>
      </c>
      <c r="D106">
        <v>0.04</v>
      </c>
      <c r="E106" t="s">
        <v>253</v>
      </c>
      <c r="F106">
        <v>1.1727000000000001</v>
      </c>
      <c r="I106" s="374">
        <v>43248.406944444447</v>
      </c>
      <c r="J106">
        <v>1.169</v>
      </c>
      <c r="K106">
        <v>0</v>
      </c>
      <c r="M106">
        <v>0</v>
      </c>
      <c r="N106">
        <v>14.8</v>
      </c>
      <c r="O106">
        <v>1110</v>
      </c>
      <c r="P106" t="s">
        <v>568</v>
      </c>
      <c r="Q106">
        <v>43</v>
      </c>
      <c r="R106" t="s">
        <v>93</v>
      </c>
    </row>
    <row r="107" spans="1:18" x14ac:dyDescent="0.2">
      <c r="A107" s="514">
        <v>103</v>
      </c>
      <c r="B107" s="374">
        <v>43248.478472222225</v>
      </c>
      <c r="C107" t="s">
        <v>93</v>
      </c>
      <c r="D107">
        <v>0.01</v>
      </c>
      <c r="E107" t="s">
        <v>253</v>
      </c>
      <c r="F107">
        <v>1.1671</v>
      </c>
      <c r="I107" s="374">
        <v>43248.501388888886</v>
      </c>
      <c r="J107">
        <v>1.1658999999999999</v>
      </c>
      <c r="K107">
        <v>0</v>
      </c>
      <c r="M107">
        <v>0</v>
      </c>
      <c r="N107">
        <v>1.2</v>
      </c>
      <c r="O107">
        <v>1110</v>
      </c>
      <c r="P107" t="s">
        <v>563</v>
      </c>
      <c r="Q107">
        <v>44</v>
      </c>
      <c r="R107" t="s">
        <v>93</v>
      </c>
    </row>
    <row r="108" spans="1:18" x14ac:dyDescent="0.2">
      <c r="A108" s="514">
        <v>104</v>
      </c>
      <c r="B108" s="374">
        <v>43248.506249999999</v>
      </c>
      <c r="C108" t="s">
        <v>93</v>
      </c>
      <c r="D108">
        <v>0.01</v>
      </c>
      <c r="E108" t="s">
        <v>253</v>
      </c>
      <c r="F108">
        <v>1.1649</v>
      </c>
      <c r="I108" s="374">
        <v>43248.561805555553</v>
      </c>
      <c r="J108">
        <v>1.1637</v>
      </c>
      <c r="K108">
        <v>0</v>
      </c>
      <c r="M108">
        <v>0</v>
      </c>
      <c r="N108">
        <v>1.2</v>
      </c>
      <c r="O108">
        <v>1110</v>
      </c>
      <c r="P108" t="s">
        <v>575</v>
      </c>
      <c r="Q108">
        <v>45</v>
      </c>
      <c r="R108" t="s">
        <v>93</v>
      </c>
    </row>
    <row r="109" spans="1:18" x14ac:dyDescent="0.2">
      <c r="A109" s="514">
        <v>106</v>
      </c>
      <c r="B109" s="374">
        <v>43248.681250000001</v>
      </c>
      <c r="C109" t="s">
        <v>93</v>
      </c>
      <c r="D109">
        <v>0.01</v>
      </c>
      <c r="E109" t="s">
        <v>253</v>
      </c>
      <c r="F109">
        <v>1.1623000000000001</v>
      </c>
      <c r="I109" s="374">
        <v>43249.34652777778</v>
      </c>
      <c r="J109">
        <v>1.1617999999999999</v>
      </c>
      <c r="K109">
        <v>0</v>
      </c>
      <c r="M109">
        <v>0.02</v>
      </c>
      <c r="N109">
        <v>0.52</v>
      </c>
      <c r="O109">
        <v>1110</v>
      </c>
      <c r="P109" t="s">
        <v>575</v>
      </c>
      <c r="Q109">
        <v>46</v>
      </c>
      <c r="R109" t="s">
        <v>93</v>
      </c>
    </row>
    <row r="110" spans="1:18" x14ac:dyDescent="0.2">
      <c r="A110" s="514">
        <v>107</v>
      </c>
      <c r="B110" s="374">
        <v>43249.335416666669</v>
      </c>
      <c r="C110" t="s">
        <v>93</v>
      </c>
      <c r="D110">
        <v>0.01</v>
      </c>
      <c r="E110" t="s">
        <v>253</v>
      </c>
      <c r="F110">
        <v>1.1636</v>
      </c>
      <c r="I110" s="374">
        <v>43249.34652777778</v>
      </c>
      <c r="J110">
        <v>1.1617999999999999</v>
      </c>
      <c r="K110">
        <v>0</v>
      </c>
      <c r="M110">
        <v>0</v>
      </c>
      <c r="N110">
        <v>1.8</v>
      </c>
      <c r="O110">
        <v>1110</v>
      </c>
      <c r="P110" t="s">
        <v>569</v>
      </c>
      <c r="Q110">
        <v>46</v>
      </c>
      <c r="R110" t="s">
        <v>93</v>
      </c>
    </row>
    <row r="111" spans="1:18" x14ac:dyDescent="0.2">
      <c r="A111" s="514">
        <v>109</v>
      </c>
      <c r="B111" s="374">
        <v>43249.365972222222</v>
      </c>
      <c r="C111" t="s">
        <v>93</v>
      </c>
      <c r="D111">
        <v>0.01</v>
      </c>
      <c r="E111" t="s">
        <v>253</v>
      </c>
      <c r="F111">
        <v>1.1592</v>
      </c>
      <c r="I111" s="374">
        <v>43249.4</v>
      </c>
      <c r="J111">
        <v>1.1579999999999999</v>
      </c>
      <c r="K111">
        <v>0</v>
      </c>
      <c r="M111">
        <v>0</v>
      </c>
      <c r="N111">
        <v>1.2</v>
      </c>
      <c r="O111">
        <v>1110</v>
      </c>
      <c r="P111" t="s">
        <v>575</v>
      </c>
      <c r="Q111">
        <v>47</v>
      </c>
      <c r="R111" t="s">
        <v>93</v>
      </c>
    </row>
    <row r="112" spans="1:18" x14ac:dyDescent="0.2">
      <c r="A112" s="514">
        <v>111</v>
      </c>
      <c r="B112" s="374">
        <v>43249.447222222225</v>
      </c>
      <c r="C112" t="s">
        <v>93</v>
      </c>
      <c r="D112">
        <v>0.01</v>
      </c>
      <c r="E112" t="s">
        <v>253</v>
      </c>
      <c r="F112">
        <v>1.1541999999999999</v>
      </c>
      <c r="I112" s="374">
        <v>43249.479166666664</v>
      </c>
      <c r="J112">
        <v>1.153</v>
      </c>
      <c r="K112">
        <v>0</v>
      </c>
      <c r="M112">
        <v>0</v>
      </c>
      <c r="N112">
        <v>1.2</v>
      </c>
      <c r="O112">
        <v>1110</v>
      </c>
      <c r="P112" t="s">
        <v>575</v>
      </c>
      <c r="Q112">
        <v>48</v>
      </c>
      <c r="R112" t="s">
        <v>93</v>
      </c>
    </row>
    <row r="113" spans="1:18" x14ac:dyDescent="0.2">
      <c r="A113" s="514">
        <v>112</v>
      </c>
      <c r="B113" s="374">
        <v>43249.493055555555</v>
      </c>
      <c r="C113" t="s">
        <v>93</v>
      </c>
      <c r="D113">
        <v>0.01</v>
      </c>
      <c r="E113" t="s">
        <v>253</v>
      </c>
      <c r="F113">
        <v>1.1516999999999999</v>
      </c>
      <c r="I113" s="374">
        <v>43249.801388888889</v>
      </c>
      <c r="J113">
        <v>1.1537999999999999</v>
      </c>
      <c r="K113">
        <v>0</v>
      </c>
      <c r="M113">
        <v>0</v>
      </c>
      <c r="N113">
        <v>-2.1</v>
      </c>
      <c r="O113">
        <v>1110</v>
      </c>
      <c r="P113" t="s">
        <v>575</v>
      </c>
      <c r="Q113">
        <v>49</v>
      </c>
      <c r="R113" t="s">
        <v>93</v>
      </c>
    </row>
    <row r="114" spans="1:18" x14ac:dyDescent="0.2">
      <c r="A114" s="514">
        <v>113</v>
      </c>
      <c r="B114" s="374">
        <v>43249.497916666667</v>
      </c>
      <c r="C114" t="s">
        <v>93</v>
      </c>
      <c r="D114">
        <v>0.01</v>
      </c>
      <c r="E114" t="s">
        <v>253</v>
      </c>
      <c r="F114">
        <v>1.153</v>
      </c>
      <c r="I114" s="374">
        <v>43249.801388888889</v>
      </c>
      <c r="J114">
        <v>1.1537999999999999</v>
      </c>
      <c r="K114">
        <v>0</v>
      </c>
      <c r="M114">
        <v>0</v>
      </c>
      <c r="N114">
        <v>-0.8</v>
      </c>
      <c r="O114">
        <v>1110</v>
      </c>
      <c r="P114" t="s">
        <v>1979</v>
      </c>
      <c r="Q114">
        <v>49</v>
      </c>
      <c r="R114" t="s">
        <v>93</v>
      </c>
    </row>
    <row r="115" spans="1:18" x14ac:dyDescent="0.2">
      <c r="A115" s="514">
        <v>114</v>
      </c>
      <c r="B115" s="374">
        <v>43249.498611111114</v>
      </c>
      <c r="C115" t="s">
        <v>93</v>
      </c>
      <c r="D115">
        <v>0.01</v>
      </c>
      <c r="E115" t="s">
        <v>253</v>
      </c>
      <c r="F115">
        <v>1.1543000000000001</v>
      </c>
      <c r="I115" s="374">
        <v>43249.801388888889</v>
      </c>
      <c r="J115">
        <v>1.1537999999999999</v>
      </c>
      <c r="K115">
        <v>0</v>
      </c>
      <c r="M115">
        <v>0</v>
      </c>
      <c r="N115">
        <v>0.5</v>
      </c>
      <c r="O115">
        <v>1110</v>
      </c>
      <c r="P115" t="s">
        <v>1978</v>
      </c>
      <c r="Q115">
        <v>49</v>
      </c>
      <c r="R115" t="s">
        <v>93</v>
      </c>
    </row>
    <row r="116" spans="1:18" x14ac:dyDescent="0.2">
      <c r="A116" s="514">
        <v>115</v>
      </c>
      <c r="B116" s="374">
        <v>43249.507638888892</v>
      </c>
      <c r="C116" t="s">
        <v>93</v>
      </c>
      <c r="D116">
        <v>0.02</v>
      </c>
      <c r="E116" t="s">
        <v>253</v>
      </c>
      <c r="F116">
        <v>1.1557999999999999</v>
      </c>
      <c r="I116" s="374">
        <v>43249.801388888889</v>
      </c>
      <c r="J116">
        <v>1.1537999999999999</v>
      </c>
      <c r="K116">
        <v>0</v>
      </c>
      <c r="M116">
        <v>0</v>
      </c>
      <c r="N116">
        <v>4</v>
      </c>
      <c r="O116">
        <v>1110</v>
      </c>
      <c r="P116" t="s">
        <v>1977</v>
      </c>
      <c r="Q116">
        <v>49</v>
      </c>
      <c r="R116" t="s">
        <v>93</v>
      </c>
    </row>
    <row r="117" spans="1:18" x14ac:dyDescent="0.2">
      <c r="A117" s="514">
        <v>116</v>
      </c>
      <c r="B117" s="374">
        <v>43249.618750000001</v>
      </c>
      <c r="C117" t="s">
        <v>93</v>
      </c>
      <c r="D117">
        <v>0.03</v>
      </c>
      <c r="E117" t="s">
        <v>253</v>
      </c>
      <c r="F117">
        <v>1.1573</v>
      </c>
      <c r="I117" s="374">
        <v>43249.801388888889</v>
      </c>
      <c r="J117">
        <v>1.1537999999999999</v>
      </c>
      <c r="K117">
        <v>0</v>
      </c>
      <c r="M117">
        <v>0</v>
      </c>
      <c r="N117">
        <v>10.5</v>
      </c>
      <c r="O117">
        <v>1110</v>
      </c>
      <c r="P117" t="s">
        <v>1976</v>
      </c>
      <c r="Q117">
        <v>49</v>
      </c>
      <c r="R117" t="s">
        <v>93</v>
      </c>
    </row>
    <row r="118" spans="1:18" x14ac:dyDescent="0.2">
      <c r="A118" s="514">
        <v>117</v>
      </c>
      <c r="B118" s="374">
        <v>43249.810416666667</v>
      </c>
      <c r="C118" t="s">
        <v>93</v>
      </c>
      <c r="D118">
        <v>0.01</v>
      </c>
      <c r="E118" t="s">
        <v>253</v>
      </c>
      <c r="F118">
        <v>1.1521999999999999</v>
      </c>
      <c r="I118" s="374">
        <v>43250.193749999999</v>
      </c>
      <c r="J118">
        <v>1.1520999999999999</v>
      </c>
      <c r="K118">
        <v>0</v>
      </c>
      <c r="M118">
        <v>0.02</v>
      </c>
      <c r="N118">
        <v>0.12</v>
      </c>
      <c r="O118">
        <v>1110</v>
      </c>
      <c r="P118" t="s">
        <v>575</v>
      </c>
      <c r="Q118">
        <v>50</v>
      </c>
      <c r="R118" t="s">
        <v>93</v>
      </c>
    </row>
    <row r="119" spans="1:18" x14ac:dyDescent="0.2">
      <c r="A119" s="514">
        <v>118</v>
      </c>
      <c r="B119" s="374">
        <v>43249.816666666666</v>
      </c>
      <c r="C119" t="s">
        <v>93</v>
      </c>
      <c r="D119">
        <v>0.01</v>
      </c>
      <c r="E119" t="s">
        <v>253</v>
      </c>
      <c r="F119">
        <v>1.1534</v>
      </c>
      <c r="I119" s="374">
        <v>43250.193749999999</v>
      </c>
      <c r="J119">
        <v>1.1520999999999999</v>
      </c>
      <c r="K119">
        <v>0</v>
      </c>
      <c r="M119">
        <v>0.02</v>
      </c>
      <c r="N119">
        <v>1.32</v>
      </c>
      <c r="O119">
        <v>1110</v>
      </c>
      <c r="P119" t="s">
        <v>1975</v>
      </c>
      <c r="Q119">
        <v>50</v>
      </c>
      <c r="R119" t="s">
        <v>93</v>
      </c>
    </row>
    <row r="120" spans="1:18" x14ac:dyDescent="0.2">
      <c r="A120" s="514">
        <v>119</v>
      </c>
      <c r="B120" s="374">
        <v>43250.01458333333</v>
      </c>
      <c r="C120" t="s">
        <v>93</v>
      </c>
      <c r="D120">
        <v>0.01</v>
      </c>
      <c r="E120" t="s">
        <v>253</v>
      </c>
      <c r="F120">
        <v>1.1547000000000001</v>
      </c>
      <c r="I120" s="374">
        <v>43250.193749999999</v>
      </c>
      <c r="J120">
        <v>1.1520999999999999</v>
      </c>
      <c r="K120">
        <v>0</v>
      </c>
      <c r="M120">
        <v>0</v>
      </c>
      <c r="N120">
        <v>2.6</v>
      </c>
      <c r="O120">
        <v>1110</v>
      </c>
      <c r="P120" t="s">
        <v>1974</v>
      </c>
      <c r="Q120">
        <v>50</v>
      </c>
      <c r="R120" t="s">
        <v>93</v>
      </c>
    </row>
    <row r="121" spans="1:18" x14ac:dyDescent="0.2">
      <c r="A121" s="514">
        <v>120</v>
      </c>
      <c r="B121" s="374">
        <v>43250.200694444444</v>
      </c>
      <c r="C121" t="s">
        <v>93</v>
      </c>
      <c r="D121">
        <v>0.01</v>
      </c>
      <c r="E121" t="s">
        <v>253</v>
      </c>
      <c r="F121">
        <v>1.1521999999999999</v>
      </c>
      <c r="I121" s="374">
        <v>43252.677083333336</v>
      </c>
      <c r="J121">
        <v>1.163</v>
      </c>
      <c r="K121">
        <v>0</v>
      </c>
      <c r="M121">
        <v>7.0000000000000007E-2</v>
      </c>
      <c r="N121">
        <v>-10.73</v>
      </c>
      <c r="O121">
        <v>1110</v>
      </c>
      <c r="P121" t="s">
        <v>575</v>
      </c>
      <c r="Q121">
        <v>51</v>
      </c>
      <c r="R121" t="s">
        <v>93</v>
      </c>
    </row>
    <row r="122" spans="1:18" x14ac:dyDescent="0.2">
      <c r="A122" s="514">
        <v>121</v>
      </c>
      <c r="B122" s="374">
        <v>43250.226388888892</v>
      </c>
      <c r="C122" t="s">
        <v>93</v>
      </c>
      <c r="D122">
        <v>0.01</v>
      </c>
      <c r="E122" t="s">
        <v>253</v>
      </c>
      <c r="F122">
        <v>1.1534</v>
      </c>
      <c r="I122" s="374">
        <v>43252.677083333336</v>
      </c>
      <c r="J122">
        <v>1.163</v>
      </c>
      <c r="K122">
        <v>0</v>
      </c>
      <c r="M122">
        <v>7.0000000000000007E-2</v>
      </c>
      <c r="N122">
        <v>-9.5299999999999994</v>
      </c>
      <c r="O122">
        <v>1110</v>
      </c>
      <c r="P122" t="s">
        <v>1951</v>
      </c>
      <c r="Q122">
        <v>51</v>
      </c>
      <c r="R122" t="s">
        <v>93</v>
      </c>
    </row>
    <row r="123" spans="1:18" x14ac:dyDescent="0.2">
      <c r="A123" s="514">
        <v>122</v>
      </c>
      <c r="B123" s="374">
        <v>43250.32708333333</v>
      </c>
      <c r="C123" t="s">
        <v>93</v>
      </c>
      <c r="D123">
        <v>0.01</v>
      </c>
      <c r="E123" t="s">
        <v>253</v>
      </c>
      <c r="F123">
        <v>1.1547000000000001</v>
      </c>
      <c r="I123" s="374">
        <v>43252.677083333336</v>
      </c>
      <c r="J123">
        <v>1.163</v>
      </c>
      <c r="K123">
        <v>0</v>
      </c>
      <c r="M123">
        <v>7.0000000000000007E-2</v>
      </c>
      <c r="N123">
        <v>-8.23</v>
      </c>
      <c r="O123">
        <v>1110</v>
      </c>
      <c r="P123" t="s">
        <v>1949</v>
      </c>
      <c r="Q123">
        <v>51</v>
      </c>
      <c r="R123" t="s">
        <v>93</v>
      </c>
    </row>
    <row r="124" spans="1:18" x14ac:dyDescent="0.2">
      <c r="A124" s="514">
        <v>123</v>
      </c>
      <c r="B124" s="374">
        <v>43250.338888888888</v>
      </c>
      <c r="C124" t="s">
        <v>93</v>
      </c>
      <c r="D124">
        <v>0.02</v>
      </c>
      <c r="E124" t="s">
        <v>253</v>
      </c>
      <c r="F124">
        <v>1.1561999999999999</v>
      </c>
      <c r="I124" s="374">
        <v>43252.677083333336</v>
      </c>
      <c r="J124">
        <v>1.163</v>
      </c>
      <c r="K124">
        <v>0</v>
      </c>
      <c r="M124">
        <v>0.12</v>
      </c>
      <c r="N124">
        <v>-13.48</v>
      </c>
      <c r="O124">
        <v>1110</v>
      </c>
      <c r="P124" t="s">
        <v>1952</v>
      </c>
      <c r="Q124">
        <v>51</v>
      </c>
      <c r="R124" t="s">
        <v>93</v>
      </c>
    </row>
    <row r="125" spans="1:18" x14ac:dyDescent="0.2">
      <c r="A125" s="514">
        <v>124</v>
      </c>
      <c r="B125" s="374">
        <v>43250.359027777777</v>
      </c>
      <c r="C125" t="s">
        <v>93</v>
      </c>
      <c r="D125">
        <v>0.03</v>
      </c>
      <c r="E125" t="s">
        <v>253</v>
      </c>
      <c r="F125">
        <v>1.1577</v>
      </c>
      <c r="I125" s="374">
        <v>43252.677083333336</v>
      </c>
      <c r="J125">
        <v>1.163</v>
      </c>
      <c r="K125">
        <v>0</v>
      </c>
      <c r="M125">
        <v>0.19</v>
      </c>
      <c r="N125">
        <v>-15.71</v>
      </c>
      <c r="O125">
        <v>1110</v>
      </c>
      <c r="P125" t="s">
        <v>1954</v>
      </c>
      <c r="Q125">
        <v>51</v>
      </c>
      <c r="R125" t="s">
        <v>93</v>
      </c>
    </row>
    <row r="126" spans="1:18" x14ac:dyDescent="0.2">
      <c r="A126" s="514">
        <v>125</v>
      </c>
      <c r="B126" s="374">
        <v>43250.406944444447</v>
      </c>
      <c r="C126" t="s">
        <v>93</v>
      </c>
      <c r="D126">
        <v>0.04</v>
      </c>
      <c r="E126" t="s">
        <v>253</v>
      </c>
      <c r="F126">
        <v>1.1593</v>
      </c>
      <c r="I126" s="374">
        <v>43252.677083333336</v>
      </c>
      <c r="J126">
        <v>1.163</v>
      </c>
      <c r="K126">
        <v>0</v>
      </c>
      <c r="M126">
        <v>0.25</v>
      </c>
      <c r="N126">
        <v>-14.55</v>
      </c>
      <c r="O126">
        <v>1110</v>
      </c>
      <c r="P126" t="s">
        <v>1953</v>
      </c>
      <c r="Q126">
        <v>51</v>
      </c>
      <c r="R126" t="s">
        <v>93</v>
      </c>
    </row>
    <row r="127" spans="1:18" x14ac:dyDescent="0.2">
      <c r="A127" s="514">
        <v>126</v>
      </c>
      <c r="B127" s="374">
        <v>43250.501388888886</v>
      </c>
      <c r="C127" t="s">
        <v>93</v>
      </c>
      <c r="D127">
        <v>0.06</v>
      </c>
      <c r="E127" t="s">
        <v>253</v>
      </c>
      <c r="F127">
        <v>1.1614</v>
      </c>
      <c r="I127" s="374">
        <v>43252.677083333336</v>
      </c>
      <c r="J127">
        <v>1.163</v>
      </c>
      <c r="K127">
        <v>0</v>
      </c>
      <c r="M127">
        <v>0.37</v>
      </c>
      <c r="N127">
        <v>-9.23</v>
      </c>
      <c r="O127">
        <v>1110</v>
      </c>
      <c r="P127" t="s">
        <v>1950</v>
      </c>
      <c r="Q127">
        <v>51</v>
      </c>
      <c r="R127" t="s">
        <v>93</v>
      </c>
    </row>
    <row r="128" spans="1:18" x14ac:dyDescent="0.2">
      <c r="A128" s="514">
        <v>128</v>
      </c>
      <c r="B128" s="374">
        <v>43250.572916666664</v>
      </c>
      <c r="C128" t="s">
        <v>93</v>
      </c>
      <c r="D128">
        <v>0.09</v>
      </c>
      <c r="E128" t="s">
        <v>253</v>
      </c>
      <c r="F128">
        <v>1.1637</v>
      </c>
      <c r="I128" s="374">
        <v>43252.677083333336</v>
      </c>
      <c r="J128">
        <v>1.163</v>
      </c>
      <c r="K128">
        <v>0</v>
      </c>
      <c r="M128">
        <v>0.56000000000000005</v>
      </c>
      <c r="N128">
        <v>6.86</v>
      </c>
      <c r="O128">
        <v>1110</v>
      </c>
      <c r="P128" t="s">
        <v>1948</v>
      </c>
      <c r="Q128">
        <v>51</v>
      </c>
      <c r="R128" t="s">
        <v>93</v>
      </c>
    </row>
    <row r="129" spans="1:18" x14ac:dyDescent="0.2">
      <c r="A129" s="514">
        <v>133</v>
      </c>
      <c r="B129" s="374">
        <v>43250.731944444444</v>
      </c>
      <c r="C129" t="s">
        <v>93</v>
      </c>
      <c r="D129">
        <v>0.13</v>
      </c>
      <c r="E129" t="s">
        <v>253</v>
      </c>
      <c r="F129">
        <v>1.1669</v>
      </c>
      <c r="I129" s="374">
        <v>43252.677083333336</v>
      </c>
      <c r="J129">
        <v>1.163</v>
      </c>
      <c r="K129">
        <v>0</v>
      </c>
      <c r="M129">
        <v>0.81</v>
      </c>
      <c r="N129">
        <v>51.51</v>
      </c>
      <c r="O129">
        <v>1110</v>
      </c>
      <c r="P129" t="s">
        <v>1947</v>
      </c>
      <c r="Q129">
        <v>51</v>
      </c>
      <c r="R129" t="s">
        <v>93</v>
      </c>
    </row>
    <row r="130" spans="1:18" x14ac:dyDescent="0.2">
      <c r="A130" s="514">
        <v>140</v>
      </c>
      <c r="B130" s="374">
        <v>43251.402777777781</v>
      </c>
      <c r="C130" t="s">
        <v>93</v>
      </c>
      <c r="D130">
        <v>0.2</v>
      </c>
      <c r="E130" t="s">
        <v>253</v>
      </c>
      <c r="F130">
        <v>1.1701999999999999</v>
      </c>
      <c r="I130" s="374">
        <v>43252.677083333336</v>
      </c>
      <c r="J130">
        <v>1.163</v>
      </c>
      <c r="K130">
        <v>0</v>
      </c>
      <c r="M130">
        <v>0.31</v>
      </c>
      <c r="N130">
        <v>144.31</v>
      </c>
      <c r="O130">
        <v>1110</v>
      </c>
      <c r="P130" t="s">
        <v>1946</v>
      </c>
      <c r="Q130">
        <v>51</v>
      </c>
      <c r="R130" t="s">
        <v>93</v>
      </c>
    </row>
    <row r="131" spans="1:18" x14ac:dyDescent="0.2">
      <c r="A131" s="514">
        <v>127</v>
      </c>
      <c r="B131" s="374">
        <v>43250.554166666669</v>
      </c>
      <c r="C131" t="s">
        <v>92</v>
      </c>
      <c r="D131">
        <v>0.01</v>
      </c>
      <c r="E131" t="s">
        <v>253</v>
      </c>
      <c r="F131">
        <v>1.1633</v>
      </c>
      <c r="I131" s="374">
        <v>43250.587500000001</v>
      </c>
      <c r="J131">
        <v>1.1645000000000001</v>
      </c>
      <c r="K131">
        <v>0</v>
      </c>
      <c r="M131">
        <v>0</v>
      </c>
      <c r="N131">
        <v>1.2</v>
      </c>
      <c r="O131">
        <v>1110</v>
      </c>
      <c r="P131" t="s">
        <v>563</v>
      </c>
      <c r="Q131">
        <v>52</v>
      </c>
      <c r="R131" t="s">
        <v>92</v>
      </c>
    </row>
    <row r="132" spans="1:18" x14ac:dyDescent="0.2">
      <c r="A132" s="514">
        <v>129</v>
      </c>
      <c r="B132" s="374">
        <v>43250.592361111114</v>
      </c>
      <c r="C132" t="s">
        <v>92</v>
      </c>
      <c r="D132">
        <v>0.01</v>
      </c>
      <c r="E132" t="s">
        <v>253</v>
      </c>
      <c r="F132">
        <v>1.1637999999999999</v>
      </c>
      <c r="I132" s="374">
        <v>43250.725694444445</v>
      </c>
      <c r="J132">
        <v>1.1628000000000001</v>
      </c>
      <c r="K132">
        <v>0</v>
      </c>
      <c r="M132">
        <v>0</v>
      </c>
      <c r="N132">
        <v>-1</v>
      </c>
      <c r="O132">
        <v>1110</v>
      </c>
      <c r="P132" t="s">
        <v>575</v>
      </c>
      <c r="Q132">
        <v>53</v>
      </c>
      <c r="R132" t="s">
        <v>92</v>
      </c>
    </row>
    <row r="133" spans="1:18" x14ac:dyDescent="0.2">
      <c r="A133" s="514">
        <v>130</v>
      </c>
      <c r="B133" s="374">
        <v>43250.625694444447</v>
      </c>
      <c r="C133" t="s">
        <v>92</v>
      </c>
      <c r="D133">
        <v>0.01</v>
      </c>
      <c r="E133" t="s">
        <v>253</v>
      </c>
      <c r="F133">
        <v>1.1625000000000001</v>
      </c>
      <c r="I133" s="374">
        <v>43250.725694444445</v>
      </c>
      <c r="J133">
        <v>1.1628000000000001</v>
      </c>
      <c r="K133">
        <v>0</v>
      </c>
      <c r="M133">
        <v>0</v>
      </c>
      <c r="N133">
        <v>0.3</v>
      </c>
      <c r="O133">
        <v>1110</v>
      </c>
      <c r="P133" t="s">
        <v>570</v>
      </c>
      <c r="Q133">
        <v>53</v>
      </c>
      <c r="R133" t="s">
        <v>92</v>
      </c>
    </row>
    <row r="134" spans="1:18" x14ac:dyDescent="0.2">
      <c r="A134" s="514">
        <v>131</v>
      </c>
      <c r="B134" s="374">
        <v>43250.668055555558</v>
      </c>
      <c r="C134" t="s">
        <v>92</v>
      </c>
      <c r="D134">
        <v>0.01</v>
      </c>
      <c r="E134" t="s">
        <v>253</v>
      </c>
      <c r="F134">
        <v>1.1612</v>
      </c>
      <c r="I134" s="374">
        <v>43250.725694444445</v>
      </c>
      <c r="J134">
        <v>1.1628000000000001</v>
      </c>
      <c r="K134">
        <v>0</v>
      </c>
      <c r="M134">
        <v>0</v>
      </c>
      <c r="N134">
        <v>1.6</v>
      </c>
      <c r="O134">
        <v>1110</v>
      </c>
      <c r="P134" t="s">
        <v>571</v>
      </c>
      <c r="Q134">
        <v>53</v>
      </c>
      <c r="R134" t="s">
        <v>92</v>
      </c>
    </row>
    <row r="135" spans="1:18" x14ac:dyDescent="0.2">
      <c r="A135" s="514">
        <v>132</v>
      </c>
      <c r="B135" s="374">
        <v>43250.69027777778</v>
      </c>
      <c r="C135" t="s">
        <v>92</v>
      </c>
      <c r="D135">
        <v>0.02</v>
      </c>
      <c r="E135" t="s">
        <v>253</v>
      </c>
      <c r="F135">
        <v>1.1597999999999999</v>
      </c>
      <c r="I135" s="374">
        <v>43250.725694444445</v>
      </c>
      <c r="J135">
        <v>1.1628000000000001</v>
      </c>
      <c r="K135">
        <v>0</v>
      </c>
      <c r="M135">
        <v>0</v>
      </c>
      <c r="N135">
        <v>6</v>
      </c>
      <c r="O135">
        <v>1110</v>
      </c>
      <c r="P135" t="s">
        <v>572</v>
      </c>
      <c r="Q135">
        <v>53</v>
      </c>
      <c r="R135" t="s">
        <v>92</v>
      </c>
    </row>
    <row r="136" spans="1:18" x14ac:dyDescent="0.2">
      <c r="A136" s="514">
        <v>134</v>
      </c>
      <c r="B136" s="374">
        <v>43250.736805555556</v>
      </c>
      <c r="C136" t="s">
        <v>92</v>
      </c>
      <c r="D136">
        <v>0.01</v>
      </c>
      <c r="E136" t="s">
        <v>253</v>
      </c>
      <c r="F136">
        <v>1.165</v>
      </c>
      <c r="I136" s="374">
        <v>43250.743055555555</v>
      </c>
      <c r="J136">
        <v>1.1661999999999999</v>
      </c>
      <c r="K136">
        <v>0</v>
      </c>
      <c r="M136">
        <v>0</v>
      </c>
      <c r="N136">
        <v>1.2</v>
      </c>
      <c r="O136">
        <v>1110</v>
      </c>
      <c r="P136" t="s">
        <v>563</v>
      </c>
      <c r="Q136">
        <v>54</v>
      </c>
      <c r="R136" t="s">
        <v>92</v>
      </c>
    </row>
    <row r="137" spans="1:18" x14ac:dyDescent="0.2">
      <c r="A137" s="514">
        <v>135</v>
      </c>
      <c r="B137" s="374">
        <v>43250.753472222219</v>
      </c>
      <c r="C137" t="s">
        <v>92</v>
      </c>
      <c r="D137">
        <v>0.01</v>
      </c>
      <c r="E137" t="s">
        <v>253</v>
      </c>
      <c r="F137">
        <v>1.1664000000000001</v>
      </c>
      <c r="I137" s="374">
        <v>43251.315972222219</v>
      </c>
      <c r="J137">
        <v>1.1674</v>
      </c>
      <c r="K137">
        <v>0</v>
      </c>
      <c r="M137">
        <v>-0.37</v>
      </c>
      <c r="N137">
        <v>0.63</v>
      </c>
      <c r="O137">
        <v>1110</v>
      </c>
      <c r="P137" t="s">
        <v>575</v>
      </c>
      <c r="Q137">
        <v>55</v>
      </c>
      <c r="R137" t="s">
        <v>92</v>
      </c>
    </row>
    <row r="138" spans="1:18" x14ac:dyDescent="0.2">
      <c r="A138" s="514">
        <v>136</v>
      </c>
      <c r="B138" s="374">
        <v>43250.828472222223</v>
      </c>
      <c r="C138" t="s">
        <v>92</v>
      </c>
      <c r="D138">
        <v>0.01</v>
      </c>
      <c r="E138" t="s">
        <v>253</v>
      </c>
      <c r="F138">
        <v>1.1652</v>
      </c>
      <c r="I138" s="374">
        <v>43251.315972222219</v>
      </c>
      <c r="J138">
        <v>1.1674</v>
      </c>
      <c r="K138">
        <v>0</v>
      </c>
      <c r="M138">
        <v>-0.37</v>
      </c>
      <c r="N138">
        <v>1.83</v>
      </c>
      <c r="O138">
        <v>1110</v>
      </c>
      <c r="P138" t="s">
        <v>1962</v>
      </c>
      <c r="Q138">
        <v>55</v>
      </c>
      <c r="R138" t="s">
        <v>92</v>
      </c>
    </row>
    <row r="139" spans="1:18" x14ac:dyDescent="0.2">
      <c r="A139" s="514">
        <v>137</v>
      </c>
      <c r="B139" s="374">
        <v>43251.322222222225</v>
      </c>
      <c r="C139" t="s">
        <v>92</v>
      </c>
      <c r="D139">
        <v>0.01</v>
      </c>
      <c r="E139" t="s">
        <v>253</v>
      </c>
      <c r="F139">
        <v>1.1684000000000001</v>
      </c>
      <c r="I139" s="374">
        <v>43251.366666666669</v>
      </c>
      <c r="J139">
        <v>1.169</v>
      </c>
      <c r="K139">
        <v>0</v>
      </c>
      <c r="M139">
        <v>0</v>
      </c>
      <c r="N139">
        <v>0.6</v>
      </c>
      <c r="O139">
        <v>1110</v>
      </c>
      <c r="P139" t="s">
        <v>563</v>
      </c>
      <c r="Q139">
        <v>56</v>
      </c>
      <c r="R139" t="s">
        <v>92</v>
      </c>
    </row>
    <row r="140" spans="1:18" x14ac:dyDescent="0.2">
      <c r="A140" s="514">
        <v>138</v>
      </c>
      <c r="B140" s="374">
        <v>43251.359722222223</v>
      </c>
      <c r="C140" t="s">
        <v>92</v>
      </c>
      <c r="D140">
        <v>0.01</v>
      </c>
      <c r="E140" t="s">
        <v>253</v>
      </c>
      <c r="F140">
        <v>1.1672</v>
      </c>
      <c r="I140" s="374">
        <v>43251.366666666669</v>
      </c>
      <c r="J140">
        <v>1.169</v>
      </c>
      <c r="K140">
        <v>0</v>
      </c>
      <c r="M140">
        <v>0</v>
      </c>
      <c r="N140">
        <v>1.8</v>
      </c>
      <c r="O140">
        <v>1110</v>
      </c>
      <c r="P140" t="s">
        <v>573</v>
      </c>
      <c r="Q140">
        <v>56</v>
      </c>
      <c r="R140" t="s">
        <v>92</v>
      </c>
    </row>
    <row r="141" spans="1:18" x14ac:dyDescent="0.2">
      <c r="A141" s="514">
        <v>139</v>
      </c>
      <c r="B141" s="374">
        <v>43251.375</v>
      </c>
      <c r="C141" t="s">
        <v>92</v>
      </c>
      <c r="D141">
        <v>0.01</v>
      </c>
      <c r="E141" t="s">
        <v>253</v>
      </c>
      <c r="F141">
        <v>1.1684000000000001</v>
      </c>
      <c r="I141" s="374">
        <v>43251.396527777775</v>
      </c>
      <c r="J141">
        <v>1.1696</v>
      </c>
      <c r="K141">
        <v>0</v>
      </c>
      <c r="M141">
        <v>0</v>
      </c>
      <c r="N141">
        <v>1.2</v>
      </c>
      <c r="O141">
        <v>1110</v>
      </c>
      <c r="P141" t="s">
        <v>575</v>
      </c>
      <c r="Q141">
        <v>57</v>
      </c>
      <c r="R141" t="s">
        <v>92</v>
      </c>
    </row>
    <row r="142" spans="1:18" x14ac:dyDescent="0.2">
      <c r="A142" s="514">
        <v>141</v>
      </c>
      <c r="B142" s="374">
        <v>43251.417361111111</v>
      </c>
      <c r="C142" t="s">
        <v>92</v>
      </c>
      <c r="D142">
        <v>0.01</v>
      </c>
      <c r="E142" t="s">
        <v>253</v>
      </c>
      <c r="F142">
        <v>1.1709000000000001</v>
      </c>
      <c r="I142" s="374">
        <v>43251.430555555555</v>
      </c>
      <c r="J142">
        <v>1.1720999999999999</v>
      </c>
      <c r="K142">
        <v>0</v>
      </c>
      <c r="M142">
        <v>0</v>
      </c>
      <c r="N142">
        <v>1.2</v>
      </c>
      <c r="O142">
        <v>1110</v>
      </c>
      <c r="P142" t="s">
        <v>563</v>
      </c>
      <c r="Q142">
        <v>58</v>
      </c>
      <c r="R142" t="s">
        <v>92</v>
      </c>
    </row>
    <row r="143" spans="1:18" x14ac:dyDescent="0.2">
      <c r="A143" s="514">
        <v>142</v>
      </c>
      <c r="B143" s="374">
        <v>43251.461805555555</v>
      </c>
      <c r="C143" t="s">
        <v>92</v>
      </c>
      <c r="D143">
        <v>0.01</v>
      </c>
      <c r="E143" t="s">
        <v>253</v>
      </c>
      <c r="F143">
        <v>1.1708000000000001</v>
      </c>
      <c r="I143" s="374">
        <v>43251.736111111109</v>
      </c>
      <c r="J143">
        <v>1.1687000000000001</v>
      </c>
      <c r="K143">
        <v>0</v>
      </c>
      <c r="M143">
        <v>0</v>
      </c>
      <c r="N143">
        <v>-2.1</v>
      </c>
      <c r="O143">
        <v>1110</v>
      </c>
      <c r="P143" t="s">
        <v>575</v>
      </c>
      <c r="Q143">
        <v>59</v>
      </c>
      <c r="R143" t="s">
        <v>92</v>
      </c>
    </row>
    <row r="144" spans="1:18" x14ac:dyDescent="0.2">
      <c r="A144" s="514">
        <v>143</v>
      </c>
      <c r="B144" s="374">
        <v>43251.490277777775</v>
      </c>
      <c r="C144" t="s">
        <v>92</v>
      </c>
      <c r="D144">
        <v>0.01</v>
      </c>
      <c r="E144" t="s">
        <v>253</v>
      </c>
      <c r="F144">
        <v>1.1696</v>
      </c>
      <c r="I144" s="374">
        <v>43251.736111111109</v>
      </c>
      <c r="J144">
        <v>1.1687000000000001</v>
      </c>
      <c r="K144">
        <v>0</v>
      </c>
      <c r="M144">
        <v>0</v>
      </c>
      <c r="N144">
        <v>-0.9</v>
      </c>
      <c r="O144">
        <v>1110</v>
      </c>
      <c r="P144" t="s">
        <v>1961</v>
      </c>
      <c r="Q144">
        <v>59</v>
      </c>
      <c r="R144" t="s">
        <v>92</v>
      </c>
    </row>
    <row r="145" spans="1:18" x14ac:dyDescent="0.2">
      <c r="A145" s="514">
        <v>144</v>
      </c>
      <c r="B145" s="374">
        <v>43251.515277777777</v>
      </c>
      <c r="C145" t="s">
        <v>92</v>
      </c>
      <c r="D145">
        <v>0.01</v>
      </c>
      <c r="E145" t="s">
        <v>253</v>
      </c>
      <c r="F145">
        <v>1.1682999999999999</v>
      </c>
      <c r="I145" s="374">
        <v>43251.736111111109</v>
      </c>
      <c r="J145">
        <v>1.1687000000000001</v>
      </c>
      <c r="K145">
        <v>0</v>
      </c>
      <c r="M145">
        <v>0</v>
      </c>
      <c r="N145">
        <v>0.4</v>
      </c>
      <c r="O145">
        <v>1110</v>
      </c>
      <c r="P145" t="s">
        <v>1960</v>
      </c>
      <c r="Q145">
        <v>59</v>
      </c>
      <c r="R145" t="s">
        <v>92</v>
      </c>
    </row>
    <row r="146" spans="1:18" x14ac:dyDescent="0.2">
      <c r="A146" s="514">
        <v>145</v>
      </c>
      <c r="B146" s="374">
        <v>43251.62777777778</v>
      </c>
      <c r="C146" t="s">
        <v>92</v>
      </c>
      <c r="D146">
        <v>0.02</v>
      </c>
      <c r="E146" t="s">
        <v>253</v>
      </c>
      <c r="F146">
        <v>1.1666000000000001</v>
      </c>
      <c r="I146" s="374">
        <v>43251.736111111109</v>
      </c>
      <c r="J146">
        <v>1.1687000000000001</v>
      </c>
      <c r="K146">
        <v>0</v>
      </c>
      <c r="M146">
        <v>0</v>
      </c>
      <c r="N146">
        <v>4.2</v>
      </c>
      <c r="O146">
        <v>1110</v>
      </c>
      <c r="P146" t="s">
        <v>1959</v>
      </c>
      <c r="Q146">
        <v>59</v>
      </c>
      <c r="R146" t="s">
        <v>92</v>
      </c>
    </row>
    <row r="147" spans="1:18" x14ac:dyDescent="0.2">
      <c r="A147" s="514">
        <v>146</v>
      </c>
      <c r="B147" s="374">
        <v>43251.725694444445</v>
      </c>
      <c r="C147" t="s">
        <v>92</v>
      </c>
      <c r="D147">
        <v>0.03</v>
      </c>
      <c r="E147" t="s">
        <v>253</v>
      </c>
      <c r="F147">
        <v>1.1651</v>
      </c>
      <c r="I147" s="374">
        <v>43251.736111111109</v>
      </c>
      <c r="J147">
        <v>1.1687000000000001</v>
      </c>
      <c r="K147">
        <v>0</v>
      </c>
      <c r="M147">
        <v>0</v>
      </c>
      <c r="N147">
        <v>10.8</v>
      </c>
      <c r="O147">
        <v>1110</v>
      </c>
      <c r="P147" t="s">
        <v>574</v>
      </c>
      <c r="Q147">
        <v>59</v>
      </c>
      <c r="R147" t="s">
        <v>92</v>
      </c>
    </row>
    <row r="148" spans="1:18" x14ac:dyDescent="0.2">
      <c r="A148" s="514">
        <v>147</v>
      </c>
      <c r="B148" s="374">
        <v>43251.740972222222</v>
      </c>
      <c r="C148" t="s">
        <v>92</v>
      </c>
      <c r="D148">
        <v>0.01</v>
      </c>
      <c r="E148" t="s">
        <v>253</v>
      </c>
      <c r="F148">
        <v>1.1686000000000001</v>
      </c>
      <c r="I148" s="374">
        <v>43251.796527777777</v>
      </c>
      <c r="J148">
        <v>1.1687000000000001</v>
      </c>
      <c r="K148">
        <v>0</v>
      </c>
      <c r="M148">
        <v>0</v>
      </c>
      <c r="N148">
        <v>0.1</v>
      </c>
      <c r="O148">
        <v>1110</v>
      </c>
      <c r="P148" t="s">
        <v>575</v>
      </c>
      <c r="Q148">
        <v>60</v>
      </c>
      <c r="R148" t="s">
        <v>92</v>
      </c>
    </row>
    <row r="149" spans="1:18" x14ac:dyDescent="0.2">
      <c r="A149" s="514">
        <v>148</v>
      </c>
      <c r="B149" s="374">
        <v>43251.745138888888</v>
      </c>
      <c r="C149" t="s">
        <v>92</v>
      </c>
      <c r="D149">
        <v>0.01</v>
      </c>
      <c r="E149" t="s">
        <v>253</v>
      </c>
      <c r="F149">
        <v>1.1674</v>
      </c>
      <c r="I149" s="374">
        <v>43251.796527777777</v>
      </c>
      <c r="J149">
        <v>1.1687000000000001</v>
      </c>
      <c r="K149">
        <v>0</v>
      </c>
      <c r="M149">
        <v>0</v>
      </c>
      <c r="N149">
        <v>1.3</v>
      </c>
      <c r="O149">
        <v>1110</v>
      </c>
      <c r="P149" t="s">
        <v>1958</v>
      </c>
      <c r="Q149">
        <v>60</v>
      </c>
      <c r="R149" t="s">
        <v>92</v>
      </c>
    </row>
    <row r="150" spans="1:18" x14ac:dyDescent="0.2">
      <c r="A150" s="514">
        <v>149</v>
      </c>
      <c r="B150" s="374">
        <v>43251.763194444444</v>
      </c>
      <c r="C150" t="s">
        <v>92</v>
      </c>
      <c r="D150">
        <v>0.01</v>
      </c>
      <c r="E150" t="s">
        <v>253</v>
      </c>
      <c r="F150">
        <v>1.1660999999999999</v>
      </c>
      <c r="I150" s="374">
        <v>43251.796527777777</v>
      </c>
      <c r="J150">
        <v>1.1687000000000001</v>
      </c>
      <c r="K150">
        <v>0</v>
      </c>
      <c r="M150">
        <v>0</v>
      </c>
      <c r="N150">
        <v>2.6</v>
      </c>
      <c r="O150">
        <v>1110</v>
      </c>
      <c r="P150" t="s">
        <v>1957</v>
      </c>
      <c r="Q150">
        <v>60</v>
      </c>
      <c r="R150" t="s">
        <v>92</v>
      </c>
    </row>
    <row r="151" spans="1:18" x14ac:dyDescent="0.2">
      <c r="A151" s="514">
        <v>150</v>
      </c>
      <c r="B151" s="374">
        <v>43251.804861111108</v>
      </c>
      <c r="C151" t="s">
        <v>92</v>
      </c>
      <c r="D151">
        <v>0.01</v>
      </c>
      <c r="E151" t="s">
        <v>253</v>
      </c>
      <c r="F151">
        <v>1.1673</v>
      </c>
      <c r="I151" s="374">
        <v>43251.813888888886</v>
      </c>
      <c r="J151">
        <v>1.1684000000000001</v>
      </c>
      <c r="K151">
        <v>0</v>
      </c>
      <c r="M151">
        <v>0</v>
      </c>
      <c r="N151">
        <v>1.1000000000000001</v>
      </c>
      <c r="O151">
        <v>1110</v>
      </c>
      <c r="P151" t="s">
        <v>575</v>
      </c>
      <c r="Q151">
        <v>61</v>
      </c>
      <c r="R151" t="s">
        <v>92</v>
      </c>
    </row>
    <row r="152" spans="1:18" x14ac:dyDescent="0.2">
      <c r="A152" s="514">
        <v>151</v>
      </c>
      <c r="B152" s="374">
        <v>43251.959027777775</v>
      </c>
      <c r="C152" t="s">
        <v>92</v>
      </c>
      <c r="D152">
        <v>0.01</v>
      </c>
      <c r="E152" t="s">
        <v>253</v>
      </c>
      <c r="F152">
        <v>1.169</v>
      </c>
      <c r="I152" s="374">
        <v>43252.02847222222</v>
      </c>
      <c r="J152">
        <v>1.1702999999999999</v>
      </c>
      <c r="K152">
        <v>0</v>
      </c>
      <c r="M152">
        <v>-0.12</v>
      </c>
      <c r="N152">
        <v>1.18</v>
      </c>
      <c r="O152">
        <v>1110</v>
      </c>
      <c r="P152" t="s">
        <v>563</v>
      </c>
      <c r="Q152">
        <v>62</v>
      </c>
      <c r="R152" t="s">
        <v>92</v>
      </c>
    </row>
    <row r="153" spans="1:18" x14ac:dyDescent="0.2">
      <c r="A153" s="514">
        <v>152</v>
      </c>
      <c r="B153" s="374">
        <v>43252.043055555558</v>
      </c>
      <c r="C153" t="s">
        <v>92</v>
      </c>
      <c r="D153">
        <v>0.01</v>
      </c>
      <c r="E153" t="s">
        <v>253</v>
      </c>
      <c r="F153">
        <v>1.1701999999999999</v>
      </c>
      <c r="I153" s="374">
        <v>43252.398611111108</v>
      </c>
      <c r="J153">
        <v>1.1701999999999999</v>
      </c>
      <c r="K153">
        <v>0</v>
      </c>
      <c r="M153">
        <v>0</v>
      </c>
      <c r="N153">
        <v>0</v>
      </c>
      <c r="O153">
        <v>1110</v>
      </c>
      <c r="P153" t="s">
        <v>575</v>
      </c>
      <c r="Q153">
        <v>63</v>
      </c>
      <c r="R153" t="s">
        <v>92</v>
      </c>
    </row>
    <row r="154" spans="1:18" x14ac:dyDescent="0.2">
      <c r="A154" s="514">
        <v>153</v>
      </c>
      <c r="B154" s="374">
        <v>43252.090277777781</v>
      </c>
      <c r="C154" t="s">
        <v>92</v>
      </c>
      <c r="D154">
        <v>0.01</v>
      </c>
      <c r="E154" t="s">
        <v>253</v>
      </c>
      <c r="F154">
        <v>1.1689000000000001</v>
      </c>
      <c r="I154" s="374">
        <v>43252.398611111108</v>
      </c>
      <c r="J154">
        <v>1.1701999999999999</v>
      </c>
      <c r="K154">
        <v>0</v>
      </c>
      <c r="M154">
        <v>0</v>
      </c>
      <c r="N154">
        <v>1.3</v>
      </c>
      <c r="O154">
        <v>1110</v>
      </c>
      <c r="P154" t="s">
        <v>1956</v>
      </c>
      <c r="Q154">
        <v>63</v>
      </c>
      <c r="R154" t="s">
        <v>92</v>
      </c>
    </row>
    <row r="155" spans="1:18" x14ac:dyDescent="0.2">
      <c r="A155" s="514">
        <v>154</v>
      </c>
      <c r="B155" s="374">
        <v>43252.294444444444</v>
      </c>
      <c r="C155" t="s">
        <v>92</v>
      </c>
      <c r="D155">
        <v>0.01</v>
      </c>
      <c r="E155" t="s">
        <v>253</v>
      </c>
      <c r="F155">
        <v>1.1676</v>
      </c>
      <c r="I155" s="374">
        <v>43252.398611111108</v>
      </c>
      <c r="J155">
        <v>1.1701999999999999</v>
      </c>
      <c r="K155">
        <v>0</v>
      </c>
      <c r="M155">
        <v>0</v>
      </c>
      <c r="N155">
        <v>2.6</v>
      </c>
      <c r="O155">
        <v>1110</v>
      </c>
      <c r="P155" t="s">
        <v>1955</v>
      </c>
      <c r="Q155">
        <v>63</v>
      </c>
      <c r="R155" t="s">
        <v>92</v>
      </c>
    </row>
    <row r="156" spans="1:18" x14ac:dyDescent="0.2">
      <c r="A156" s="514">
        <v>155</v>
      </c>
      <c r="B156" s="374">
        <v>43252.411111111112</v>
      </c>
      <c r="C156" t="s">
        <v>92</v>
      </c>
      <c r="D156">
        <v>0.01</v>
      </c>
      <c r="E156" t="s">
        <v>253</v>
      </c>
      <c r="F156">
        <v>1.169</v>
      </c>
      <c r="I156" s="374">
        <v>43252.499305555553</v>
      </c>
      <c r="J156">
        <v>1.1701999999999999</v>
      </c>
      <c r="K156">
        <v>0</v>
      </c>
      <c r="M156">
        <v>0</v>
      </c>
      <c r="N156">
        <v>1.2</v>
      </c>
      <c r="O156">
        <v>1110</v>
      </c>
      <c r="P156" t="s">
        <v>575</v>
      </c>
      <c r="Q156">
        <v>64</v>
      </c>
      <c r="R156" t="s">
        <v>92</v>
      </c>
    </row>
    <row r="157" spans="1:18" x14ac:dyDescent="0.2">
      <c r="A157" s="514">
        <v>156</v>
      </c>
      <c r="B157" s="374">
        <v>43252.509722222225</v>
      </c>
      <c r="C157" t="s">
        <v>92</v>
      </c>
      <c r="D157">
        <v>0.01</v>
      </c>
      <c r="E157" t="s">
        <v>253</v>
      </c>
      <c r="F157">
        <v>1.1708000000000001</v>
      </c>
      <c r="I157" s="374">
        <v>43255.148611111108</v>
      </c>
      <c r="J157">
        <v>1.1681999999999999</v>
      </c>
      <c r="K157">
        <v>0</v>
      </c>
      <c r="M157">
        <v>-0.12</v>
      </c>
      <c r="N157">
        <v>-2.72</v>
      </c>
      <c r="O157">
        <v>1110</v>
      </c>
      <c r="P157" t="s">
        <v>575</v>
      </c>
      <c r="Q157">
        <v>65</v>
      </c>
      <c r="R157" t="s">
        <v>92</v>
      </c>
    </row>
    <row r="158" spans="1:18" x14ac:dyDescent="0.2">
      <c r="A158" s="514">
        <v>157</v>
      </c>
      <c r="B158" s="374">
        <v>43252.5625</v>
      </c>
      <c r="C158" t="s">
        <v>92</v>
      </c>
      <c r="D158">
        <v>0.01</v>
      </c>
      <c r="E158" t="s">
        <v>253</v>
      </c>
      <c r="F158">
        <v>1.1696</v>
      </c>
      <c r="I158" s="374">
        <v>43255.148611111108</v>
      </c>
      <c r="J158">
        <v>1.1681999999999999</v>
      </c>
      <c r="K158">
        <v>0</v>
      </c>
      <c r="M158">
        <v>-0.12</v>
      </c>
      <c r="N158">
        <v>-1.52</v>
      </c>
      <c r="O158">
        <v>1110</v>
      </c>
      <c r="P158" t="s">
        <v>1945</v>
      </c>
      <c r="Q158">
        <v>65</v>
      </c>
      <c r="R158" t="s">
        <v>92</v>
      </c>
    </row>
    <row r="159" spans="1:18" x14ac:dyDescent="0.2">
      <c r="A159" s="514">
        <v>158</v>
      </c>
      <c r="B159" s="374">
        <v>43252.583333333336</v>
      </c>
      <c r="C159" t="s">
        <v>92</v>
      </c>
      <c r="D159">
        <v>0.01</v>
      </c>
      <c r="E159" t="s">
        <v>253</v>
      </c>
      <c r="F159">
        <v>1.1676</v>
      </c>
      <c r="I159" s="374">
        <v>43255.148611111108</v>
      </c>
      <c r="J159">
        <v>1.1681999999999999</v>
      </c>
      <c r="K159">
        <v>0</v>
      </c>
      <c r="M159">
        <v>-0.12</v>
      </c>
      <c r="N159">
        <v>0.48</v>
      </c>
      <c r="O159">
        <v>1110</v>
      </c>
      <c r="P159" t="s">
        <v>1944</v>
      </c>
      <c r="Q159">
        <v>65</v>
      </c>
      <c r="R159" t="s">
        <v>92</v>
      </c>
    </row>
    <row r="160" spans="1:18" x14ac:dyDescent="0.2">
      <c r="A160" s="514">
        <v>159</v>
      </c>
      <c r="B160" s="374">
        <v>43252.605555555558</v>
      </c>
      <c r="C160" t="s">
        <v>92</v>
      </c>
      <c r="D160">
        <v>0.02</v>
      </c>
      <c r="E160" t="s">
        <v>253</v>
      </c>
      <c r="F160">
        <v>1.1660999999999999</v>
      </c>
      <c r="I160" s="374">
        <v>43255.148611111108</v>
      </c>
      <c r="J160">
        <v>1.1681999999999999</v>
      </c>
      <c r="K160">
        <v>0</v>
      </c>
      <c r="M160">
        <v>-0.25</v>
      </c>
      <c r="N160">
        <v>3.95</v>
      </c>
      <c r="O160">
        <v>1110</v>
      </c>
      <c r="P160" t="s">
        <v>1943</v>
      </c>
      <c r="Q160">
        <v>65</v>
      </c>
      <c r="R160" t="s">
        <v>92</v>
      </c>
    </row>
    <row r="161" spans="1:18" x14ac:dyDescent="0.2">
      <c r="A161" s="514">
        <v>160</v>
      </c>
      <c r="B161" s="374">
        <v>43252.677083333336</v>
      </c>
      <c r="C161" t="s">
        <v>92</v>
      </c>
      <c r="D161">
        <v>0.03</v>
      </c>
      <c r="E161" t="s">
        <v>253</v>
      </c>
      <c r="F161">
        <v>1.1641999999999999</v>
      </c>
      <c r="I161" s="374">
        <v>43255.148611111108</v>
      </c>
      <c r="J161">
        <v>1.1681999999999999</v>
      </c>
      <c r="K161">
        <v>0</v>
      </c>
      <c r="M161">
        <v>-0.37</v>
      </c>
      <c r="N161">
        <v>11.63</v>
      </c>
      <c r="O161">
        <v>1110</v>
      </c>
      <c r="P161" t="s">
        <v>1942</v>
      </c>
      <c r="Q161">
        <v>65</v>
      </c>
      <c r="R161" t="s">
        <v>92</v>
      </c>
    </row>
    <row r="162" spans="1:18" x14ac:dyDescent="0.2">
      <c r="A162" s="514">
        <v>161</v>
      </c>
      <c r="B162" s="374">
        <v>43252.682638888888</v>
      </c>
      <c r="C162" t="s">
        <v>93</v>
      </c>
      <c r="D162">
        <v>0.01</v>
      </c>
      <c r="E162" t="s">
        <v>253</v>
      </c>
      <c r="F162">
        <v>1.1655</v>
      </c>
      <c r="I162" s="374">
        <v>43259.502083333333</v>
      </c>
      <c r="J162">
        <v>1.1757</v>
      </c>
      <c r="K162">
        <v>0</v>
      </c>
      <c r="M162">
        <v>0.13</v>
      </c>
      <c r="N162">
        <v>-10.07</v>
      </c>
      <c r="O162">
        <v>1110</v>
      </c>
      <c r="P162" t="s">
        <v>575</v>
      </c>
      <c r="Q162">
        <v>66</v>
      </c>
      <c r="R162" t="s">
        <v>93</v>
      </c>
    </row>
    <row r="163" spans="1:18" x14ac:dyDescent="0.2">
      <c r="A163" s="514">
        <v>162</v>
      </c>
      <c r="B163" s="374">
        <v>43252.71597222222</v>
      </c>
      <c r="C163" t="s">
        <v>93</v>
      </c>
      <c r="D163">
        <v>0.01</v>
      </c>
      <c r="E163" t="s">
        <v>253</v>
      </c>
      <c r="F163">
        <v>1.1667000000000001</v>
      </c>
      <c r="I163" s="374">
        <v>43259.502083333333</v>
      </c>
      <c r="J163">
        <v>1.1757</v>
      </c>
      <c r="K163">
        <v>0</v>
      </c>
      <c r="M163">
        <v>0.13</v>
      </c>
      <c r="N163">
        <v>-8.8699999999999992</v>
      </c>
      <c r="O163">
        <v>1110</v>
      </c>
      <c r="P163" t="s">
        <v>1938</v>
      </c>
      <c r="Q163">
        <v>66</v>
      </c>
      <c r="R163" t="s">
        <v>93</v>
      </c>
    </row>
    <row r="164" spans="1:18" x14ac:dyDescent="0.2">
      <c r="A164" s="514">
        <v>163</v>
      </c>
      <c r="B164" s="374">
        <v>43255.148611111108</v>
      </c>
      <c r="C164" t="s">
        <v>93</v>
      </c>
      <c r="D164">
        <v>0.01</v>
      </c>
      <c r="E164" t="s">
        <v>253</v>
      </c>
      <c r="F164">
        <v>1.1680999999999999</v>
      </c>
      <c r="I164" s="374">
        <v>43259.502083333333</v>
      </c>
      <c r="J164">
        <v>1.1757</v>
      </c>
      <c r="K164">
        <v>0</v>
      </c>
      <c r="M164">
        <v>0.11</v>
      </c>
      <c r="N164">
        <v>-7.49</v>
      </c>
      <c r="O164">
        <v>1110</v>
      </c>
      <c r="P164" t="s">
        <v>1937</v>
      </c>
      <c r="Q164">
        <v>66</v>
      </c>
      <c r="R164" t="s">
        <v>93</v>
      </c>
    </row>
    <row r="165" spans="1:18" x14ac:dyDescent="0.2">
      <c r="A165" s="514">
        <v>164</v>
      </c>
      <c r="B165" s="374">
        <v>43255.227083333331</v>
      </c>
      <c r="C165" t="s">
        <v>93</v>
      </c>
      <c r="D165">
        <v>0.02</v>
      </c>
      <c r="E165" t="s">
        <v>253</v>
      </c>
      <c r="F165">
        <v>1.1695</v>
      </c>
      <c r="I165" s="374">
        <v>43259.502083333333</v>
      </c>
      <c r="J165">
        <v>1.1757</v>
      </c>
      <c r="K165">
        <v>0</v>
      </c>
      <c r="M165">
        <v>0.18</v>
      </c>
      <c r="N165">
        <v>-12.22</v>
      </c>
      <c r="O165">
        <v>1110</v>
      </c>
      <c r="P165" t="s">
        <v>1939</v>
      </c>
      <c r="Q165">
        <v>66</v>
      </c>
      <c r="R165" t="s">
        <v>93</v>
      </c>
    </row>
    <row r="166" spans="1:18" x14ac:dyDescent="0.2">
      <c r="A166" s="514">
        <v>166</v>
      </c>
      <c r="B166" s="374">
        <v>43255.393055555556</v>
      </c>
      <c r="C166" t="s">
        <v>93</v>
      </c>
      <c r="D166">
        <v>0.03</v>
      </c>
      <c r="E166" t="s">
        <v>253</v>
      </c>
      <c r="F166">
        <v>1.171</v>
      </c>
      <c r="I166" s="374">
        <v>43259.502083333333</v>
      </c>
      <c r="J166">
        <v>1.1757</v>
      </c>
      <c r="K166">
        <v>0</v>
      </c>
      <c r="M166">
        <v>0.28999999999999998</v>
      </c>
      <c r="N166">
        <v>-13.81</v>
      </c>
      <c r="O166">
        <v>1110</v>
      </c>
      <c r="P166" t="s">
        <v>1940</v>
      </c>
      <c r="Q166">
        <v>66</v>
      </c>
      <c r="R166" t="s">
        <v>93</v>
      </c>
    </row>
    <row r="167" spans="1:18" x14ac:dyDescent="0.2">
      <c r="A167" s="514">
        <v>169</v>
      </c>
      <c r="B167" s="374">
        <v>43258.629861111112</v>
      </c>
      <c r="C167" t="s">
        <v>93</v>
      </c>
      <c r="D167">
        <v>0.09</v>
      </c>
      <c r="E167" t="s">
        <v>253</v>
      </c>
      <c r="F167">
        <v>1.1825000000000001</v>
      </c>
      <c r="I167" s="374">
        <v>43259.502083333333</v>
      </c>
      <c r="J167">
        <v>1.1757</v>
      </c>
      <c r="K167">
        <v>0</v>
      </c>
      <c r="M167">
        <v>0.14000000000000001</v>
      </c>
      <c r="N167">
        <v>61.34</v>
      </c>
      <c r="O167">
        <v>1110</v>
      </c>
      <c r="P167" t="s">
        <v>1934</v>
      </c>
      <c r="Q167">
        <v>66</v>
      </c>
      <c r="R167" t="s">
        <v>93</v>
      </c>
    </row>
    <row r="168" spans="1:18" x14ac:dyDescent="0.2">
      <c r="A168" s="514">
        <v>172</v>
      </c>
      <c r="B168" s="374">
        <v>43258.786111111112</v>
      </c>
      <c r="C168" t="s">
        <v>93</v>
      </c>
      <c r="D168">
        <v>0.06</v>
      </c>
      <c r="E168" t="s">
        <v>253</v>
      </c>
      <c r="F168">
        <v>1.1802999999999999</v>
      </c>
      <c r="I168" s="374">
        <v>43259.502083333333</v>
      </c>
      <c r="J168">
        <v>1.1757</v>
      </c>
      <c r="K168">
        <v>0</v>
      </c>
      <c r="M168">
        <v>0.09</v>
      </c>
      <c r="N168">
        <v>27.69</v>
      </c>
      <c r="O168">
        <v>1110</v>
      </c>
      <c r="P168" t="s">
        <v>1935</v>
      </c>
      <c r="Q168">
        <v>66</v>
      </c>
      <c r="R168" t="s">
        <v>93</v>
      </c>
    </row>
    <row r="169" spans="1:18" x14ac:dyDescent="0.2">
      <c r="A169" s="514">
        <v>175</v>
      </c>
      <c r="B169" s="374">
        <v>43259.347222222219</v>
      </c>
      <c r="C169" t="s">
        <v>93</v>
      </c>
      <c r="D169">
        <v>0.04</v>
      </c>
      <c r="E169" t="s">
        <v>253</v>
      </c>
      <c r="F169">
        <v>1.1783999999999999</v>
      </c>
      <c r="I169" s="374">
        <v>43259.502083333333</v>
      </c>
      <c r="J169">
        <v>1.1757</v>
      </c>
      <c r="K169">
        <v>0</v>
      </c>
      <c r="M169">
        <v>0</v>
      </c>
      <c r="N169">
        <v>10.8</v>
      </c>
      <c r="O169">
        <v>1110</v>
      </c>
      <c r="P169" t="s">
        <v>1936</v>
      </c>
      <c r="Q169">
        <v>66</v>
      </c>
      <c r="R169" t="s">
        <v>93</v>
      </c>
    </row>
    <row r="170" spans="1:18" x14ac:dyDescent="0.2">
      <c r="A170" s="514">
        <v>165</v>
      </c>
      <c r="B170" s="374">
        <v>43255.340277777781</v>
      </c>
      <c r="C170" t="s">
        <v>92</v>
      </c>
      <c r="D170">
        <v>0.01</v>
      </c>
      <c r="E170" t="s">
        <v>253</v>
      </c>
      <c r="F170">
        <v>1.1685000000000001</v>
      </c>
      <c r="I170" s="374">
        <v>43255.386111111111</v>
      </c>
      <c r="J170">
        <v>1.1697</v>
      </c>
      <c r="K170">
        <v>0</v>
      </c>
      <c r="M170">
        <v>0</v>
      </c>
      <c r="N170">
        <v>1.2</v>
      </c>
      <c r="O170">
        <v>1110</v>
      </c>
      <c r="P170" t="s">
        <v>575</v>
      </c>
      <c r="Q170">
        <v>67</v>
      </c>
      <c r="R170" t="s">
        <v>92</v>
      </c>
    </row>
    <row r="171" spans="1:18" x14ac:dyDescent="0.2">
      <c r="A171" s="514">
        <v>167</v>
      </c>
      <c r="B171" s="374">
        <v>43255.398611111108</v>
      </c>
      <c r="C171" t="s">
        <v>92</v>
      </c>
      <c r="D171">
        <v>0.01</v>
      </c>
      <c r="E171" t="s">
        <v>253</v>
      </c>
      <c r="F171">
        <v>1.1709000000000001</v>
      </c>
      <c r="I171" s="374">
        <v>43255.443055555559</v>
      </c>
      <c r="J171">
        <v>1.1715</v>
      </c>
      <c r="K171">
        <v>0</v>
      </c>
      <c r="M171">
        <v>0</v>
      </c>
      <c r="N171">
        <v>0.6</v>
      </c>
      <c r="O171">
        <v>1110</v>
      </c>
      <c r="P171" t="s">
        <v>575</v>
      </c>
      <c r="Q171">
        <v>68</v>
      </c>
      <c r="R171" t="s">
        <v>92</v>
      </c>
    </row>
    <row r="172" spans="1:18" x14ac:dyDescent="0.2">
      <c r="A172" s="514">
        <v>168</v>
      </c>
      <c r="B172" s="374">
        <v>43255.416666666664</v>
      </c>
      <c r="C172" t="s">
        <v>92</v>
      </c>
      <c r="D172">
        <v>0.01</v>
      </c>
      <c r="E172" t="s">
        <v>253</v>
      </c>
      <c r="F172">
        <v>1.1697</v>
      </c>
      <c r="I172" s="374">
        <v>43255.443055555559</v>
      </c>
      <c r="J172">
        <v>1.1715</v>
      </c>
      <c r="K172">
        <v>0</v>
      </c>
      <c r="M172">
        <v>0</v>
      </c>
      <c r="N172">
        <v>1.8</v>
      </c>
      <c r="O172">
        <v>1110</v>
      </c>
      <c r="P172" t="s">
        <v>1941</v>
      </c>
      <c r="Q172">
        <v>68</v>
      </c>
      <c r="R172" t="s">
        <v>92</v>
      </c>
    </row>
    <row r="173" spans="1:18" x14ac:dyDescent="0.2">
      <c r="A173" s="514">
        <v>170</v>
      </c>
      <c r="B173" s="374">
        <v>43258.63958333333</v>
      </c>
      <c r="C173" t="s">
        <v>92</v>
      </c>
      <c r="D173">
        <v>0.01</v>
      </c>
      <c r="E173" t="s">
        <v>253</v>
      </c>
      <c r="F173">
        <v>1.1830000000000001</v>
      </c>
      <c r="I173" s="374">
        <v>43262.111111111109</v>
      </c>
      <c r="J173">
        <v>1.1786000000000001</v>
      </c>
      <c r="K173">
        <v>0</v>
      </c>
      <c r="M173">
        <v>-0.24</v>
      </c>
      <c r="N173">
        <v>-4.6399999999999997</v>
      </c>
      <c r="O173">
        <v>1110</v>
      </c>
      <c r="P173" t="s">
        <v>575</v>
      </c>
      <c r="Q173">
        <v>69</v>
      </c>
      <c r="R173" t="s">
        <v>92</v>
      </c>
    </row>
    <row r="174" spans="1:18" x14ac:dyDescent="0.2">
      <c r="A174" s="514">
        <v>171</v>
      </c>
      <c r="B174" s="374">
        <v>43258.657638888886</v>
      </c>
      <c r="C174" t="s">
        <v>92</v>
      </c>
      <c r="D174">
        <v>0.01</v>
      </c>
      <c r="E174" t="s">
        <v>253</v>
      </c>
      <c r="F174">
        <v>1.1818</v>
      </c>
      <c r="I174" s="374">
        <v>43262.111111111109</v>
      </c>
      <c r="J174">
        <v>1.1786000000000001</v>
      </c>
      <c r="K174">
        <v>0</v>
      </c>
      <c r="M174">
        <v>-0.24</v>
      </c>
      <c r="N174">
        <v>-3.44</v>
      </c>
      <c r="O174">
        <v>1110</v>
      </c>
      <c r="P174" t="s">
        <v>1933</v>
      </c>
      <c r="Q174">
        <v>69</v>
      </c>
      <c r="R174" t="s">
        <v>92</v>
      </c>
    </row>
    <row r="175" spans="1:18" x14ac:dyDescent="0.2">
      <c r="A175" s="514">
        <v>173</v>
      </c>
      <c r="B175" s="374">
        <v>43258.786805555559</v>
      </c>
      <c r="C175" t="s">
        <v>92</v>
      </c>
      <c r="D175">
        <v>0.01</v>
      </c>
      <c r="E175" t="s">
        <v>253</v>
      </c>
      <c r="F175">
        <v>1.1803999999999999</v>
      </c>
      <c r="I175" s="374">
        <v>43262.111111111109</v>
      </c>
      <c r="J175">
        <v>1.1786000000000001</v>
      </c>
      <c r="K175">
        <v>0</v>
      </c>
      <c r="M175">
        <v>-0.24</v>
      </c>
      <c r="N175">
        <v>-2.04</v>
      </c>
      <c r="O175">
        <v>1110</v>
      </c>
      <c r="P175" t="s">
        <v>1932</v>
      </c>
      <c r="Q175">
        <v>69</v>
      </c>
      <c r="R175" t="s">
        <v>92</v>
      </c>
    </row>
    <row r="176" spans="1:18" x14ac:dyDescent="0.2">
      <c r="A176" s="514">
        <v>174</v>
      </c>
      <c r="B176" s="374">
        <v>43259.34652777778</v>
      </c>
      <c r="C176" t="s">
        <v>92</v>
      </c>
      <c r="D176">
        <v>0.02</v>
      </c>
      <c r="E176" t="s">
        <v>253</v>
      </c>
      <c r="F176">
        <v>1.1789000000000001</v>
      </c>
      <c r="I176" s="374">
        <v>43262.111111111109</v>
      </c>
      <c r="J176">
        <v>1.1786000000000001</v>
      </c>
      <c r="K176">
        <v>0</v>
      </c>
      <c r="M176">
        <v>-0.25</v>
      </c>
      <c r="N176">
        <v>-0.85</v>
      </c>
      <c r="O176">
        <v>1110</v>
      </c>
      <c r="P176" t="s">
        <v>1931</v>
      </c>
      <c r="Q176">
        <v>69</v>
      </c>
      <c r="R176" t="s">
        <v>92</v>
      </c>
    </row>
    <row r="177" spans="1:18" x14ac:dyDescent="0.2">
      <c r="A177" s="514">
        <v>176</v>
      </c>
      <c r="B177" s="374">
        <v>43259.352083333331</v>
      </c>
      <c r="C177" t="s">
        <v>92</v>
      </c>
      <c r="D177">
        <v>0.03</v>
      </c>
      <c r="E177" t="s">
        <v>253</v>
      </c>
      <c r="F177">
        <v>1.1774</v>
      </c>
      <c r="I177" s="374">
        <v>43262.111111111109</v>
      </c>
      <c r="J177">
        <v>1.1786000000000001</v>
      </c>
      <c r="K177">
        <v>0</v>
      </c>
      <c r="M177">
        <v>-0.37</v>
      </c>
      <c r="N177">
        <v>3.23</v>
      </c>
      <c r="O177">
        <v>1110</v>
      </c>
      <c r="P177" t="s">
        <v>1930</v>
      </c>
      <c r="Q177">
        <v>69</v>
      </c>
      <c r="R177" t="s">
        <v>92</v>
      </c>
    </row>
    <row r="178" spans="1:18" x14ac:dyDescent="0.2">
      <c r="A178" s="514">
        <v>177</v>
      </c>
      <c r="B178" s="374">
        <v>43259.502083333333</v>
      </c>
      <c r="C178" t="s">
        <v>92</v>
      </c>
      <c r="D178">
        <v>0.04</v>
      </c>
      <c r="E178" t="s">
        <v>253</v>
      </c>
      <c r="F178">
        <v>1.1758</v>
      </c>
      <c r="I178" s="374">
        <v>43262.111111111109</v>
      </c>
      <c r="J178">
        <v>1.1786000000000001</v>
      </c>
      <c r="K178">
        <v>0</v>
      </c>
      <c r="M178">
        <v>-0.5</v>
      </c>
      <c r="N178">
        <v>10.7</v>
      </c>
      <c r="O178">
        <v>1110</v>
      </c>
      <c r="P178" t="s">
        <v>1929</v>
      </c>
      <c r="Q178">
        <v>69</v>
      </c>
      <c r="R178" t="s">
        <v>92</v>
      </c>
    </row>
    <row r="179" spans="1:18" x14ac:dyDescent="0.2">
      <c r="A179" s="514">
        <v>179</v>
      </c>
      <c r="B179" s="374">
        <v>43259.539583333331</v>
      </c>
      <c r="C179" t="s">
        <v>92</v>
      </c>
      <c r="D179">
        <v>0.06</v>
      </c>
      <c r="E179" t="s">
        <v>253</v>
      </c>
      <c r="F179">
        <v>1.1738999999999999</v>
      </c>
      <c r="I179" s="374">
        <v>43262.111111111109</v>
      </c>
      <c r="J179">
        <v>1.1786000000000001</v>
      </c>
      <c r="K179">
        <v>0</v>
      </c>
      <c r="M179">
        <v>-0.74</v>
      </c>
      <c r="N179">
        <v>27.46</v>
      </c>
      <c r="O179">
        <v>1110</v>
      </c>
      <c r="P179" t="s">
        <v>1928</v>
      </c>
      <c r="Q179">
        <v>69</v>
      </c>
      <c r="R179" t="s">
        <v>92</v>
      </c>
    </row>
    <row r="180" spans="1:18" x14ac:dyDescent="0.2">
      <c r="A180" s="514">
        <v>178</v>
      </c>
      <c r="B180" s="374">
        <v>43259.524305555555</v>
      </c>
      <c r="C180" t="s">
        <v>93</v>
      </c>
      <c r="D180">
        <v>0.01</v>
      </c>
      <c r="E180" t="s">
        <v>253</v>
      </c>
      <c r="F180">
        <v>1.1755</v>
      </c>
      <c r="I180" s="374">
        <v>43259.53402777778</v>
      </c>
      <c r="J180">
        <v>1.1742999999999999</v>
      </c>
      <c r="K180">
        <v>0</v>
      </c>
      <c r="M180">
        <v>0</v>
      </c>
      <c r="N180">
        <v>1.2</v>
      </c>
      <c r="O180">
        <v>1110</v>
      </c>
      <c r="P180" t="s">
        <v>563</v>
      </c>
      <c r="Q180">
        <v>70</v>
      </c>
      <c r="R180" t="s">
        <v>93</v>
      </c>
    </row>
    <row r="181" spans="1:18" x14ac:dyDescent="0.2">
      <c r="A181" s="514">
        <v>180</v>
      </c>
      <c r="B181" s="374">
        <v>43259.556250000001</v>
      </c>
      <c r="C181" t="s">
        <v>93</v>
      </c>
      <c r="D181">
        <v>0.01</v>
      </c>
      <c r="E181" t="s">
        <v>253</v>
      </c>
      <c r="F181">
        <v>1.1737</v>
      </c>
      <c r="I181" s="374">
        <v>43263.084027777775</v>
      </c>
      <c r="J181">
        <v>1.1768000000000001</v>
      </c>
      <c r="K181">
        <v>0</v>
      </c>
      <c r="M181">
        <v>0.04</v>
      </c>
      <c r="N181">
        <v>-3.06</v>
      </c>
      <c r="O181">
        <v>1110</v>
      </c>
      <c r="P181" t="s">
        <v>575</v>
      </c>
      <c r="Q181">
        <v>71</v>
      </c>
      <c r="R181" t="s">
        <v>93</v>
      </c>
    </row>
    <row r="182" spans="1:18" x14ac:dyDescent="0.2">
      <c r="A182" s="514">
        <v>181</v>
      </c>
      <c r="B182" s="374">
        <v>43259.584027777775</v>
      </c>
      <c r="C182" t="s">
        <v>93</v>
      </c>
      <c r="D182">
        <v>0.01</v>
      </c>
      <c r="E182" t="s">
        <v>253</v>
      </c>
      <c r="F182">
        <v>1.1749000000000001</v>
      </c>
      <c r="I182" s="374">
        <v>43263.084027777775</v>
      </c>
      <c r="J182">
        <v>1.1768000000000001</v>
      </c>
      <c r="K182">
        <v>0</v>
      </c>
      <c r="M182">
        <v>0.04</v>
      </c>
      <c r="N182">
        <v>-1.86</v>
      </c>
      <c r="O182">
        <v>1110</v>
      </c>
      <c r="P182" t="s">
        <v>1925</v>
      </c>
      <c r="Q182">
        <v>71</v>
      </c>
      <c r="R182" t="s">
        <v>93</v>
      </c>
    </row>
    <row r="183" spans="1:18" x14ac:dyDescent="0.2">
      <c r="A183" s="514">
        <v>182</v>
      </c>
      <c r="B183" s="374">
        <v>43259.638888888891</v>
      </c>
      <c r="C183" t="s">
        <v>93</v>
      </c>
      <c r="D183">
        <v>0.01</v>
      </c>
      <c r="E183" t="s">
        <v>253</v>
      </c>
      <c r="F183">
        <v>1.1762999999999999</v>
      </c>
      <c r="I183" s="374">
        <v>43263.084027777775</v>
      </c>
      <c r="J183">
        <v>1.1768000000000001</v>
      </c>
      <c r="K183">
        <v>0</v>
      </c>
      <c r="M183">
        <v>0.04</v>
      </c>
      <c r="N183">
        <v>-0.46</v>
      </c>
      <c r="O183">
        <v>1110</v>
      </c>
      <c r="P183" t="s">
        <v>1924</v>
      </c>
      <c r="Q183">
        <v>71</v>
      </c>
      <c r="R183" t="s">
        <v>93</v>
      </c>
    </row>
    <row r="184" spans="1:18" x14ac:dyDescent="0.2">
      <c r="A184" s="514">
        <v>183</v>
      </c>
      <c r="B184" s="374">
        <v>43259.76458333333</v>
      </c>
      <c r="C184" t="s">
        <v>93</v>
      </c>
      <c r="D184">
        <v>0.02</v>
      </c>
      <c r="E184" t="s">
        <v>253</v>
      </c>
      <c r="F184">
        <v>1.1777</v>
      </c>
      <c r="I184" s="374">
        <v>43263.084027777775</v>
      </c>
      <c r="J184">
        <v>1.1768000000000001</v>
      </c>
      <c r="K184">
        <v>0</v>
      </c>
      <c r="M184">
        <v>0.06</v>
      </c>
      <c r="N184">
        <v>1.86</v>
      </c>
      <c r="O184">
        <v>1110</v>
      </c>
      <c r="P184" t="s">
        <v>1923</v>
      </c>
      <c r="Q184">
        <v>71</v>
      </c>
      <c r="R184" t="s">
        <v>93</v>
      </c>
    </row>
    <row r="185" spans="1:18" x14ac:dyDescent="0.2">
      <c r="A185" s="514">
        <v>184</v>
      </c>
      <c r="B185" s="374">
        <v>43262.113194444442</v>
      </c>
      <c r="C185" t="s">
        <v>93</v>
      </c>
      <c r="D185">
        <v>0.03</v>
      </c>
      <c r="E185" t="s">
        <v>253</v>
      </c>
      <c r="F185">
        <v>1.1792</v>
      </c>
      <c r="I185" s="374">
        <v>43263.084027777775</v>
      </c>
      <c r="J185">
        <v>1.1768000000000001</v>
      </c>
      <c r="K185">
        <v>0</v>
      </c>
      <c r="M185">
        <v>0.05</v>
      </c>
      <c r="N185">
        <v>7.25</v>
      </c>
      <c r="O185">
        <v>1110</v>
      </c>
      <c r="P185" t="s">
        <v>1922</v>
      </c>
      <c r="Q185">
        <v>71</v>
      </c>
      <c r="R185" t="s">
        <v>93</v>
      </c>
    </row>
    <row r="186" spans="1:18" x14ac:dyDescent="0.2">
      <c r="A186" s="514">
        <v>187</v>
      </c>
      <c r="B186" s="374">
        <v>43262.34375</v>
      </c>
      <c r="C186" t="s">
        <v>93</v>
      </c>
      <c r="D186">
        <v>0.04</v>
      </c>
      <c r="E186" t="s">
        <v>253</v>
      </c>
      <c r="F186">
        <v>1.1808000000000001</v>
      </c>
      <c r="I186" s="374">
        <v>43263.084027777775</v>
      </c>
      <c r="J186">
        <v>1.1768000000000001</v>
      </c>
      <c r="K186">
        <v>0</v>
      </c>
      <c r="M186">
        <v>0.06</v>
      </c>
      <c r="N186">
        <v>16.059999999999999</v>
      </c>
      <c r="O186">
        <v>1110</v>
      </c>
      <c r="P186" t="s">
        <v>1921</v>
      </c>
      <c r="Q186">
        <v>71</v>
      </c>
      <c r="R186" t="s">
        <v>93</v>
      </c>
    </row>
    <row r="187" spans="1:18" x14ac:dyDescent="0.2">
      <c r="A187" s="514">
        <v>185</v>
      </c>
      <c r="B187" s="374">
        <v>43262.170138888891</v>
      </c>
      <c r="C187" t="s">
        <v>92</v>
      </c>
      <c r="D187">
        <v>0.01</v>
      </c>
      <c r="E187" t="s">
        <v>253</v>
      </c>
      <c r="F187">
        <v>1.1803999999999999</v>
      </c>
      <c r="I187" s="374">
        <v>43262.34375</v>
      </c>
      <c r="J187">
        <v>1.181</v>
      </c>
      <c r="K187">
        <v>0</v>
      </c>
      <c r="M187">
        <v>0</v>
      </c>
      <c r="N187">
        <v>0.6</v>
      </c>
      <c r="O187">
        <v>1110</v>
      </c>
      <c r="P187" t="s">
        <v>575</v>
      </c>
      <c r="Q187">
        <v>72</v>
      </c>
      <c r="R187" t="s">
        <v>92</v>
      </c>
    </row>
    <row r="188" spans="1:18" x14ac:dyDescent="0.2">
      <c r="A188" s="514">
        <v>186</v>
      </c>
      <c r="B188" s="374">
        <v>43262.333333333336</v>
      </c>
      <c r="C188" t="s">
        <v>92</v>
      </c>
      <c r="D188">
        <v>0.01</v>
      </c>
      <c r="E188" t="s">
        <v>253</v>
      </c>
      <c r="F188">
        <v>1.1791</v>
      </c>
      <c r="I188" s="374">
        <v>43262.34375</v>
      </c>
      <c r="J188">
        <v>1.181</v>
      </c>
      <c r="K188">
        <v>0</v>
      </c>
      <c r="M188">
        <v>0</v>
      </c>
      <c r="N188">
        <v>1.9</v>
      </c>
      <c r="O188">
        <v>1110</v>
      </c>
      <c r="P188" t="s">
        <v>576</v>
      </c>
      <c r="Q188">
        <v>72</v>
      </c>
      <c r="R188" t="s">
        <v>92</v>
      </c>
    </row>
    <row r="189" spans="1:18" x14ac:dyDescent="0.2">
      <c r="A189" s="514">
        <v>188</v>
      </c>
      <c r="B189" s="374">
        <v>43262.363888888889</v>
      </c>
      <c r="C189" t="s">
        <v>92</v>
      </c>
      <c r="D189">
        <v>0.01</v>
      </c>
      <c r="E189" t="s">
        <v>253</v>
      </c>
      <c r="F189">
        <v>1.181</v>
      </c>
      <c r="I189" s="374">
        <v>43262.68472222222</v>
      </c>
      <c r="J189">
        <v>1.1809000000000001</v>
      </c>
      <c r="K189">
        <v>0</v>
      </c>
      <c r="M189">
        <v>0</v>
      </c>
      <c r="N189">
        <v>-0.1</v>
      </c>
      <c r="O189">
        <v>1110</v>
      </c>
      <c r="P189" t="s">
        <v>575</v>
      </c>
      <c r="Q189">
        <v>73</v>
      </c>
      <c r="R189" t="s">
        <v>92</v>
      </c>
    </row>
    <row r="190" spans="1:18" x14ac:dyDescent="0.2">
      <c r="A190" s="514">
        <v>189</v>
      </c>
      <c r="B190" s="374">
        <v>43262.442361111112</v>
      </c>
      <c r="C190" t="s">
        <v>92</v>
      </c>
      <c r="D190">
        <v>0.01</v>
      </c>
      <c r="E190" t="s">
        <v>253</v>
      </c>
      <c r="F190">
        <v>1.1796</v>
      </c>
      <c r="I190" s="374">
        <v>43262.68472222222</v>
      </c>
      <c r="J190">
        <v>1.1809000000000001</v>
      </c>
      <c r="K190">
        <v>0</v>
      </c>
      <c r="M190">
        <v>0</v>
      </c>
      <c r="N190">
        <v>1.3</v>
      </c>
      <c r="O190">
        <v>1110</v>
      </c>
      <c r="P190" t="s">
        <v>1927</v>
      </c>
      <c r="Q190">
        <v>73</v>
      </c>
      <c r="R190" t="s">
        <v>92</v>
      </c>
    </row>
    <row r="191" spans="1:18" x14ac:dyDescent="0.2">
      <c r="A191" s="514">
        <v>190</v>
      </c>
      <c r="B191" s="374">
        <v>43262.459027777775</v>
      </c>
      <c r="C191" t="s">
        <v>92</v>
      </c>
      <c r="D191">
        <v>0.01</v>
      </c>
      <c r="E191" t="s">
        <v>253</v>
      </c>
      <c r="F191">
        <v>1.1782999999999999</v>
      </c>
      <c r="I191" s="374">
        <v>43262.68472222222</v>
      </c>
      <c r="J191">
        <v>1.1809000000000001</v>
      </c>
      <c r="K191">
        <v>0</v>
      </c>
      <c r="M191">
        <v>0</v>
      </c>
      <c r="N191">
        <v>2.6</v>
      </c>
      <c r="O191">
        <v>1110</v>
      </c>
      <c r="P191" t="s">
        <v>1926</v>
      </c>
      <c r="Q191">
        <v>73</v>
      </c>
      <c r="R191" t="s">
        <v>92</v>
      </c>
    </row>
    <row r="192" spans="1:18" x14ac:dyDescent="0.2">
      <c r="A192" s="514">
        <v>191</v>
      </c>
      <c r="B192" s="374">
        <v>43262.693055555559</v>
      </c>
      <c r="C192" t="s">
        <v>92</v>
      </c>
      <c r="D192">
        <v>0.01</v>
      </c>
      <c r="E192" t="s">
        <v>253</v>
      </c>
      <c r="F192">
        <v>1.1806000000000001</v>
      </c>
      <c r="I192" s="374">
        <v>43263.381944444445</v>
      </c>
      <c r="J192">
        <v>1.1783999999999999</v>
      </c>
      <c r="K192">
        <v>0</v>
      </c>
      <c r="M192">
        <v>-0.12</v>
      </c>
      <c r="N192">
        <v>-2.3199999999999998</v>
      </c>
      <c r="O192">
        <v>1110</v>
      </c>
      <c r="P192" t="s">
        <v>575</v>
      </c>
      <c r="Q192">
        <v>74</v>
      </c>
      <c r="R192" t="s">
        <v>92</v>
      </c>
    </row>
    <row r="193" spans="1:18" x14ac:dyDescent="0.2">
      <c r="A193" s="514">
        <v>192</v>
      </c>
      <c r="B193" s="374">
        <v>43262.759027777778</v>
      </c>
      <c r="C193" t="s">
        <v>92</v>
      </c>
      <c r="D193">
        <v>0.01</v>
      </c>
      <c r="E193" t="s">
        <v>253</v>
      </c>
      <c r="F193">
        <v>1.1794</v>
      </c>
      <c r="I193" s="374">
        <v>43263.381944444445</v>
      </c>
      <c r="J193">
        <v>1.1783999999999999</v>
      </c>
      <c r="K193">
        <v>0</v>
      </c>
      <c r="M193">
        <v>-0.12</v>
      </c>
      <c r="N193">
        <v>-1.1200000000000001</v>
      </c>
      <c r="O193">
        <v>1110</v>
      </c>
      <c r="P193" t="s">
        <v>1920</v>
      </c>
      <c r="Q193">
        <v>74</v>
      </c>
      <c r="R193" t="s">
        <v>92</v>
      </c>
    </row>
    <row r="194" spans="1:18" x14ac:dyDescent="0.2">
      <c r="A194" s="514">
        <v>193</v>
      </c>
      <c r="B194" s="374">
        <v>43263.006249999999</v>
      </c>
      <c r="C194" t="s">
        <v>92</v>
      </c>
      <c r="D194">
        <v>0.01</v>
      </c>
      <c r="E194" t="s">
        <v>253</v>
      </c>
      <c r="F194">
        <v>1.1780999999999999</v>
      </c>
      <c r="I194" s="374">
        <v>43263.381944444445</v>
      </c>
      <c r="J194">
        <v>1.1783999999999999</v>
      </c>
      <c r="K194">
        <v>0</v>
      </c>
      <c r="M194">
        <v>0</v>
      </c>
      <c r="N194">
        <v>0.3</v>
      </c>
      <c r="O194">
        <v>1110</v>
      </c>
      <c r="P194" t="s">
        <v>1919</v>
      </c>
      <c r="Q194">
        <v>74</v>
      </c>
      <c r="R194" t="s">
        <v>92</v>
      </c>
    </row>
    <row r="195" spans="1:18" x14ac:dyDescent="0.2">
      <c r="A195" s="514">
        <v>194</v>
      </c>
      <c r="B195" s="374">
        <v>43263.084027777775</v>
      </c>
      <c r="C195" t="s">
        <v>92</v>
      </c>
      <c r="D195">
        <v>0.02</v>
      </c>
      <c r="E195" t="s">
        <v>253</v>
      </c>
      <c r="F195">
        <v>1.1763999999999999</v>
      </c>
      <c r="I195" s="374">
        <v>43263.381944444445</v>
      </c>
      <c r="J195">
        <v>1.1783999999999999</v>
      </c>
      <c r="K195">
        <v>0</v>
      </c>
      <c r="M195">
        <v>0</v>
      </c>
      <c r="N195">
        <v>4</v>
      </c>
      <c r="O195">
        <v>1110</v>
      </c>
      <c r="P195" t="s">
        <v>1918</v>
      </c>
      <c r="Q195">
        <v>74</v>
      </c>
      <c r="R195" t="s">
        <v>92</v>
      </c>
    </row>
    <row r="196" spans="1:18" x14ac:dyDescent="0.2">
      <c r="A196" s="514">
        <v>195</v>
      </c>
      <c r="B196" s="374">
        <v>43263.102083333331</v>
      </c>
      <c r="C196" t="s">
        <v>92</v>
      </c>
      <c r="D196">
        <v>0.03</v>
      </c>
      <c r="E196" t="s">
        <v>253</v>
      </c>
      <c r="F196">
        <v>1.1748000000000001</v>
      </c>
      <c r="I196" s="374">
        <v>43263.381944444445</v>
      </c>
      <c r="J196">
        <v>1.1783999999999999</v>
      </c>
      <c r="K196">
        <v>0</v>
      </c>
      <c r="M196">
        <v>0</v>
      </c>
      <c r="N196">
        <v>10.8</v>
      </c>
      <c r="O196">
        <v>1110</v>
      </c>
      <c r="P196" t="s">
        <v>1917</v>
      </c>
      <c r="Q196">
        <v>74</v>
      </c>
      <c r="R196" t="s">
        <v>92</v>
      </c>
    </row>
    <row r="197" spans="1:18" x14ac:dyDescent="0.2">
      <c r="A197" s="514">
        <v>196</v>
      </c>
      <c r="B197" s="374">
        <v>43263.109027777777</v>
      </c>
      <c r="C197" t="s">
        <v>93</v>
      </c>
      <c r="D197">
        <v>0.01</v>
      </c>
      <c r="E197" t="s">
        <v>253</v>
      </c>
      <c r="F197">
        <v>1.1745000000000001</v>
      </c>
      <c r="I197" s="374">
        <v>43263.798611111109</v>
      </c>
      <c r="J197">
        <v>1.1766000000000001</v>
      </c>
      <c r="K197">
        <v>0</v>
      </c>
      <c r="M197">
        <v>0</v>
      </c>
      <c r="N197">
        <v>-2.1</v>
      </c>
      <c r="O197">
        <v>1110</v>
      </c>
      <c r="P197" t="s">
        <v>575</v>
      </c>
      <c r="Q197">
        <v>75</v>
      </c>
      <c r="R197" t="s">
        <v>93</v>
      </c>
    </row>
    <row r="198" spans="1:18" x14ac:dyDescent="0.2">
      <c r="A198" s="514">
        <v>197</v>
      </c>
      <c r="B198" s="374">
        <v>43263.144444444442</v>
      </c>
      <c r="C198" t="s">
        <v>93</v>
      </c>
      <c r="D198">
        <v>0.01</v>
      </c>
      <c r="E198" t="s">
        <v>253</v>
      </c>
      <c r="F198">
        <v>1.1758</v>
      </c>
      <c r="I198" s="374">
        <v>43263.798611111109</v>
      </c>
      <c r="J198">
        <v>1.1766000000000001</v>
      </c>
      <c r="K198">
        <v>0</v>
      </c>
      <c r="M198">
        <v>0</v>
      </c>
      <c r="N198">
        <v>-0.8</v>
      </c>
      <c r="O198">
        <v>1110</v>
      </c>
      <c r="P198" t="s">
        <v>1916</v>
      </c>
      <c r="Q198">
        <v>75</v>
      </c>
      <c r="R198" t="s">
        <v>93</v>
      </c>
    </row>
    <row r="199" spans="1:18" x14ac:dyDescent="0.2">
      <c r="A199" s="514">
        <v>198</v>
      </c>
      <c r="B199" s="374">
        <v>43263.309027777781</v>
      </c>
      <c r="C199" t="s">
        <v>93</v>
      </c>
      <c r="D199">
        <v>0.01</v>
      </c>
      <c r="E199" t="s">
        <v>253</v>
      </c>
      <c r="F199">
        <v>1.1771</v>
      </c>
      <c r="I199" s="374">
        <v>43263.798611111109</v>
      </c>
      <c r="J199">
        <v>1.1766000000000001</v>
      </c>
      <c r="K199">
        <v>0</v>
      </c>
      <c r="M199">
        <v>0</v>
      </c>
      <c r="N199">
        <v>0.5</v>
      </c>
      <c r="O199">
        <v>1110</v>
      </c>
      <c r="P199" t="s">
        <v>1915</v>
      </c>
      <c r="Q199">
        <v>75</v>
      </c>
      <c r="R199" t="s">
        <v>93</v>
      </c>
    </row>
    <row r="200" spans="1:18" x14ac:dyDescent="0.2">
      <c r="A200" s="514">
        <v>199</v>
      </c>
      <c r="B200" s="374">
        <v>43263.381944444445</v>
      </c>
      <c r="C200" t="s">
        <v>93</v>
      </c>
      <c r="D200">
        <v>0.02</v>
      </c>
      <c r="E200" t="s">
        <v>253</v>
      </c>
      <c r="F200">
        <v>1.1785000000000001</v>
      </c>
      <c r="I200" s="374">
        <v>43263.798611111109</v>
      </c>
      <c r="J200">
        <v>1.1766000000000001</v>
      </c>
      <c r="K200">
        <v>0</v>
      </c>
      <c r="M200">
        <v>0</v>
      </c>
      <c r="N200">
        <v>3.8</v>
      </c>
      <c r="O200">
        <v>1110</v>
      </c>
      <c r="P200" t="s">
        <v>1914</v>
      </c>
      <c r="Q200">
        <v>75</v>
      </c>
      <c r="R200" t="s">
        <v>93</v>
      </c>
    </row>
    <row r="201" spans="1:18" x14ac:dyDescent="0.2">
      <c r="A201" s="514">
        <v>200</v>
      </c>
      <c r="B201" s="374">
        <v>43263.397916666669</v>
      </c>
      <c r="C201" t="s">
        <v>93</v>
      </c>
      <c r="D201">
        <v>0.03</v>
      </c>
      <c r="E201" t="s">
        <v>253</v>
      </c>
      <c r="F201">
        <v>1.1800999999999999</v>
      </c>
      <c r="I201" s="374">
        <v>43263.798611111109</v>
      </c>
      <c r="J201">
        <v>1.1766000000000001</v>
      </c>
      <c r="K201">
        <v>0</v>
      </c>
      <c r="M201">
        <v>0</v>
      </c>
      <c r="N201">
        <v>10.5</v>
      </c>
      <c r="O201">
        <v>1110</v>
      </c>
      <c r="P201" t="s">
        <v>1913</v>
      </c>
      <c r="Q201">
        <v>75</v>
      </c>
      <c r="R201" t="s">
        <v>93</v>
      </c>
    </row>
    <row r="202" spans="1:18" x14ac:dyDescent="0.2">
      <c r="A202" s="514">
        <v>201</v>
      </c>
      <c r="B202" s="374">
        <v>43263.431250000001</v>
      </c>
      <c r="C202" t="s">
        <v>92</v>
      </c>
      <c r="D202">
        <v>0.01</v>
      </c>
      <c r="E202" t="s">
        <v>253</v>
      </c>
      <c r="F202">
        <v>1.1805000000000001</v>
      </c>
      <c r="I202" s="374">
        <v>43264.618055555555</v>
      </c>
      <c r="J202">
        <v>1.1773</v>
      </c>
      <c r="K202">
        <v>0</v>
      </c>
      <c r="M202">
        <v>-0.12</v>
      </c>
      <c r="N202">
        <v>-3.32</v>
      </c>
      <c r="O202">
        <v>1110</v>
      </c>
      <c r="P202" t="s">
        <v>575</v>
      </c>
      <c r="Q202">
        <v>76</v>
      </c>
      <c r="R202" t="s">
        <v>92</v>
      </c>
    </row>
    <row r="203" spans="1:18" x14ac:dyDescent="0.2">
      <c r="A203" s="514">
        <v>202</v>
      </c>
      <c r="B203" s="374">
        <v>43263.452777777777</v>
      </c>
      <c r="C203" t="s">
        <v>92</v>
      </c>
      <c r="D203">
        <v>0.01</v>
      </c>
      <c r="E203" t="s">
        <v>253</v>
      </c>
      <c r="F203">
        <v>1.1791</v>
      </c>
      <c r="I203" s="374">
        <v>43264.618055555555</v>
      </c>
      <c r="J203">
        <v>1.1773</v>
      </c>
      <c r="K203">
        <v>0</v>
      </c>
      <c r="M203">
        <v>-0.12</v>
      </c>
      <c r="N203">
        <v>-1.92</v>
      </c>
      <c r="O203">
        <v>1110</v>
      </c>
      <c r="P203" t="s">
        <v>1911</v>
      </c>
      <c r="Q203">
        <v>76</v>
      </c>
      <c r="R203" t="s">
        <v>92</v>
      </c>
    </row>
    <row r="204" spans="1:18" x14ac:dyDescent="0.2">
      <c r="A204" s="514">
        <v>203</v>
      </c>
      <c r="B204" s="374">
        <v>43263.5625</v>
      </c>
      <c r="C204" t="s">
        <v>92</v>
      </c>
      <c r="D204">
        <v>0.01</v>
      </c>
      <c r="E204" t="s">
        <v>253</v>
      </c>
      <c r="F204">
        <v>1.1778</v>
      </c>
      <c r="I204" s="374">
        <v>43264.618055555555</v>
      </c>
      <c r="J204">
        <v>1.1773</v>
      </c>
      <c r="K204">
        <v>0</v>
      </c>
      <c r="M204">
        <v>-0.12</v>
      </c>
      <c r="N204">
        <v>-0.62</v>
      </c>
      <c r="O204">
        <v>1110</v>
      </c>
      <c r="P204" t="s">
        <v>1910</v>
      </c>
      <c r="Q204">
        <v>76</v>
      </c>
      <c r="R204" t="s">
        <v>92</v>
      </c>
    </row>
    <row r="205" spans="1:18" x14ac:dyDescent="0.2">
      <c r="A205" s="514">
        <v>204</v>
      </c>
      <c r="B205" s="374">
        <v>43263.799305555556</v>
      </c>
      <c r="C205" t="s">
        <v>92</v>
      </c>
      <c r="D205">
        <v>0.02</v>
      </c>
      <c r="E205" t="s">
        <v>253</v>
      </c>
      <c r="F205">
        <v>1.1763999999999999</v>
      </c>
      <c r="I205" s="374">
        <v>43264.618055555555</v>
      </c>
      <c r="J205">
        <v>1.1773</v>
      </c>
      <c r="K205">
        <v>0</v>
      </c>
      <c r="M205">
        <v>-0.25</v>
      </c>
      <c r="N205">
        <v>1.55</v>
      </c>
      <c r="O205">
        <v>1110</v>
      </c>
      <c r="P205" t="s">
        <v>1909</v>
      </c>
      <c r="Q205">
        <v>76</v>
      </c>
      <c r="R205" t="s">
        <v>92</v>
      </c>
    </row>
    <row r="206" spans="1:18" x14ac:dyDescent="0.2">
      <c r="A206" s="514">
        <v>205</v>
      </c>
      <c r="B206" s="374">
        <v>43263.804166666669</v>
      </c>
      <c r="C206" t="s">
        <v>92</v>
      </c>
      <c r="D206">
        <v>0.03</v>
      </c>
      <c r="E206" t="s">
        <v>253</v>
      </c>
      <c r="F206">
        <v>1.1748000000000001</v>
      </c>
      <c r="I206" s="374">
        <v>43264.618055555555</v>
      </c>
      <c r="J206">
        <v>1.1773</v>
      </c>
      <c r="K206">
        <v>0</v>
      </c>
      <c r="M206">
        <v>-0.37</v>
      </c>
      <c r="N206">
        <v>7.13</v>
      </c>
      <c r="O206">
        <v>1110</v>
      </c>
      <c r="P206" t="s">
        <v>1908</v>
      </c>
      <c r="Q206">
        <v>76</v>
      </c>
      <c r="R206" t="s">
        <v>92</v>
      </c>
    </row>
    <row r="207" spans="1:18" x14ac:dyDescent="0.2">
      <c r="A207" s="514">
        <v>208</v>
      </c>
      <c r="B207" s="374">
        <v>43264.34652777778</v>
      </c>
      <c r="C207" t="s">
        <v>92</v>
      </c>
      <c r="D207">
        <v>0.04</v>
      </c>
      <c r="E207" t="s">
        <v>253</v>
      </c>
      <c r="F207">
        <v>1.1732</v>
      </c>
      <c r="I207" s="374">
        <v>43264.618055555555</v>
      </c>
      <c r="J207">
        <v>1.1773</v>
      </c>
      <c r="K207">
        <v>0</v>
      </c>
      <c r="M207">
        <v>0</v>
      </c>
      <c r="N207">
        <v>16.399999999999999</v>
      </c>
      <c r="O207">
        <v>1110</v>
      </c>
      <c r="P207" t="s">
        <v>1907</v>
      </c>
      <c r="Q207">
        <v>76</v>
      </c>
      <c r="R207" t="s">
        <v>92</v>
      </c>
    </row>
    <row r="208" spans="1:18" x14ac:dyDescent="0.2">
      <c r="A208" s="514">
        <v>206</v>
      </c>
      <c r="B208" s="374">
        <v>43263.863888888889</v>
      </c>
      <c r="C208" t="s">
        <v>93</v>
      </c>
      <c r="D208">
        <v>0.01</v>
      </c>
      <c r="E208" t="s">
        <v>253</v>
      </c>
      <c r="F208">
        <v>1.1740999999999999</v>
      </c>
      <c r="I208" s="374">
        <v>43264.345833333333</v>
      </c>
      <c r="J208">
        <v>1.1735</v>
      </c>
      <c r="K208">
        <v>0</v>
      </c>
      <c r="M208">
        <v>0.02</v>
      </c>
      <c r="N208">
        <v>0.62</v>
      </c>
      <c r="O208">
        <v>1110</v>
      </c>
      <c r="P208" t="s">
        <v>575</v>
      </c>
      <c r="Q208">
        <v>77</v>
      </c>
      <c r="R208" t="s">
        <v>93</v>
      </c>
    </row>
    <row r="209" spans="1:18" x14ac:dyDescent="0.2">
      <c r="A209" s="514">
        <v>207</v>
      </c>
      <c r="B209" s="374">
        <v>43263.88958333333</v>
      </c>
      <c r="C209" t="s">
        <v>93</v>
      </c>
      <c r="D209">
        <v>0.01</v>
      </c>
      <c r="E209" t="s">
        <v>253</v>
      </c>
      <c r="F209">
        <v>1.1753</v>
      </c>
      <c r="I209" s="374">
        <v>43264.345833333333</v>
      </c>
      <c r="J209">
        <v>1.1735</v>
      </c>
      <c r="K209">
        <v>0</v>
      </c>
      <c r="M209">
        <v>0.02</v>
      </c>
      <c r="N209">
        <v>1.82</v>
      </c>
      <c r="O209">
        <v>1110</v>
      </c>
      <c r="P209" t="s">
        <v>1912</v>
      </c>
      <c r="Q209">
        <v>77</v>
      </c>
      <c r="R209" t="s">
        <v>93</v>
      </c>
    </row>
    <row r="210" spans="1:18" x14ac:dyDescent="0.2">
      <c r="A210" s="514">
        <v>209</v>
      </c>
      <c r="B210" s="374">
        <v>43264.348611111112</v>
      </c>
      <c r="C210" t="s">
        <v>93</v>
      </c>
      <c r="D210">
        <v>0.01</v>
      </c>
      <c r="E210" t="s">
        <v>253</v>
      </c>
      <c r="F210">
        <v>1.1735</v>
      </c>
      <c r="I210" s="374">
        <v>43264.834722222222</v>
      </c>
      <c r="J210">
        <v>1.1756</v>
      </c>
      <c r="K210">
        <v>0</v>
      </c>
      <c r="M210">
        <v>0</v>
      </c>
      <c r="N210">
        <v>-2.1</v>
      </c>
      <c r="O210">
        <v>1110</v>
      </c>
      <c r="P210" t="s">
        <v>575</v>
      </c>
      <c r="Q210">
        <v>78</v>
      </c>
      <c r="R210" t="s">
        <v>93</v>
      </c>
    </row>
    <row r="211" spans="1:18" x14ac:dyDescent="0.2">
      <c r="A211" s="514">
        <v>210</v>
      </c>
      <c r="B211" s="374">
        <v>43264.375694444447</v>
      </c>
      <c r="C211" t="s">
        <v>93</v>
      </c>
      <c r="D211">
        <v>0.01</v>
      </c>
      <c r="E211" t="s">
        <v>253</v>
      </c>
      <c r="F211">
        <v>1.1747000000000001</v>
      </c>
      <c r="I211" s="374">
        <v>43264.834722222222</v>
      </c>
      <c r="J211">
        <v>1.1756</v>
      </c>
      <c r="K211">
        <v>0</v>
      </c>
      <c r="M211">
        <v>0</v>
      </c>
      <c r="N211">
        <v>-0.9</v>
      </c>
      <c r="O211">
        <v>1110</v>
      </c>
      <c r="P211" t="s">
        <v>1906</v>
      </c>
      <c r="Q211">
        <v>78</v>
      </c>
      <c r="R211" t="s">
        <v>93</v>
      </c>
    </row>
    <row r="212" spans="1:18" x14ac:dyDescent="0.2">
      <c r="A212" s="514">
        <v>211</v>
      </c>
      <c r="B212" s="374">
        <v>43264.495833333334</v>
      </c>
      <c r="C212" t="s">
        <v>93</v>
      </c>
      <c r="D212">
        <v>0.01</v>
      </c>
      <c r="E212" t="s">
        <v>253</v>
      </c>
      <c r="F212">
        <v>1.1760999999999999</v>
      </c>
      <c r="I212" s="374">
        <v>43264.834722222222</v>
      </c>
      <c r="J212">
        <v>1.1756</v>
      </c>
      <c r="K212">
        <v>0</v>
      </c>
      <c r="M212">
        <v>0</v>
      </c>
      <c r="N212">
        <v>0.5</v>
      </c>
      <c r="O212">
        <v>1110</v>
      </c>
      <c r="P212" t="s">
        <v>1905</v>
      </c>
      <c r="Q212">
        <v>78</v>
      </c>
      <c r="R212" t="s">
        <v>93</v>
      </c>
    </row>
    <row r="213" spans="1:18" x14ac:dyDescent="0.2">
      <c r="A213" s="514">
        <v>212</v>
      </c>
      <c r="B213" s="374">
        <v>43264.62222222222</v>
      </c>
      <c r="C213" t="s">
        <v>93</v>
      </c>
      <c r="D213">
        <v>0.02</v>
      </c>
      <c r="E213" t="s">
        <v>253</v>
      </c>
      <c r="F213">
        <v>1.1775</v>
      </c>
      <c r="I213" s="374">
        <v>43264.834722222222</v>
      </c>
      <c r="J213">
        <v>1.1756</v>
      </c>
      <c r="K213">
        <v>0</v>
      </c>
      <c r="M213">
        <v>0</v>
      </c>
      <c r="N213">
        <v>3.8</v>
      </c>
      <c r="O213">
        <v>1110</v>
      </c>
      <c r="P213" t="s">
        <v>1904</v>
      </c>
      <c r="Q213">
        <v>78</v>
      </c>
      <c r="R213" t="s">
        <v>93</v>
      </c>
    </row>
    <row r="214" spans="1:18" x14ac:dyDescent="0.2">
      <c r="A214" s="514">
        <v>214</v>
      </c>
      <c r="B214" s="374">
        <v>43264.793055555558</v>
      </c>
      <c r="C214" t="s">
        <v>93</v>
      </c>
      <c r="D214">
        <v>0.03</v>
      </c>
      <c r="E214" t="s">
        <v>253</v>
      </c>
      <c r="F214">
        <v>1.1791</v>
      </c>
      <c r="I214" s="374">
        <v>43264.834722222222</v>
      </c>
      <c r="J214">
        <v>1.1756</v>
      </c>
      <c r="K214">
        <v>0</v>
      </c>
      <c r="M214">
        <v>0</v>
      </c>
      <c r="N214">
        <v>10.5</v>
      </c>
      <c r="O214">
        <v>1110</v>
      </c>
      <c r="P214" t="s">
        <v>1903</v>
      </c>
      <c r="Q214">
        <v>78</v>
      </c>
      <c r="R214" t="s">
        <v>93</v>
      </c>
    </row>
    <row r="215" spans="1:18" x14ac:dyDescent="0.2">
      <c r="A215" s="514">
        <v>213</v>
      </c>
      <c r="B215" s="374">
        <v>43264.763194444444</v>
      </c>
      <c r="C215" t="s">
        <v>92</v>
      </c>
      <c r="D215">
        <v>0.01</v>
      </c>
      <c r="E215" t="s">
        <v>253</v>
      </c>
      <c r="F215">
        <v>1.1785000000000001</v>
      </c>
      <c r="I215" s="374">
        <v>43264.871527777781</v>
      </c>
      <c r="J215">
        <v>1.1766000000000001</v>
      </c>
      <c r="K215">
        <v>0</v>
      </c>
      <c r="M215">
        <v>0</v>
      </c>
      <c r="N215">
        <v>-1.9</v>
      </c>
      <c r="O215">
        <v>1110</v>
      </c>
      <c r="P215" t="s">
        <v>575</v>
      </c>
      <c r="Q215">
        <v>79</v>
      </c>
      <c r="R215" t="s">
        <v>92</v>
      </c>
    </row>
    <row r="216" spans="1:18" x14ac:dyDescent="0.2">
      <c r="A216" s="514">
        <v>215</v>
      </c>
      <c r="B216" s="374">
        <v>43264.835416666669</v>
      </c>
      <c r="C216" t="s">
        <v>92</v>
      </c>
      <c r="D216">
        <v>0.01</v>
      </c>
      <c r="E216" t="s">
        <v>253</v>
      </c>
      <c r="F216">
        <v>1.1760999999999999</v>
      </c>
      <c r="I216" s="374">
        <v>43264.871527777781</v>
      </c>
      <c r="J216">
        <v>1.1766000000000001</v>
      </c>
      <c r="K216">
        <v>0</v>
      </c>
      <c r="M216">
        <v>0</v>
      </c>
      <c r="N216">
        <v>0.5</v>
      </c>
      <c r="O216">
        <v>1110</v>
      </c>
      <c r="P216" t="s">
        <v>578</v>
      </c>
      <c r="Q216">
        <v>79</v>
      </c>
      <c r="R216" t="s">
        <v>92</v>
      </c>
    </row>
    <row r="217" spans="1:18" x14ac:dyDescent="0.2">
      <c r="A217" s="514">
        <v>216</v>
      </c>
      <c r="B217" s="374">
        <v>43264.836805555555</v>
      </c>
      <c r="C217" t="s">
        <v>92</v>
      </c>
      <c r="D217">
        <v>0.01</v>
      </c>
      <c r="E217" t="s">
        <v>253</v>
      </c>
      <c r="F217">
        <v>1.1747000000000001</v>
      </c>
      <c r="I217" s="374">
        <v>43264.871527777781</v>
      </c>
      <c r="J217">
        <v>1.1766000000000001</v>
      </c>
      <c r="K217">
        <v>0</v>
      </c>
      <c r="M217">
        <v>0</v>
      </c>
      <c r="N217">
        <v>1.9</v>
      </c>
      <c r="O217">
        <v>1110</v>
      </c>
      <c r="P217" t="s">
        <v>579</v>
      </c>
      <c r="Q217">
        <v>79</v>
      </c>
      <c r="R217" t="s">
        <v>92</v>
      </c>
    </row>
    <row r="218" spans="1:18" x14ac:dyDescent="0.2">
      <c r="A218" s="514">
        <v>218</v>
      </c>
      <c r="B218" s="374">
        <v>43264.855555555558</v>
      </c>
      <c r="C218" t="s">
        <v>92</v>
      </c>
      <c r="D218">
        <v>0.02</v>
      </c>
      <c r="E218" t="s">
        <v>253</v>
      </c>
      <c r="F218">
        <v>1.1729000000000001</v>
      </c>
      <c r="I218" s="374">
        <v>43264.871527777781</v>
      </c>
      <c r="J218">
        <v>1.1766000000000001</v>
      </c>
      <c r="K218">
        <v>0</v>
      </c>
      <c r="M218">
        <v>0</v>
      </c>
      <c r="N218">
        <v>7.4</v>
      </c>
      <c r="O218">
        <v>1110</v>
      </c>
      <c r="P218" t="s">
        <v>580</v>
      </c>
      <c r="Q218">
        <v>79</v>
      </c>
      <c r="R218" t="s">
        <v>92</v>
      </c>
    </row>
    <row r="219" spans="1:18" x14ac:dyDescent="0.2">
      <c r="A219" s="514">
        <v>217</v>
      </c>
      <c r="B219" s="374">
        <v>43264.842361111114</v>
      </c>
      <c r="C219" t="s">
        <v>93</v>
      </c>
      <c r="D219">
        <v>0.01</v>
      </c>
      <c r="E219" t="s">
        <v>253</v>
      </c>
      <c r="F219">
        <v>1.1754</v>
      </c>
      <c r="I219" s="374">
        <v>43264.847916666666</v>
      </c>
      <c r="J219">
        <v>1.1741999999999999</v>
      </c>
      <c r="K219">
        <v>0</v>
      </c>
      <c r="M219">
        <v>0</v>
      </c>
      <c r="N219">
        <v>1.2</v>
      </c>
      <c r="O219">
        <v>1110</v>
      </c>
      <c r="P219" t="s">
        <v>563</v>
      </c>
      <c r="Q219">
        <v>80</v>
      </c>
      <c r="R219" t="s">
        <v>93</v>
      </c>
    </row>
    <row r="220" spans="1:18" x14ac:dyDescent="0.2">
      <c r="A220" s="514">
        <v>219</v>
      </c>
      <c r="B220" s="374">
        <v>43264.861805555556</v>
      </c>
      <c r="C220" t="s">
        <v>93</v>
      </c>
      <c r="D220">
        <v>0.01</v>
      </c>
      <c r="E220" t="s">
        <v>253</v>
      </c>
      <c r="F220">
        <v>1.1741999999999999</v>
      </c>
      <c r="I220" s="374">
        <v>43265.575694444444</v>
      </c>
      <c r="J220">
        <v>1.1777</v>
      </c>
      <c r="K220">
        <v>0</v>
      </c>
      <c r="M220">
        <v>0.05</v>
      </c>
      <c r="N220">
        <v>-3.45</v>
      </c>
      <c r="O220">
        <v>1110</v>
      </c>
      <c r="P220" t="s">
        <v>575</v>
      </c>
      <c r="Q220">
        <v>81</v>
      </c>
      <c r="R220" t="s">
        <v>93</v>
      </c>
    </row>
    <row r="221" spans="1:18" x14ac:dyDescent="0.2">
      <c r="A221" s="514">
        <v>220</v>
      </c>
      <c r="B221" s="374">
        <v>43264.864583333336</v>
      </c>
      <c r="C221" t="s">
        <v>93</v>
      </c>
      <c r="D221">
        <v>0.01</v>
      </c>
      <c r="E221" t="s">
        <v>253</v>
      </c>
      <c r="F221">
        <v>1.1754</v>
      </c>
      <c r="I221" s="374">
        <v>43265.575694444444</v>
      </c>
      <c r="J221">
        <v>1.1777</v>
      </c>
      <c r="K221">
        <v>0</v>
      </c>
      <c r="M221">
        <v>0.05</v>
      </c>
      <c r="N221">
        <v>-2.25</v>
      </c>
      <c r="O221">
        <v>1110</v>
      </c>
      <c r="P221" t="s">
        <v>1902</v>
      </c>
      <c r="Q221">
        <v>81</v>
      </c>
      <c r="R221" t="s">
        <v>93</v>
      </c>
    </row>
    <row r="222" spans="1:18" x14ac:dyDescent="0.2">
      <c r="A222" s="514">
        <v>221</v>
      </c>
      <c r="B222" s="374">
        <v>43264.872916666667</v>
      </c>
      <c r="C222" t="s">
        <v>93</v>
      </c>
      <c r="D222">
        <v>0.01</v>
      </c>
      <c r="E222" t="s">
        <v>253</v>
      </c>
      <c r="F222">
        <v>1.1771</v>
      </c>
      <c r="I222" s="374">
        <v>43265.575694444444</v>
      </c>
      <c r="J222">
        <v>1.1777</v>
      </c>
      <c r="K222">
        <v>0</v>
      </c>
      <c r="M222">
        <v>0.05</v>
      </c>
      <c r="N222">
        <v>-0.55000000000000004</v>
      </c>
      <c r="O222">
        <v>1110</v>
      </c>
      <c r="P222" t="s">
        <v>1901</v>
      </c>
      <c r="Q222">
        <v>81</v>
      </c>
      <c r="R222" t="s">
        <v>93</v>
      </c>
    </row>
    <row r="223" spans="1:18" x14ac:dyDescent="0.2">
      <c r="A223" s="514">
        <v>222</v>
      </c>
      <c r="B223" s="374">
        <v>43264.87777777778</v>
      </c>
      <c r="C223" t="s">
        <v>93</v>
      </c>
      <c r="D223">
        <v>0.02</v>
      </c>
      <c r="E223" t="s">
        <v>253</v>
      </c>
      <c r="F223">
        <v>1.1786000000000001</v>
      </c>
      <c r="I223" s="374">
        <v>43265.575694444444</v>
      </c>
      <c r="J223">
        <v>1.1777</v>
      </c>
      <c r="K223">
        <v>0</v>
      </c>
      <c r="M223">
        <v>0.09</v>
      </c>
      <c r="N223">
        <v>1.89</v>
      </c>
      <c r="O223">
        <v>1110</v>
      </c>
      <c r="P223" t="s">
        <v>1900</v>
      </c>
      <c r="Q223">
        <v>81</v>
      </c>
      <c r="R223" t="s">
        <v>93</v>
      </c>
    </row>
    <row r="224" spans="1:18" x14ac:dyDescent="0.2">
      <c r="A224" s="514">
        <v>225</v>
      </c>
      <c r="B224" s="374">
        <v>43265.012499999997</v>
      </c>
      <c r="C224" t="s">
        <v>93</v>
      </c>
      <c r="D224">
        <v>0.03</v>
      </c>
      <c r="E224" t="s">
        <v>253</v>
      </c>
      <c r="F224">
        <v>1.1801999999999999</v>
      </c>
      <c r="I224" s="374">
        <v>43265.575694444444</v>
      </c>
      <c r="J224">
        <v>1.1777</v>
      </c>
      <c r="K224">
        <v>0</v>
      </c>
      <c r="M224">
        <v>0</v>
      </c>
      <c r="N224">
        <v>7.5</v>
      </c>
      <c r="O224">
        <v>1110</v>
      </c>
      <c r="P224" t="s">
        <v>1899</v>
      </c>
      <c r="Q224">
        <v>81</v>
      </c>
      <c r="R224" t="s">
        <v>93</v>
      </c>
    </row>
    <row r="225" spans="1:18" x14ac:dyDescent="0.2">
      <c r="A225" s="514">
        <v>227</v>
      </c>
      <c r="B225" s="374">
        <v>43265.376388888886</v>
      </c>
      <c r="C225" t="s">
        <v>93</v>
      </c>
      <c r="D225">
        <v>0.04</v>
      </c>
      <c r="E225" t="s">
        <v>253</v>
      </c>
      <c r="F225">
        <v>1.1818</v>
      </c>
      <c r="I225" s="374">
        <v>43265.575694444444</v>
      </c>
      <c r="J225">
        <v>1.1777</v>
      </c>
      <c r="K225">
        <v>0</v>
      </c>
      <c r="M225">
        <v>0</v>
      </c>
      <c r="N225">
        <v>16.399999999999999</v>
      </c>
      <c r="O225">
        <v>1110</v>
      </c>
      <c r="P225" t="s">
        <v>1898</v>
      </c>
      <c r="Q225">
        <v>81</v>
      </c>
      <c r="R225" t="s">
        <v>93</v>
      </c>
    </row>
    <row r="226" spans="1:18" x14ac:dyDescent="0.2">
      <c r="A226" s="514">
        <v>223</v>
      </c>
      <c r="B226" s="374">
        <v>43264.881944444445</v>
      </c>
      <c r="C226" t="s">
        <v>92</v>
      </c>
      <c r="D226">
        <v>0.01</v>
      </c>
      <c r="E226" t="s">
        <v>253</v>
      </c>
      <c r="F226">
        <v>1.1783999999999999</v>
      </c>
      <c r="I226" s="374">
        <v>43264.904861111114</v>
      </c>
      <c r="J226">
        <v>1.1796</v>
      </c>
      <c r="K226">
        <v>0</v>
      </c>
      <c r="M226">
        <v>0</v>
      </c>
      <c r="N226">
        <v>1.2</v>
      </c>
      <c r="O226">
        <v>1110</v>
      </c>
      <c r="P226" t="s">
        <v>563</v>
      </c>
      <c r="Q226">
        <v>82</v>
      </c>
      <c r="R226" t="s">
        <v>92</v>
      </c>
    </row>
    <row r="227" spans="1:18" x14ac:dyDescent="0.2">
      <c r="A227" s="514">
        <v>224</v>
      </c>
      <c r="B227" s="374">
        <v>43264.916666666664</v>
      </c>
      <c r="C227" t="s">
        <v>92</v>
      </c>
      <c r="D227">
        <v>0.01</v>
      </c>
      <c r="E227" t="s">
        <v>253</v>
      </c>
      <c r="F227">
        <v>1.1792</v>
      </c>
      <c r="I227" s="374">
        <v>43265.29583333333</v>
      </c>
      <c r="J227">
        <v>1.1808000000000001</v>
      </c>
      <c r="K227">
        <v>0</v>
      </c>
      <c r="M227">
        <v>-0.37</v>
      </c>
      <c r="N227">
        <v>1.23</v>
      </c>
      <c r="O227">
        <v>1110</v>
      </c>
      <c r="P227" t="s">
        <v>575</v>
      </c>
      <c r="Q227">
        <v>83</v>
      </c>
      <c r="R227" t="s">
        <v>92</v>
      </c>
    </row>
    <row r="228" spans="1:18" x14ac:dyDescent="0.2">
      <c r="A228" s="514">
        <v>226</v>
      </c>
      <c r="B228" s="374">
        <v>43265.34097222222</v>
      </c>
      <c r="C228" t="s">
        <v>92</v>
      </c>
      <c r="D228">
        <v>0.01</v>
      </c>
      <c r="E228" t="s">
        <v>253</v>
      </c>
      <c r="F228">
        <v>1.1807000000000001</v>
      </c>
      <c r="I228" s="374">
        <v>43265.377083333333</v>
      </c>
      <c r="J228">
        <v>1.1819</v>
      </c>
      <c r="K228">
        <v>0</v>
      </c>
      <c r="M228">
        <v>0</v>
      </c>
      <c r="N228">
        <v>1.2</v>
      </c>
      <c r="O228">
        <v>1110</v>
      </c>
      <c r="P228" t="s">
        <v>575</v>
      </c>
      <c r="Q228">
        <v>84</v>
      </c>
      <c r="R228" t="s">
        <v>92</v>
      </c>
    </row>
    <row r="229" spans="1:18" x14ac:dyDescent="0.2">
      <c r="A229" s="514">
        <v>228</v>
      </c>
      <c r="B229" s="374">
        <v>43265.466666666667</v>
      </c>
      <c r="C229" t="s">
        <v>92</v>
      </c>
      <c r="D229">
        <v>0.01</v>
      </c>
      <c r="E229" t="s">
        <v>253</v>
      </c>
      <c r="F229">
        <v>1.1817</v>
      </c>
      <c r="I229" s="374">
        <v>43265.506944444445</v>
      </c>
      <c r="J229">
        <v>1.1829000000000001</v>
      </c>
      <c r="K229">
        <v>0</v>
      </c>
      <c r="M229">
        <v>0</v>
      </c>
      <c r="N229">
        <v>1.2</v>
      </c>
      <c r="O229">
        <v>1110</v>
      </c>
      <c r="P229" t="s">
        <v>563</v>
      </c>
      <c r="Q229">
        <v>85</v>
      </c>
      <c r="R229" t="s">
        <v>92</v>
      </c>
    </row>
    <row r="230" spans="1:18" x14ac:dyDescent="0.2">
      <c r="A230" s="514">
        <v>229</v>
      </c>
      <c r="B230" s="374">
        <v>43265.529166666667</v>
      </c>
      <c r="C230" t="s">
        <v>92</v>
      </c>
      <c r="D230">
        <v>0.01</v>
      </c>
      <c r="E230" t="s">
        <v>253</v>
      </c>
      <c r="F230">
        <v>1.1822999999999999</v>
      </c>
      <c r="I230" s="374">
        <v>43265.572916666664</v>
      </c>
      <c r="J230">
        <v>1.1836</v>
      </c>
      <c r="K230">
        <v>0</v>
      </c>
      <c r="M230">
        <v>0</v>
      </c>
      <c r="N230">
        <v>1.3</v>
      </c>
      <c r="O230">
        <v>1110</v>
      </c>
      <c r="P230" t="s">
        <v>575</v>
      </c>
      <c r="Q230">
        <v>86</v>
      </c>
      <c r="R230" t="s">
        <v>92</v>
      </c>
    </row>
    <row r="231" spans="1:18" x14ac:dyDescent="0.2">
      <c r="A231" s="514">
        <v>230</v>
      </c>
      <c r="B231" s="374">
        <v>43265.588194444441</v>
      </c>
      <c r="C231" t="s">
        <v>92</v>
      </c>
      <c r="D231">
        <v>0.01</v>
      </c>
      <c r="E231" t="s">
        <v>253</v>
      </c>
      <c r="F231">
        <v>1.1724000000000001</v>
      </c>
      <c r="I231" s="374">
        <v>43265.595138888886</v>
      </c>
      <c r="J231">
        <v>1.1736</v>
      </c>
      <c r="K231">
        <v>0</v>
      </c>
      <c r="M231">
        <v>0</v>
      </c>
      <c r="N231">
        <v>1.2</v>
      </c>
      <c r="O231">
        <v>1110</v>
      </c>
      <c r="P231" t="s">
        <v>563</v>
      </c>
      <c r="Q231">
        <v>87</v>
      </c>
      <c r="R231" t="s">
        <v>92</v>
      </c>
    </row>
    <row r="232" spans="1:18" x14ac:dyDescent="0.2">
      <c r="A232" s="514">
        <v>231</v>
      </c>
      <c r="B232" s="374">
        <v>43265.594444444447</v>
      </c>
      <c r="C232" t="s">
        <v>93</v>
      </c>
      <c r="D232">
        <v>0.01</v>
      </c>
      <c r="E232" t="s">
        <v>253</v>
      </c>
      <c r="F232">
        <v>1.1727000000000001</v>
      </c>
      <c r="I232" s="374">
        <v>43265.611805555556</v>
      </c>
      <c r="J232">
        <v>1.1715</v>
      </c>
      <c r="K232">
        <v>0</v>
      </c>
      <c r="M232">
        <v>0</v>
      </c>
      <c r="N232">
        <v>1.2</v>
      </c>
      <c r="O232">
        <v>1110</v>
      </c>
      <c r="P232" t="s">
        <v>575</v>
      </c>
      <c r="Q232">
        <v>88</v>
      </c>
      <c r="R232" t="s">
        <v>93</v>
      </c>
    </row>
    <row r="233" spans="1:18" x14ac:dyDescent="0.2">
      <c r="A233" s="514">
        <v>232</v>
      </c>
      <c r="B233" s="374">
        <v>43265.601388888892</v>
      </c>
      <c r="C233" t="s">
        <v>92</v>
      </c>
      <c r="D233">
        <v>0.01</v>
      </c>
      <c r="E233" t="s">
        <v>253</v>
      </c>
      <c r="F233">
        <v>1.1737</v>
      </c>
      <c r="I233" s="374">
        <v>43270.070138888892</v>
      </c>
      <c r="J233">
        <v>1.1634</v>
      </c>
      <c r="K233">
        <v>0</v>
      </c>
      <c r="M233">
        <v>-0.36</v>
      </c>
      <c r="N233">
        <v>-10.66</v>
      </c>
      <c r="O233">
        <v>1110</v>
      </c>
      <c r="P233" t="s">
        <v>575</v>
      </c>
      <c r="Q233">
        <v>89</v>
      </c>
      <c r="R233" t="s">
        <v>92</v>
      </c>
    </row>
    <row r="234" spans="1:18" x14ac:dyDescent="0.2">
      <c r="A234" s="514">
        <v>233</v>
      </c>
      <c r="B234" s="374">
        <v>43265.604166666664</v>
      </c>
      <c r="C234" t="s">
        <v>92</v>
      </c>
      <c r="D234">
        <v>0.01</v>
      </c>
      <c r="E234" t="s">
        <v>253</v>
      </c>
      <c r="F234">
        <v>1.1722999999999999</v>
      </c>
      <c r="I234" s="374">
        <v>43270.070138888892</v>
      </c>
      <c r="J234">
        <v>1.1634</v>
      </c>
      <c r="K234">
        <v>0</v>
      </c>
      <c r="M234">
        <v>-0.36</v>
      </c>
      <c r="N234">
        <v>-9.26</v>
      </c>
      <c r="O234">
        <v>1110</v>
      </c>
      <c r="P234" t="s">
        <v>1888</v>
      </c>
      <c r="Q234">
        <v>89</v>
      </c>
      <c r="R234" t="s">
        <v>92</v>
      </c>
    </row>
    <row r="235" spans="1:18" x14ac:dyDescent="0.2">
      <c r="A235" s="514">
        <v>235</v>
      </c>
      <c r="B235" s="374">
        <v>43265.619444444441</v>
      </c>
      <c r="C235" t="s">
        <v>92</v>
      </c>
      <c r="D235">
        <v>0.01</v>
      </c>
      <c r="E235" t="s">
        <v>253</v>
      </c>
      <c r="F235">
        <v>1.1707000000000001</v>
      </c>
      <c r="I235" s="374">
        <v>43270.070138888892</v>
      </c>
      <c r="J235">
        <v>1.1634</v>
      </c>
      <c r="K235">
        <v>0</v>
      </c>
      <c r="M235">
        <v>-0.36</v>
      </c>
      <c r="N235">
        <v>-7.66</v>
      </c>
      <c r="O235">
        <v>1110</v>
      </c>
      <c r="P235" t="s">
        <v>1887</v>
      </c>
      <c r="Q235">
        <v>89</v>
      </c>
      <c r="R235" t="s">
        <v>92</v>
      </c>
    </row>
    <row r="236" spans="1:18" x14ac:dyDescent="0.2">
      <c r="A236" s="514">
        <v>236</v>
      </c>
      <c r="B236" s="374">
        <v>43265.622916666667</v>
      </c>
      <c r="C236" t="s">
        <v>92</v>
      </c>
      <c r="D236">
        <v>0.02</v>
      </c>
      <c r="E236" t="s">
        <v>253</v>
      </c>
      <c r="F236">
        <v>1.1693</v>
      </c>
      <c r="I236" s="374">
        <v>43270.070138888892</v>
      </c>
      <c r="J236">
        <v>1.1634</v>
      </c>
      <c r="K236">
        <v>0</v>
      </c>
      <c r="M236">
        <v>-0.75</v>
      </c>
      <c r="N236">
        <v>-12.55</v>
      </c>
      <c r="O236">
        <v>1110</v>
      </c>
      <c r="P236" t="s">
        <v>1890</v>
      </c>
      <c r="Q236">
        <v>89</v>
      </c>
      <c r="R236" t="s">
        <v>92</v>
      </c>
    </row>
    <row r="237" spans="1:18" x14ac:dyDescent="0.2">
      <c r="A237" s="514">
        <v>237</v>
      </c>
      <c r="B237" s="374">
        <v>43265.626388888886</v>
      </c>
      <c r="C237" t="s">
        <v>92</v>
      </c>
      <c r="D237">
        <v>0.03</v>
      </c>
      <c r="E237" t="s">
        <v>253</v>
      </c>
      <c r="F237">
        <v>1.1677999999999999</v>
      </c>
      <c r="I237" s="374">
        <v>43270.070138888892</v>
      </c>
      <c r="J237">
        <v>1.1634</v>
      </c>
      <c r="K237">
        <v>0</v>
      </c>
      <c r="M237">
        <v>-1.1100000000000001</v>
      </c>
      <c r="N237">
        <v>-14.31</v>
      </c>
      <c r="O237">
        <v>1110</v>
      </c>
      <c r="P237" t="s">
        <v>1891</v>
      </c>
      <c r="Q237">
        <v>89</v>
      </c>
      <c r="R237" t="s">
        <v>92</v>
      </c>
    </row>
    <row r="238" spans="1:18" x14ac:dyDescent="0.2">
      <c r="A238" s="514">
        <v>239</v>
      </c>
      <c r="B238" s="374">
        <v>43265.659722222219</v>
      </c>
      <c r="C238" t="s">
        <v>92</v>
      </c>
      <c r="D238">
        <v>0.04</v>
      </c>
      <c r="E238" t="s">
        <v>253</v>
      </c>
      <c r="F238">
        <v>1.1661999999999999</v>
      </c>
      <c r="I238" s="374">
        <v>43270.070138888892</v>
      </c>
      <c r="J238">
        <v>1.1634</v>
      </c>
      <c r="K238">
        <v>0</v>
      </c>
      <c r="M238">
        <v>-1.5</v>
      </c>
      <c r="N238">
        <v>-12.7</v>
      </c>
      <c r="O238">
        <v>1110</v>
      </c>
      <c r="P238" t="s">
        <v>1889</v>
      </c>
      <c r="Q238">
        <v>89</v>
      </c>
      <c r="R238" t="s">
        <v>92</v>
      </c>
    </row>
    <row r="239" spans="1:18" x14ac:dyDescent="0.2">
      <c r="A239" s="514">
        <v>240</v>
      </c>
      <c r="B239" s="374">
        <v>43265.677083333336</v>
      </c>
      <c r="C239" t="s">
        <v>92</v>
      </c>
      <c r="D239">
        <v>0.06</v>
      </c>
      <c r="E239" t="s">
        <v>253</v>
      </c>
      <c r="F239">
        <v>1.1642999999999999</v>
      </c>
      <c r="I239" s="374">
        <v>43270.070138888892</v>
      </c>
      <c r="J239">
        <v>1.1634</v>
      </c>
      <c r="K239">
        <v>0</v>
      </c>
      <c r="M239">
        <v>-2.2200000000000002</v>
      </c>
      <c r="N239">
        <v>-7.62</v>
      </c>
      <c r="O239">
        <v>1110</v>
      </c>
      <c r="P239" t="s">
        <v>1886</v>
      </c>
      <c r="Q239">
        <v>89</v>
      </c>
      <c r="R239" t="s">
        <v>92</v>
      </c>
    </row>
    <row r="240" spans="1:18" x14ac:dyDescent="0.2">
      <c r="A240" s="514">
        <v>244</v>
      </c>
      <c r="B240" s="374">
        <v>43265.771527777775</v>
      </c>
      <c r="C240" t="s">
        <v>92</v>
      </c>
      <c r="D240">
        <v>0.09</v>
      </c>
      <c r="E240" t="s">
        <v>253</v>
      </c>
      <c r="F240">
        <v>1.1619999999999999</v>
      </c>
      <c r="I240" s="374">
        <v>43270.070138888892</v>
      </c>
      <c r="J240">
        <v>1.1634</v>
      </c>
      <c r="K240">
        <v>0</v>
      </c>
      <c r="M240">
        <v>-3.36</v>
      </c>
      <c r="N240">
        <v>9.24</v>
      </c>
      <c r="O240">
        <v>1110</v>
      </c>
      <c r="P240" t="s">
        <v>1885</v>
      </c>
      <c r="Q240">
        <v>89</v>
      </c>
      <c r="R240" t="s">
        <v>92</v>
      </c>
    </row>
    <row r="241" spans="1:18" x14ac:dyDescent="0.2">
      <c r="A241" s="514">
        <v>247</v>
      </c>
      <c r="B241" s="374">
        <v>43265.835416666669</v>
      </c>
      <c r="C241" t="s">
        <v>92</v>
      </c>
      <c r="D241">
        <v>0.13</v>
      </c>
      <c r="E241" t="s">
        <v>253</v>
      </c>
      <c r="F241">
        <v>1.1594</v>
      </c>
      <c r="I241" s="374">
        <v>43270.070138888892</v>
      </c>
      <c r="J241">
        <v>1.1634</v>
      </c>
      <c r="K241">
        <v>0</v>
      </c>
      <c r="M241">
        <v>-4.83</v>
      </c>
      <c r="N241">
        <v>47.17</v>
      </c>
      <c r="O241">
        <v>1110</v>
      </c>
      <c r="P241" t="s">
        <v>1884</v>
      </c>
      <c r="Q241">
        <v>89</v>
      </c>
      <c r="R241" t="s">
        <v>92</v>
      </c>
    </row>
    <row r="242" spans="1:18" x14ac:dyDescent="0.2">
      <c r="A242" s="514">
        <v>251</v>
      </c>
      <c r="B242" s="374">
        <v>43266.077777777777</v>
      </c>
      <c r="C242" t="s">
        <v>92</v>
      </c>
      <c r="D242">
        <v>0.2</v>
      </c>
      <c r="E242" t="s">
        <v>253</v>
      </c>
      <c r="F242">
        <v>1.1561999999999999</v>
      </c>
      <c r="I242" s="374">
        <v>43270.070138888892</v>
      </c>
      <c r="J242">
        <v>1.1634</v>
      </c>
      <c r="K242">
        <v>0</v>
      </c>
      <c r="M242">
        <v>-4.96</v>
      </c>
      <c r="N242">
        <v>139.04</v>
      </c>
      <c r="O242">
        <v>1110</v>
      </c>
      <c r="P242" t="s">
        <v>1883</v>
      </c>
      <c r="Q242">
        <v>89</v>
      </c>
      <c r="R242" t="s">
        <v>92</v>
      </c>
    </row>
    <row r="243" spans="1:18" x14ac:dyDescent="0.2">
      <c r="A243" s="514">
        <v>234</v>
      </c>
      <c r="B243" s="374">
        <v>43265.614583333336</v>
      </c>
      <c r="C243" t="s">
        <v>93</v>
      </c>
      <c r="D243">
        <v>0.01</v>
      </c>
      <c r="E243" t="s">
        <v>253</v>
      </c>
      <c r="F243">
        <v>1.1721999999999999</v>
      </c>
      <c r="I243" s="374">
        <v>43265.617361111108</v>
      </c>
      <c r="J243">
        <v>1.171</v>
      </c>
      <c r="K243">
        <v>0</v>
      </c>
      <c r="M243">
        <v>0</v>
      </c>
      <c r="N243">
        <v>1.2</v>
      </c>
      <c r="O243">
        <v>1110</v>
      </c>
      <c r="P243" t="s">
        <v>563</v>
      </c>
      <c r="Q243">
        <v>90</v>
      </c>
      <c r="R243" t="s">
        <v>93</v>
      </c>
    </row>
    <row r="244" spans="1:18" x14ac:dyDescent="0.2">
      <c r="A244" s="514">
        <v>238</v>
      </c>
      <c r="B244" s="374">
        <v>43265.643750000003</v>
      </c>
      <c r="C244" t="s">
        <v>93</v>
      </c>
      <c r="D244">
        <v>0.01</v>
      </c>
      <c r="E244" t="s">
        <v>253</v>
      </c>
      <c r="F244">
        <v>1.1675</v>
      </c>
      <c r="I244" s="374">
        <v>43265.659722222219</v>
      </c>
      <c r="J244">
        <v>1.1662999999999999</v>
      </c>
      <c r="K244">
        <v>0</v>
      </c>
      <c r="M244">
        <v>0</v>
      </c>
      <c r="N244">
        <v>1.2</v>
      </c>
      <c r="O244">
        <v>1110</v>
      </c>
      <c r="P244" t="s">
        <v>563</v>
      </c>
      <c r="Q244">
        <v>91</v>
      </c>
      <c r="R244" t="s">
        <v>93</v>
      </c>
    </row>
    <row r="245" spans="1:18" x14ac:dyDescent="0.2">
      <c r="A245" s="514">
        <v>241</v>
      </c>
      <c r="B245" s="374">
        <v>43265.679166666669</v>
      </c>
      <c r="C245" t="s">
        <v>93</v>
      </c>
      <c r="D245">
        <v>0.01</v>
      </c>
      <c r="E245" t="s">
        <v>253</v>
      </c>
      <c r="F245">
        <v>1.1648000000000001</v>
      </c>
      <c r="I245" s="374">
        <v>43265.684027777781</v>
      </c>
      <c r="J245">
        <v>1.1636</v>
      </c>
      <c r="K245">
        <v>0</v>
      </c>
      <c r="M245">
        <v>0</v>
      </c>
      <c r="N245">
        <v>1.2</v>
      </c>
      <c r="O245">
        <v>1110</v>
      </c>
      <c r="P245" t="s">
        <v>563</v>
      </c>
      <c r="Q245">
        <v>92</v>
      </c>
      <c r="R245" t="s">
        <v>93</v>
      </c>
    </row>
    <row r="246" spans="1:18" x14ac:dyDescent="0.2">
      <c r="A246" s="514">
        <v>242</v>
      </c>
      <c r="B246" s="374">
        <v>43265.702777777777</v>
      </c>
      <c r="C246" t="s">
        <v>93</v>
      </c>
      <c r="D246">
        <v>0.01</v>
      </c>
      <c r="E246" t="s">
        <v>253</v>
      </c>
      <c r="F246">
        <v>1.1644000000000001</v>
      </c>
      <c r="I246" s="374">
        <v>43265.736111111109</v>
      </c>
      <c r="J246">
        <v>1.1632</v>
      </c>
      <c r="K246">
        <v>0</v>
      </c>
      <c r="M246">
        <v>0</v>
      </c>
      <c r="N246">
        <v>1.2</v>
      </c>
      <c r="O246">
        <v>1110</v>
      </c>
      <c r="P246" t="s">
        <v>563</v>
      </c>
      <c r="Q246">
        <v>93</v>
      </c>
      <c r="R246" t="s">
        <v>93</v>
      </c>
    </row>
    <row r="247" spans="1:18" x14ac:dyDescent="0.2">
      <c r="A247" s="514">
        <v>243</v>
      </c>
      <c r="B247" s="374">
        <v>43265.765277777777</v>
      </c>
      <c r="C247" t="s">
        <v>93</v>
      </c>
      <c r="D247">
        <v>0.01</v>
      </c>
      <c r="E247" t="s">
        <v>253</v>
      </c>
      <c r="F247">
        <v>1.1627000000000001</v>
      </c>
      <c r="I247" s="374">
        <v>43265.813888888886</v>
      </c>
      <c r="J247">
        <v>1.1621999999999999</v>
      </c>
      <c r="K247">
        <v>0</v>
      </c>
      <c r="M247">
        <v>0</v>
      </c>
      <c r="N247">
        <v>0.5</v>
      </c>
      <c r="O247">
        <v>1110</v>
      </c>
      <c r="P247" t="s">
        <v>575</v>
      </c>
      <c r="Q247">
        <v>94</v>
      </c>
      <c r="R247" t="s">
        <v>93</v>
      </c>
    </row>
    <row r="248" spans="1:18" x14ac:dyDescent="0.2">
      <c r="A248" s="514">
        <v>245</v>
      </c>
      <c r="B248" s="374">
        <v>43265.789583333331</v>
      </c>
      <c r="C248" t="s">
        <v>93</v>
      </c>
      <c r="D248">
        <v>0.01</v>
      </c>
      <c r="E248" t="s">
        <v>253</v>
      </c>
      <c r="F248">
        <v>1.1639999999999999</v>
      </c>
      <c r="I248" s="374">
        <v>43265.813888888886</v>
      </c>
      <c r="J248">
        <v>1.1621999999999999</v>
      </c>
      <c r="K248">
        <v>0</v>
      </c>
      <c r="M248">
        <v>0</v>
      </c>
      <c r="N248">
        <v>1.8</v>
      </c>
      <c r="O248">
        <v>1110</v>
      </c>
      <c r="P248" t="s">
        <v>581</v>
      </c>
      <c r="Q248">
        <v>94</v>
      </c>
      <c r="R248" t="s">
        <v>93</v>
      </c>
    </row>
    <row r="249" spans="1:18" x14ac:dyDescent="0.2">
      <c r="A249" s="514">
        <v>246</v>
      </c>
      <c r="B249" s="374">
        <v>43265.822222222225</v>
      </c>
      <c r="C249" t="s">
        <v>93</v>
      </c>
      <c r="D249">
        <v>0.01</v>
      </c>
      <c r="E249" t="s">
        <v>253</v>
      </c>
      <c r="F249">
        <v>1.1611</v>
      </c>
      <c r="I249" s="374">
        <v>43265.834027777775</v>
      </c>
      <c r="J249">
        <v>1.1598999999999999</v>
      </c>
      <c r="K249">
        <v>0</v>
      </c>
      <c r="M249">
        <v>0</v>
      </c>
      <c r="N249">
        <v>1.2</v>
      </c>
      <c r="O249">
        <v>1110</v>
      </c>
      <c r="P249" t="s">
        <v>563</v>
      </c>
      <c r="Q249">
        <v>95</v>
      </c>
      <c r="R249" t="s">
        <v>93</v>
      </c>
    </row>
    <row r="250" spans="1:18" x14ac:dyDescent="0.2">
      <c r="A250" s="514">
        <v>248</v>
      </c>
      <c r="B250" s="374">
        <v>43265.838888888888</v>
      </c>
      <c r="C250" t="s">
        <v>93</v>
      </c>
      <c r="D250">
        <v>0.01</v>
      </c>
      <c r="E250" t="s">
        <v>253</v>
      </c>
      <c r="F250">
        <v>1.1597</v>
      </c>
      <c r="I250" s="374">
        <v>43265.922222222223</v>
      </c>
      <c r="J250">
        <v>1.1585000000000001</v>
      </c>
      <c r="K250">
        <v>0</v>
      </c>
      <c r="M250">
        <v>0</v>
      </c>
      <c r="N250">
        <v>1.2</v>
      </c>
      <c r="O250">
        <v>1110</v>
      </c>
      <c r="P250" t="s">
        <v>575</v>
      </c>
      <c r="Q250">
        <v>96</v>
      </c>
      <c r="R250" t="s">
        <v>93</v>
      </c>
    </row>
    <row r="251" spans="1:18" x14ac:dyDescent="0.2">
      <c r="A251" s="514">
        <v>249</v>
      </c>
      <c r="B251" s="374">
        <v>43265.931944444441</v>
      </c>
      <c r="C251" t="s">
        <v>93</v>
      </c>
      <c r="D251">
        <v>0.01</v>
      </c>
      <c r="E251" t="s">
        <v>253</v>
      </c>
      <c r="F251">
        <v>1.1580999999999999</v>
      </c>
      <c r="I251" s="374">
        <v>43265.956944444442</v>
      </c>
      <c r="J251">
        <v>1.1569</v>
      </c>
      <c r="K251">
        <v>0</v>
      </c>
      <c r="M251">
        <v>0</v>
      </c>
      <c r="N251">
        <v>1.2</v>
      </c>
      <c r="O251">
        <v>1110</v>
      </c>
      <c r="P251" t="s">
        <v>575</v>
      </c>
      <c r="Q251">
        <v>97</v>
      </c>
      <c r="R251" t="s">
        <v>93</v>
      </c>
    </row>
    <row r="252" spans="1:18" x14ac:dyDescent="0.2">
      <c r="A252" s="514">
        <v>250</v>
      </c>
      <c r="B252" s="374">
        <v>43265.963194444441</v>
      </c>
      <c r="C252" t="s">
        <v>93</v>
      </c>
      <c r="D252">
        <v>0.01</v>
      </c>
      <c r="E252" t="s">
        <v>253</v>
      </c>
      <c r="F252">
        <v>1.1573</v>
      </c>
      <c r="I252" s="374">
        <v>43266.088888888888</v>
      </c>
      <c r="J252">
        <v>1.1560999999999999</v>
      </c>
      <c r="K252">
        <v>0</v>
      </c>
      <c r="M252">
        <v>0.02</v>
      </c>
      <c r="N252">
        <v>1.22</v>
      </c>
      <c r="O252">
        <v>1110</v>
      </c>
      <c r="P252" t="s">
        <v>563</v>
      </c>
      <c r="Q252">
        <v>98</v>
      </c>
      <c r="R252" t="s">
        <v>93</v>
      </c>
    </row>
    <row r="253" spans="1:18" x14ac:dyDescent="0.2">
      <c r="A253" s="514">
        <v>252</v>
      </c>
      <c r="B253" s="374">
        <v>43266.094444444447</v>
      </c>
      <c r="C253" t="s">
        <v>93</v>
      </c>
      <c r="D253">
        <v>0.01</v>
      </c>
      <c r="E253" t="s">
        <v>253</v>
      </c>
      <c r="F253">
        <v>1.1563000000000001</v>
      </c>
      <c r="I253" s="374">
        <v>43266.336805555555</v>
      </c>
      <c r="J253">
        <v>1.1551</v>
      </c>
      <c r="K253">
        <v>0</v>
      </c>
      <c r="M253">
        <v>0</v>
      </c>
      <c r="N253">
        <v>1.2</v>
      </c>
      <c r="O253">
        <v>1110</v>
      </c>
      <c r="P253" t="s">
        <v>575</v>
      </c>
      <c r="Q253">
        <v>99</v>
      </c>
      <c r="R253" t="s">
        <v>93</v>
      </c>
    </row>
    <row r="254" spans="1:18" x14ac:dyDescent="0.2">
      <c r="A254" s="514">
        <v>253</v>
      </c>
      <c r="B254" s="374">
        <v>43266.34375</v>
      </c>
      <c r="C254" t="s">
        <v>93</v>
      </c>
      <c r="D254">
        <v>0.01</v>
      </c>
      <c r="E254" t="s">
        <v>253</v>
      </c>
      <c r="F254">
        <v>1.1556</v>
      </c>
      <c r="I254" s="374">
        <v>43266.37777777778</v>
      </c>
      <c r="J254">
        <v>1.155</v>
      </c>
      <c r="K254">
        <v>0</v>
      </c>
      <c r="M254">
        <v>0</v>
      </c>
      <c r="N254">
        <v>0.6</v>
      </c>
      <c r="O254">
        <v>1110</v>
      </c>
      <c r="P254" t="s">
        <v>563</v>
      </c>
      <c r="Q254">
        <v>100</v>
      </c>
      <c r="R254" t="s">
        <v>93</v>
      </c>
    </row>
    <row r="255" spans="1:18" x14ac:dyDescent="0.2">
      <c r="A255" s="514">
        <v>254</v>
      </c>
      <c r="B255" s="374">
        <v>43266.366666666669</v>
      </c>
      <c r="C255" t="s">
        <v>93</v>
      </c>
      <c r="D255">
        <v>0.01</v>
      </c>
      <c r="E255" t="s">
        <v>253</v>
      </c>
      <c r="F255">
        <v>1.1568000000000001</v>
      </c>
      <c r="I255" s="374">
        <v>43266.37777777778</v>
      </c>
      <c r="J255">
        <v>1.155</v>
      </c>
      <c r="K255">
        <v>0</v>
      </c>
      <c r="M255">
        <v>0</v>
      </c>
      <c r="N255">
        <v>1.8</v>
      </c>
      <c r="O255">
        <v>1110</v>
      </c>
      <c r="P255" t="s">
        <v>582</v>
      </c>
      <c r="Q255">
        <v>100</v>
      </c>
      <c r="R255" t="s">
        <v>93</v>
      </c>
    </row>
    <row r="256" spans="1:18" x14ac:dyDescent="0.2">
      <c r="A256" s="514">
        <v>255</v>
      </c>
      <c r="B256" s="374">
        <v>43266.382638888892</v>
      </c>
      <c r="C256" t="s">
        <v>93</v>
      </c>
      <c r="D256">
        <v>0.01</v>
      </c>
      <c r="E256" t="s">
        <v>253</v>
      </c>
      <c r="F256">
        <v>1.1554</v>
      </c>
      <c r="I256" s="374">
        <v>43266.515972222223</v>
      </c>
      <c r="J256">
        <v>1.1574</v>
      </c>
      <c r="K256">
        <v>0</v>
      </c>
      <c r="M256">
        <v>0</v>
      </c>
      <c r="N256">
        <v>-2</v>
      </c>
      <c r="O256">
        <v>1110</v>
      </c>
      <c r="P256" t="s">
        <v>575</v>
      </c>
      <c r="Q256">
        <v>101</v>
      </c>
      <c r="R256" t="s">
        <v>93</v>
      </c>
    </row>
    <row r="257" spans="1:18" x14ac:dyDescent="0.2">
      <c r="A257" s="514">
        <v>256</v>
      </c>
      <c r="B257" s="374">
        <v>43266.394444444442</v>
      </c>
      <c r="C257" t="s">
        <v>93</v>
      </c>
      <c r="D257">
        <v>0.01</v>
      </c>
      <c r="E257" t="s">
        <v>253</v>
      </c>
      <c r="F257">
        <v>1.1566000000000001</v>
      </c>
      <c r="I257" s="374">
        <v>43266.515972222223</v>
      </c>
      <c r="J257">
        <v>1.1574</v>
      </c>
      <c r="K257">
        <v>0</v>
      </c>
      <c r="M257">
        <v>0</v>
      </c>
      <c r="N257">
        <v>-0.8</v>
      </c>
      <c r="O257">
        <v>1110</v>
      </c>
      <c r="P257" t="s">
        <v>1897</v>
      </c>
      <c r="Q257">
        <v>101</v>
      </c>
      <c r="R257" t="s">
        <v>93</v>
      </c>
    </row>
    <row r="258" spans="1:18" x14ac:dyDescent="0.2">
      <c r="A258" s="514">
        <v>257</v>
      </c>
      <c r="B258" s="374">
        <v>43266.408333333333</v>
      </c>
      <c r="C258" t="s">
        <v>93</v>
      </c>
      <c r="D258">
        <v>0.01</v>
      </c>
      <c r="E258" t="s">
        <v>253</v>
      </c>
      <c r="F258">
        <v>1.1579999999999999</v>
      </c>
      <c r="I258" s="374">
        <v>43266.515972222223</v>
      </c>
      <c r="J258">
        <v>1.1574</v>
      </c>
      <c r="K258">
        <v>0</v>
      </c>
      <c r="M258">
        <v>0</v>
      </c>
      <c r="N258">
        <v>0.6</v>
      </c>
      <c r="O258">
        <v>1110</v>
      </c>
      <c r="P258" t="s">
        <v>1896</v>
      </c>
      <c r="Q258">
        <v>101</v>
      </c>
      <c r="R258" t="s">
        <v>93</v>
      </c>
    </row>
    <row r="259" spans="1:18" x14ac:dyDescent="0.2">
      <c r="A259" s="514">
        <v>258</v>
      </c>
      <c r="B259" s="374">
        <v>43266.425694444442</v>
      </c>
      <c r="C259" t="s">
        <v>93</v>
      </c>
      <c r="D259">
        <v>0.02</v>
      </c>
      <c r="E259" t="s">
        <v>253</v>
      </c>
      <c r="F259">
        <v>1.1594</v>
      </c>
      <c r="I259" s="374">
        <v>43266.515972222223</v>
      </c>
      <c r="J259">
        <v>1.1574</v>
      </c>
      <c r="K259">
        <v>0</v>
      </c>
      <c r="M259">
        <v>0</v>
      </c>
      <c r="N259">
        <v>4</v>
      </c>
      <c r="O259">
        <v>1110</v>
      </c>
      <c r="P259" t="s">
        <v>1895</v>
      </c>
      <c r="Q259">
        <v>101</v>
      </c>
      <c r="R259" t="s">
        <v>93</v>
      </c>
    </row>
    <row r="260" spans="1:18" x14ac:dyDescent="0.2">
      <c r="A260" s="514">
        <v>259</v>
      </c>
      <c r="B260" s="374">
        <v>43266.469444444447</v>
      </c>
      <c r="C260" t="s">
        <v>93</v>
      </c>
      <c r="D260">
        <v>0.03</v>
      </c>
      <c r="E260" t="s">
        <v>253</v>
      </c>
      <c r="F260">
        <v>1.1609</v>
      </c>
      <c r="I260" s="374">
        <v>43266.515972222223</v>
      </c>
      <c r="J260">
        <v>1.1574</v>
      </c>
      <c r="K260">
        <v>0</v>
      </c>
      <c r="M260">
        <v>0</v>
      </c>
      <c r="N260">
        <v>10.5</v>
      </c>
      <c r="O260">
        <v>1110</v>
      </c>
      <c r="P260" t="s">
        <v>1894</v>
      </c>
      <c r="Q260">
        <v>101</v>
      </c>
      <c r="R260" t="s">
        <v>93</v>
      </c>
    </row>
    <row r="261" spans="1:18" x14ac:dyDescent="0.2">
      <c r="A261" s="514">
        <v>260</v>
      </c>
      <c r="B261" s="374">
        <v>43266.54791666667</v>
      </c>
      <c r="C261" t="s">
        <v>93</v>
      </c>
      <c r="D261">
        <v>0.01</v>
      </c>
      <c r="E261" t="s">
        <v>253</v>
      </c>
      <c r="F261">
        <v>1.159</v>
      </c>
      <c r="I261" s="374">
        <v>43269.088194444441</v>
      </c>
      <c r="J261">
        <v>1.1591</v>
      </c>
      <c r="K261">
        <v>0</v>
      </c>
      <c r="M261">
        <v>0.02</v>
      </c>
      <c r="N261">
        <v>-0.08</v>
      </c>
      <c r="O261">
        <v>1110</v>
      </c>
      <c r="P261" t="s">
        <v>575</v>
      </c>
      <c r="Q261">
        <v>102</v>
      </c>
      <c r="R261" t="s">
        <v>93</v>
      </c>
    </row>
    <row r="262" spans="1:18" x14ac:dyDescent="0.2">
      <c r="A262" s="514">
        <v>261</v>
      </c>
      <c r="B262" s="374">
        <v>43266.616666666669</v>
      </c>
      <c r="C262" t="s">
        <v>93</v>
      </c>
      <c r="D262">
        <v>0.01</v>
      </c>
      <c r="E262" t="s">
        <v>253</v>
      </c>
      <c r="F262">
        <v>1.1603000000000001</v>
      </c>
      <c r="I262" s="374">
        <v>43269.088194444441</v>
      </c>
      <c r="J262">
        <v>1.1591</v>
      </c>
      <c r="K262">
        <v>0</v>
      </c>
      <c r="M262">
        <v>0.02</v>
      </c>
      <c r="N262">
        <v>1.22</v>
      </c>
      <c r="O262">
        <v>1110</v>
      </c>
      <c r="P262" t="s">
        <v>1893</v>
      </c>
      <c r="Q262">
        <v>102</v>
      </c>
      <c r="R262" t="s">
        <v>93</v>
      </c>
    </row>
    <row r="263" spans="1:18" x14ac:dyDescent="0.2">
      <c r="A263" s="514">
        <v>262</v>
      </c>
      <c r="B263" s="374">
        <v>43266.636805555558</v>
      </c>
      <c r="C263" t="s">
        <v>93</v>
      </c>
      <c r="D263">
        <v>0.01</v>
      </c>
      <c r="E263" t="s">
        <v>253</v>
      </c>
      <c r="F263">
        <v>1.1617</v>
      </c>
      <c r="I263" s="374">
        <v>43269.088194444441</v>
      </c>
      <c r="J263">
        <v>1.1591</v>
      </c>
      <c r="K263">
        <v>0</v>
      </c>
      <c r="M263">
        <v>0.02</v>
      </c>
      <c r="N263">
        <v>2.62</v>
      </c>
      <c r="O263">
        <v>1110</v>
      </c>
      <c r="P263" t="s">
        <v>1892</v>
      </c>
      <c r="Q263">
        <v>102</v>
      </c>
      <c r="R263" t="s">
        <v>93</v>
      </c>
    </row>
    <row r="264" spans="1:18" x14ac:dyDescent="0.2">
      <c r="A264" s="514">
        <v>263</v>
      </c>
      <c r="B264" s="374">
        <v>43269.334722222222</v>
      </c>
      <c r="C264" t="s">
        <v>93</v>
      </c>
      <c r="D264">
        <v>0.01</v>
      </c>
      <c r="E264" t="s">
        <v>253</v>
      </c>
      <c r="F264">
        <v>1.1595</v>
      </c>
      <c r="I264" s="374">
        <v>43269.359027777777</v>
      </c>
      <c r="J264">
        <v>1.1583000000000001</v>
      </c>
      <c r="K264">
        <v>0</v>
      </c>
      <c r="M264">
        <v>0</v>
      </c>
      <c r="N264">
        <v>1.2</v>
      </c>
      <c r="O264">
        <v>1110</v>
      </c>
      <c r="P264" t="s">
        <v>563</v>
      </c>
      <c r="Q264">
        <v>103</v>
      </c>
      <c r="R264" t="s">
        <v>93</v>
      </c>
    </row>
    <row r="265" spans="1:18" x14ac:dyDescent="0.2">
      <c r="A265" s="514">
        <v>264</v>
      </c>
      <c r="B265" s="374">
        <v>43269.42291666667</v>
      </c>
      <c r="C265" t="s">
        <v>93</v>
      </c>
      <c r="D265">
        <v>0.01</v>
      </c>
      <c r="E265" t="s">
        <v>253</v>
      </c>
      <c r="F265">
        <v>1.1578999999999999</v>
      </c>
      <c r="I265" s="374">
        <v>43270.356944444444</v>
      </c>
      <c r="J265">
        <v>1.1599999999999999</v>
      </c>
      <c r="K265">
        <v>0</v>
      </c>
      <c r="M265">
        <v>0.02</v>
      </c>
      <c r="N265">
        <v>-2.08</v>
      </c>
      <c r="O265">
        <v>1110</v>
      </c>
      <c r="P265" t="s">
        <v>575</v>
      </c>
      <c r="Q265">
        <v>104</v>
      </c>
      <c r="R265" t="s">
        <v>93</v>
      </c>
    </row>
    <row r="266" spans="1:18" x14ac:dyDescent="0.2">
      <c r="A266" s="514">
        <v>265</v>
      </c>
      <c r="B266" s="374">
        <v>43269.459027777775</v>
      </c>
      <c r="C266" t="s">
        <v>93</v>
      </c>
      <c r="D266">
        <v>0.01</v>
      </c>
      <c r="E266" t="s">
        <v>253</v>
      </c>
      <c r="F266">
        <v>1.1591</v>
      </c>
      <c r="I266" s="374">
        <v>43270.356944444444</v>
      </c>
      <c r="J266">
        <v>1.1599999999999999</v>
      </c>
      <c r="K266">
        <v>0</v>
      </c>
      <c r="M266">
        <v>0.02</v>
      </c>
      <c r="N266">
        <v>-0.88</v>
      </c>
      <c r="O266">
        <v>1110</v>
      </c>
      <c r="P266" t="s">
        <v>1882</v>
      </c>
      <c r="Q266">
        <v>104</v>
      </c>
      <c r="R266" t="s">
        <v>93</v>
      </c>
    </row>
    <row r="267" spans="1:18" x14ac:dyDescent="0.2">
      <c r="A267" s="514">
        <v>266</v>
      </c>
      <c r="B267" s="374">
        <v>43269.466666666667</v>
      </c>
      <c r="C267" t="s">
        <v>93</v>
      </c>
      <c r="D267">
        <v>0.01</v>
      </c>
      <c r="E267" t="s">
        <v>253</v>
      </c>
      <c r="F267">
        <v>1.1604000000000001</v>
      </c>
      <c r="I267" s="374">
        <v>43270.356944444444</v>
      </c>
      <c r="J267">
        <v>1.1599999999999999</v>
      </c>
      <c r="K267">
        <v>0</v>
      </c>
      <c r="M267">
        <v>0.02</v>
      </c>
      <c r="N267">
        <v>0.42</v>
      </c>
      <c r="O267">
        <v>1110</v>
      </c>
      <c r="P267" t="s">
        <v>1881</v>
      </c>
      <c r="Q267">
        <v>104</v>
      </c>
      <c r="R267" t="s">
        <v>93</v>
      </c>
    </row>
    <row r="268" spans="1:18" x14ac:dyDescent="0.2">
      <c r="A268" s="514">
        <v>267</v>
      </c>
      <c r="B268" s="374">
        <v>43269.540972222225</v>
      </c>
      <c r="C268" t="s">
        <v>93</v>
      </c>
      <c r="D268">
        <v>0.02</v>
      </c>
      <c r="E268" t="s">
        <v>253</v>
      </c>
      <c r="F268">
        <v>1.1618999999999999</v>
      </c>
      <c r="I268" s="374">
        <v>43270.356944444444</v>
      </c>
      <c r="J268">
        <v>1.1599999999999999</v>
      </c>
      <c r="K268">
        <v>0</v>
      </c>
      <c r="M268">
        <v>0.03</v>
      </c>
      <c r="N268">
        <v>3.83</v>
      </c>
      <c r="O268">
        <v>1110</v>
      </c>
      <c r="P268" t="s">
        <v>1880</v>
      </c>
      <c r="Q268">
        <v>104</v>
      </c>
      <c r="R268" t="s">
        <v>93</v>
      </c>
    </row>
    <row r="269" spans="1:18" x14ac:dyDescent="0.2">
      <c r="A269" s="514">
        <v>268</v>
      </c>
      <c r="B269" s="374">
        <v>43270.072222222225</v>
      </c>
      <c r="C269" t="s">
        <v>93</v>
      </c>
      <c r="D269">
        <v>0.03</v>
      </c>
      <c r="E269" t="s">
        <v>253</v>
      </c>
      <c r="F269">
        <v>1.1636</v>
      </c>
      <c r="I269" s="374">
        <v>43270.356944444444</v>
      </c>
      <c r="J269">
        <v>1.1599999999999999</v>
      </c>
      <c r="K269">
        <v>0</v>
      </c>
      <c r="M269">
        <v>0</v>
      </c>
      <c r="N269">
        <v>10.8</v>
      </c>
      <c r="O269">
        <v>1110</v>
      </c>
      <c r="P269" t="s">
        <v>583</v>
      </c>
      <c r="Q269">
        <v>104</v>
      </c>
      <c r="R269" t="s">
        <v>93</v>
      </c>
    </row>
    <row r="270" spans="1:18" x14ac:dyDescent="0.2">
      <c r="A270" s="514">
        <v>269</v>
      </c>
      <c r="B270" s="374">
        <v>43270.263194444444</v>
      </c>
      <c r="C270" t="s">
        <v>92</v>
      </c>
      <c r="D270">
        <v>0.01</v>
      </c>
      <c r="E270" t="s">
        <v>253</v>
      </c>
      <c r="F270">
        <v>1.163</v>
      </c>
      <c r="I270" s="374">
        <v>43270.724305555559</v>
      </c>
      <c r="J270">
        <v>1.1581999999999999</v>
      </c>
      <c r="K270">
        <v>0</v>
      </c>
      <c r="M270">
        <v>0</v>
      </c>
      <c r="N270">
        <v>-4.8</v>
      </c>
      <c r="O270">
        <v>1110</v>
      </c>
      <c r="P270" t="s">
        <v>575</v>
      </c>
      <c r="Q270">
        <v>105</v>
      </c>
      <c r="R270" t="s">
        <v>92</v>
      </c>
    </row>
    <row r="271" spans="1:18" x14ac:dyDescent="0.2">
      <c r="A271" s="514">
        <v>270</v>
      </c>
      <c r="B271" s="374">
        <v>43270.337500000001</v>
      </c>
      <c r="C271" t="s">
        <v>92</v>
      </c>
      <c r="D271">
        <v>0.01</v>
      </c>
      <c r="E271" t="s">
        <v>253</v>
      </c>
      <c r="F271">
        <v>1.1617</v>
      </c>
      <c r="I271" s="374">
        <v>43270.724305555559</v>
      </c>
      <c r="J271">
        <v>1.1581999999999999</v>
      </c>
      <c r="K271">
        <v>0</v>
      </c>
      <c r="M271">
        <v>0</v>
      </c>
      <c r="N271">
        <v>-3.5</v>
      </c>
      <c r="O271">
        <v>1110</v>
      </c>
      <c r="P271" t="s">
        <v>1879</v>
      </c>
      <c r="Q271">
        <v>105</v>
      </c>
      <c r="R271" t="s">
        <v>92</v>
      </c>
    </row>
    <row r="272" spans="1:18" x14ac:dyDescent="0.2">
      <c r="A272" s="514">
        <v>271</v>
      </c>
      <c r="B272" s="374">
        <v>43270.356944444444</v>
      </c>
      <c r="C272" t="s">
        <v>92</v>
      </c>
      <c r="D272">
        <v>0.01</v>
      </c>
      <c r="E272" t="s">
        <v>253</v>
      </c>
      <c r="F272">
        <v>1.1601999999999999</v>
      </c>
      <c r="I272" s="374">
        <v>43270.724305555559</v>
      </c>
      <c r="J272">
        <v>1.1581999999999999</v>
      </c>
      <c r="K272">
        <v>0</v>
      </c>
      <c r="M272">
        <v>0</v>
      </c>
      <c r="N272">
        <v>-2</v>
      </c>
      <c r="O272">
        <v>1110</v>
      </c>
      <c r="P272" t="s">
        <v>1878</v>
      </c>
      <c r="Q272">
        <v>105</v>
      </c>
      <c r="R272" t="s">
        <v>92</v>
      </c>
    </row>
    <row r="273" spans="1:18" x14ac:dyDescent="0.2">
      <c r="A273" s="514">
        <v>272</v>
      </c>
      <c r="B273" s="374">
        <v>43270.370833333334</v>
      </c>
      <c r="C273" t="s">
        <v>92</v>
      </c>
      <c r="D273">
        <v>0.02</v>
      </c>
      <c r="E273" t="s">
        <v>253</v>
      </c>
      <c r="F273">
        <v>1.1587000000000001</v>
      </c>
      <c r="I273" s="374">
        <v>43270.724305555559</v>
      </c>
      <c r="J273">
        <v>1.1581999999999999</v>
      </c>
      <c r="K273">
        <v>0</v>
      </c>
      <c r="M273">
        <v>0</v>
      </c>
      <c r="N273">
        <v>-1</v>
      </c>
      <c r="O273">
        <v>1110</v>
      </c>
      <c r="P273" t="s">
        <v>1877</v>
      </c>
      <c r="Q273">
        <v>105</v>
      </c>
      <c r="R273" t="s">
        <v>92</v>
      </c>
    </row>
    <row r="274" spans="1:18" x14ac:dyDescent="0.2">
      <c r="A274" s="514">
        <v>275</v>
      </c>
      <c r="B274" s="374">
        <v>43270.433333333334</v>
      </c>
      <c r="C274" t="s">
        <v>92</v>
      </c>
      <c r="D274">
        <v>0.03</v>
      </c>
      <c r="E274" t="s">
        <v>253</v>
      </c>
      <c r="F274">
        <v>1.1572</v>
      </c>
      <c r="I274" s="374">
        <v>43270.724305555559</v>
      </c>
      <c r="J274">
        <v>1.1581999999999999</v>
      </c>
      <c r="K274">
        <v>0</v>
      </c>
      <c r="M274">
        <v>0</v>
      </c>
      <c r="N274">
        <v>3</v>
      </c>
      <c r="O274">
        <v>1110</v>
      </c>
      <c r="P274" t="s">
        <v>1876</v>
      </c>
      <c r="Q274">
        <v>105</v>
      </c>
      <c r="R274" t="s">
        <v>92</v>
      </c>
    </row>
    <row r="275" spans="1:18" x14ac:dyDescent="0.2">
      <c r="A275" s="514">
        <v>276</v>
      </c>
      <c r="B275" s="374">
        <v>43270.438888888886</v>
      </c>
      <c r="C275" t="s">
        <v>92</v>
      </c>
      <c r="D275">
        <v>0.04</v>
      </c>
      <c r="E275" t="s">
        <v>253</v>
      </c>
      <c r="F275">
        <v>1.1554</v>
      </c>
      <c r="I275" s="374">
        <v>43270.724305555559</v>
      </c>
      <c r="J275">
        <v>1.1581999999999999</v>
      </c>
      <c r="K275">
        <v>0</v>
      </c>
      <c r="M275">
        <v>0</v>
      </c>
      <c r="N275">
        <v>11.2</v>
      </c>
      <c r="O275">
        <v>1110</v>
      </c>
      <c r="P275" t="s">
        <v>1875</v>
      </c>
      <c r="Q275">
        <v>105</v>
      </c>
      <c r="R275" t="s">
        <v>92</v>
      </c>
    </row>
    <row r="276" spans="1:18" x14ac:dyDescent="0.2">
      <c r="A276" s="514">
        <v>279</v>
      </c>
      <c r="B276" s="374">
        <v>43270.474999999999</v>
      </c>
      <c r="C276" t="s">
        <v>92</v>
      </c>
      <c r="D276">
        <v>0.06</v>
      </c>
      <c r="E276" t="s">
        <v>253</v>
      </c>
      <c r="F276">
        <v>1.1535</v>
      </c>
      <c r="I276" s="374">
        <v>43270.724305555559</v>
      </c>
      <c r="J276">
        <v>1.1581999999999999</v>
      </c>
      <c r="K276">
        <v>0</v>
      </c>
      <c r="M276">
        <v>0</v>
      </c>
      <c r="N276">
        <v>28.2</v>
      </c>
      <c r="O276">
        <v>1110</v>
      </c>
      <c r="P276" t="s">
        <v>1874</v>
      </c>
      <c r="Q276">
        <v>105</v>
      </c>
      <c r="R276" t="s">
        <v>92</v>
      </c>
    </row>
    <row r="277" spans="1:18" x14ac:dyDescent="0.2">
      <c r="A277" s="514">
        <v>273</v>
      </c>
      <c r="B277" s="374">
        <v>43270.390972222223</v>
      </c>
      <c r="C277" t="s">
        <v>93</v>
      </c>
      <c r="D277">
        <v>0.01</v>
      </c>
      <c r="E277" t="s">
        <v>253</v>
      </c>
      <c r="F277">
        <v>1.1581999999999999</v>
      </c>
      <c r="I277" s="374">
        <v>43270.431944444441</v>
      </c>
      <c r="J277">
        <v>1.1576</v>
      </c>
      <c r="K277">
        <v>0</v>
      </c>
      <c r="M277">
        <v>0</v>
      </c>
      <c r="N277">
        <v>0.6</v>
      </c>
      <c r="O277">
        <v>1110</v>
      </c>
      <c r="P277" t="s">
        <v>563</v>
      </c>
      <c r="Q277">
        <v>106</v>
      </c>
      <c r="R277" t="s">
        <v>93</v>
      </c>
    </row>
    <row r="278" spans="1:18" x14ac:dyDescent="0.2">
      <c r="A278" s="514">
        <v>274</v>
      </c>
      <c r="B278" s="374">
        <v>43270.418749999997</v>
      </c>
      <c r="C278" t="s">
        <v>93</v>
      </c>
      <c r="D278">
        <v>0.01</v>
      </c>
      <c r="E278" t="s">
        <v>253</v>
      </c>
      <c r="F278">
        <v>1.1594</v>
      </c>
      <c r="I278" s="374">
        <v>43270.431944444441</v>
      </c>
      <c r="J278">
        <v>1.1576</v>
      </c>
      <c r="K278">
        <v>0</v>
      </c>
      <c r="M278">
        <v>0</v>
      </c>
      <c r="N278">
        <v>1.8</v>
      </c>
      <c r="O278">
        <v>1110</v>
      </c>
      <c r="P278" t="s">
        <v>584</v>
      </c>
      <c r="Q278">
        <v>106</v>
      </c>
      <c r="R278" t="s">
        <v>93</v>
      </c>
    </row>
    <row r="279" spans="1:18" x14ac:dyDescent="0.2">
      <c r="A279" s="514">
        <v>277</v>
      </c>
      <c r="B279" s="374">
        <v>43270.441666666666</v>
      </c>
      <c r="C279" t="s">
        <v>93</v>
      </c>
      <c r="D279">
        <v>0.01</v>
      </c>
      <c r="E279" t="s">
        <v>253</v>
      </c>
      <c r="F279">
        <v>1.1556999999999999</v>
      </c>
      <c r="I279" s="374">
        <v>43270.447916666664</v>
      </c>
      <c r="J279">
        <v>1.1545000000000001</v>
      </c>
      <c r="K279">
        <v>0</v>
      </c>
      <c r="M279">
        <v>0</v>
      </c>
      <c r="N279">
        <v>1.2</v>
      </c>
      <c r="O279">
        <v>1110</v>
      </c>
      <c r="P279" t="s">
        <v>563</v>
      </c>
      <c r="Q279">
        <v>107</v>
      </c>
      <c r="R279" t="s">
        <v>93</v>
      </c>
    </row>
    <row r="280" spans="1:18" x14ac:dyDescent="0.2">
      <c r="A280" s="514">
        <v>278</v>
      </c>
      <c r="B280" s="374">
        <v>43270.457638888889</v>
      </c>
      <c r="C280" t="s">
        <v>93</v>
      </c>
      <c r="D280">
        <v>0.01</v>
      </c>
      <c r="E280" t="s">
        <v>253</v>
      </c>
      <c r="F280">
        <v>1.1556</v>
      </c>
      <c r="I280" s="374">
        <v>43270.46875</v>
      </c>
      <c r="J280">
        <v>1.1541999999999999</v>
      </c>
      <c r="K280">
        <v>0</v>
      </c>
      <c r="M280">
        <v>0</v>
      </c>
      <c r="N280">
        <v>1.4</v>
      </c>
      <c r="O280">
        <v>1110</v>
      </c>
      <c r="P280" t="s">
        <v>575</v>
      </c>
      <c r="Q280">
        <v>108</v>
      </c>
      <c r="R280" t="s">
        <v>93</v>
      </c>
    </row>
    <row r="281" spans="1:18" x14ac:dyDescent="0.2">
      <c r="A281" s="514">
        <v>280</v>
      </c>
      <c r="B281" s="374">
        <v>43270.48333333333</v>
      </c>
      <c r="C281" t="s">
        <v>93</v>
      </c>
      <c r="D281">
        <v>0.01</v>
      </c>
      <c r="E281" t="s">
        <v>253</v>
      </c>
      <c r="F281">
        <v>1.1537999999999999</v>
      </c>
      <c r="I281" s="374">
        <v>43271.422222222223</v>
      </c>
      <c r="J281">
        <v>1.1556999999999999</v>
      </c>
      <c r="K281">
        <v>0</v>
      </c>
      <c r="M281">
        <v>0.02</v>
      </c>
      <c r="N281">
        <v>-1.88</v>
      </c>
      <c r="O281">
        <v>1110</v>
      </c>
      <c r="P281" t="s">
        <v>575</v>
      </c>
      <c r="Q281">
        <v>109</v>
      </c>
      <c r="R281" t="s">
        <v>93</v>
      </c>
    </row>
    <row r="282" spans="1:18" x14ac:dyDescent="0.2">
      <c r="A282" s="514">
        <v>281</v>
      </c>
      <c r="B282" s="374">
        <v>43270.497916666667</v>
      </c>
      <c r="C282" t="s">
        <v>93</v>
      </c>
      <c r="D282">
        <v>0.01</v>
      </c>
      <c r="E282" t="s">
        <v>253</v>
      </c>
      <c r="F282">
        <v>1.155</v>
      </c>
      <c r="I282" s="374">
        <v>43271.422222222223</v>
      </c>
      <c r="J282">
        <v>1.1556999999999999</v>
      </c>
      <c r="K282">
        <v>0</v>
      </c>
      <c r="M282">
        <v>0.02</v>
      </c>
      <c r="N282">
        <v>-0.68</v>
      </c>
      <c r="O282">
        <v>1110</v>
      </c>
      <c r="P282" t="s">
        <v>1873</v>
      </c>
      <c r="Q282">
        <v>109</v>
      </c>
      <c r="R282" t="s">
        <v>93</v>
      </c>
    </row>
    <row r="283" spans="1:18" x14ac:dyDescent="0.2">
      <c r="A283" s="514">
        <v>282</v>
      </c>
      <c r="B283" s="374">
        <v>43270.645138888889</v>
      </c>
      <c r="C283" t="s">
        <v>93</v>
      </c>
      <c r="D283">
        <v>0.01</v>
      </c>
      <c r="E283" t="s">
        <v>253</v>
      </c>
      <c r="F283">
        <v>1.1563000000000001</v>
      </c>
      <c r="I283" s="374">
        <v>43271.422222222223</v>
      </c>
      <c r="J283">
        <v>1.1556999999999999</v>
      </c>
      <c r="K283">
        <v>0</v>
      </c>
      <c r="M283">
        <v>0.02</v>
      </c>
      <c r="N283">
        <v>0.62</v>
      </c>
      <c r="O283">
        <v>1110</v>
      </c>
      <c r="P283" t="s">
        <v>1872</v>
      </c>
      <c r="Q283">
        <v>109</v>
      </c>
      <c r="R283" t="s">
        <v>93</v>
      </c>
    </row>
    <row r="284" spans="1:18" x14ac:dyDescent="0.2">
      <c r="A284" s="514">
        <v>283</v>
      </c>
      <c r="B284" s="374">
        <v>43270.724999999999</v>
      </c>
      <c r="C284" t="s">
        <v>93</v>
      </c>
      <c r="D284">
        <v>0.02</v>
      </c>
      <c r="E284" t="s">
        <v>253</v>
      </c>
      <c r="F284">
        <v>1.1577999999999999</v>
      </c>
      <c r="I284" s="374">
        <v>43271.422222222223</v>
      </c>
      <c r="J284">
        <v>1.1556999999999999</v>
      </c>
      <c r="K284">
        <v>0</v>
      </c>
      <c r="M284">
        <v>0.03</v>
      </c>
      <c r="N284">
        <v>4.2300000000000004</v>
      </c>
      <c r="O284">
        <v>1110</v>
      </c>
      <c r="P284" t="s">
        <v>1871</v>
      </c>
      <c r="Q284">
        <v>109</v>
      </c>
      <c r="R284" t="s">
        <v>93</v>
      </c>
    </row>
    <row r="285" spans="1:18" x14ac:dyDescent="0.2">
      <c r="A285" s="514">
        <v>285</v>
      </c>
      <c r="B285" s="374">
        <v>43270.93472222222</v>
      </c>
      <c r="C285" t="s">
        <v>93</v>
      </c>
      <c r="D285">
        <v>0.03</v>
      </c>
      <c r="E285" t="s">
        <v>253</v>
      </c>
      <c r="F285">
        <v>1.1593</v>
      </c>
      <c r="I285" s="374">
        <v>43271.422222222223</v>
      </c>
      <c r="J285">
        <v>1.1556999999999999</v>
      </c>
      <c r="K285">
        <v>0</v>
      </c>
      <c r="M285">
        <v>0.05</v>
      </c>
      <c r="N285">
        <v>10.85</v>
      </c>
      <c r="O285">
        <v>1110</v>
      </c>
      <c r="P285" t="s">
        <v>1870</v>
      </c>
      <c r="Q285">
        <v>109</v>
      </c>
      <c r="R285" t="s">
        <v>93</v>
      </c>
    </row>
    <row r="286" spans="1:18" x14ac:dyDescent="0.2">
      <c r="A286" s="514">
        <v>284</v>
      </c>
      <c r="B286" s="374">
        <v>43270.728472222225</v>
      </c>
      <c r="C286" t="s">
        <v>92</v>
      </c>
      <c r="D286">
        <v>0.01</v>
      </c>
      <c r="E286" t="s">
        <v>253</v>
      </c>
      <c r="F286">
        <v>1.1577999999999999</v>
      </c>
      <c r="I286" s="374">
        <v>43270.929861111108</v>
      </c>
      <c r="J286">
        <v>1.1591</v>
      </c>
      <c r="K286">
        <v>0</v>
      </c>
      <c r="M286">
        <v>0</v>
      </c>
      <c r="N286">
        <v>1.3</v>
      </c>
      <c r="O286">
        <v>1110</v>
      </c>
      <c r="P286" t="s">
        <v>575</v>
      </c>
      <c r="Q286">
        <v>110</v>
      </c>
      <c r="R286" t="s">
        <v>92</v>
      </c>
    </row>
    <row r="287" spans="1:18" x14ac:dyDescent="0.2">
      <c r="A287" s="514">
        <v>286</v>
      </c>
      <c r="B287" s="374">
        <v>43271.205555555556</v>
      </c>
      <c r="C287" t="s">
        <v>92</v>
      </c>
      <c r="D287">
        <v>0.01</v>
      </c>
      <c r="E287" t="s">
        <v>253</v>
      </c>
      <c r="F287">
        <v>1.1579999999999999</v>
      </c>
      <c r="I287" s="374">
        <v>43271.408333333333</v>
      </c>
      <c r="J287">
        <v>1.1586000000000001</v>
      </c>
      <c r="K287">
        <v>0</v>
      </c>
      <c r="M287">
        <v>0</v>
      </c>
      <c r="N287">
        <v>0.6</v>
      </c>
      <c r="O287">
        <v>1110</v>
      </c>
      <c r="P287" t="s">
        <v>575</v>
      </c>
      <c r="Q287">
        <v>111</v>
      </c>
      <c r="R287" t="s">
        <v>92</v>
      </c>
    </row>
    <row r="288" spans="1:18" x14ac:dyDescent="0.2">
      <c r="A288" s="514">
        <v>287</v>
      </c>
      <c r="B288" s="374">
        <v>43271.372916666667</v>
      </c>
      <c r="C288" t="s">
        <v>92</v>
      </c>
      <c r="D288">
        <v>0.01</v>
      </c>
      <c r="E288" t="s">
        <v>253</v>
      </c>
      <c r="F288">
        <v>1.1567000000000001</v>
      </c>
      <c r="I288" s="374">
        <v>43271.408333333333</v>
      </c>
      <c r="J288">
        <v>1.1586000000000001</v>
      </c>
      <c r="K288">
        <v>0</v>
      </c>
      <c r="M288">
        <v>0</v>
      </c>
      <c r="N288">
        <v>1.9</v>
      </c>
      <c r="O288">
        <v>1110</v>
      </c>
      <c r="P288" t="s">
        <v>585</v>
      </c>
      <c r="Q288">
        <v>111</v>
      </c>
      <c r="R288" t="s">
        <v>92</v>
      </c>
    </row>
    <row r="289" spans="1:18" x14ac:dyDescent="0.2">
      <c r="A289" s="514">
        <v>288</v>
      </c>
      <c r="B289" s="374">
        <v>43271.411805555559</v>
      </c>
      <c r="C289" t="s">
        <v>92</v>
      </c>
      <c r="D289">
        <v>0.01</v>
      </c>
      <c r="E289" t="s">
        <v>253</v>
      </c>
      <c r="F289">
        <v>1.1585000000000001</v>
      </c>
      <c r="I289" s="374">
        <v>43271.612500000003</v>
      </c>
      <c r="J289">
        <v>1.1584000000000001</v>
      </c>
      <c r="K289">
        <v>0</v>
      </c>
      <c r="M289">
        <v>0</v>
      </c>
      <c r="N289">
        <v>-0.1</v>
      </c>
      <c r="O289">
        <v>1110</v>
      </c>
      <c r="P289" t="s">
        <v>575</v>
      </c>
      <c r="Q289">
        <v>112</v>
      </c>
      <c r="R289" t="s">
        <v>92</v>
      </c>
    </row>
    <row r="290" spans="1:18" x14ac:dyDescent="0.2">
      <c r="A290" s="514">
        <v>289</v>
      </c>
      <c r="B290" s="374">
        <v>43271.419444444444</v>
      </c>
      <c r="C290" t="s">
        <v>92</v>
      </c>
      <c r="D290">
        <v>0.01</v>
      </c>
      <c r="E290" t="s">
        <v>253</v>
      </c>
      <c r="F290">
        <v>1.157</v>
      </c>
      <c r="I290" s="374">
        <v>43271.612500000003</v>
      </c>
      <c r="J290">
        <v>1.1584000000000001</v>
      </c>
      <c r="K290">
        <v>0</v>
      </c>
      <c r="M290">
        <v>0</v>
      </c>
      <c r="N290">
        <v>1.4</v>
      </c>
      <c r="O290">
        <v>1110</v>
      </c>
      <c r="P290" t="s">
        <v>1869</v>
      </c>
      <c r="Q290">
        <v>112</v>
      </c>
      <c r="R290" t="s">
        <v>92</v>
      </c>
    </row>
    <row r="291" spans="1:18" x14ac:dyDescent="0.2">
      <c r="A291" s="514">
        <v>290</v>
      </c>
      <c r="B291" s="374">
        <v>43271.426388888889</v>
      </c>
      <c r="C291" t="s">
        <v>92</v>
      </c>
      <c r="D291">
        <v>0.01</v>
      </c>
      <c r="E291" t="s">
        <v>253</v>
      </c>
      <c r="F291">
        <v>1.1556999999999999</v>
      </c>
      <c r="I291" s="374">
        <v>43271.612500000003</v>
      </c>
      <c r="J291">
        <v>1.1584000000000001</v>
      </c>
      <c r="K291">
        <v>0</v>
      </c>
      <c r="M291">
        <v>0</v>
      </c>
      <c r="N291">
        <v>2.7</v>
      </c>
      <c r="O291">
        <v>1110</v>
      </c>
      <c r="P291" t="s">
        <v>1868</v>
      </c>
      <c r="Q291">
        <v>112</v>
      </c>
      <c r="R291" t="s">
        <v>92</v>
      </c>
    </row>
    <row r="292" spans="1:18" x14ac:dyDescent="0.2">
      <c r="A292" s="514">
        <v>291</v>
      </c>
      <c r="B292" s="374">
        <v>43271.431250000001</v>
      </c>
      <c r="C292" t="s">
        <v>93</v>
      </c>
      <c r="D292">
        <v>0.01</v>
      </c>
      <c r="E292" t="s">
        <v>253</v>
      </c>
      <c r="F292">
        <v>1.1561999999999999</v>
      </c>
      <c r="I292" s="374">
        <v>43272.226388888892</v>
      </c>
      <c r="J292">
        <v>1.1561999999999999</v>
      </c>
      <c r="K292">
        <v>0</v>
      </c>
      <c r="M292">
        <v>0.05</v>
      </c>
      <c r="N292">
        <v>0.05</v>
      </c>
      <c r="O292">
        <v>1110</v>
      </c>
      <c r="P292" t="s">
        <v>575</v>
      </c>
      <c r="Q292">
        <v>113</v>
      </c>
      <c r="R292" t="s">
        <v>93</v>
      </c>
    </row>
    <row r="293" spans="1:18" x14ac:dyDescent="0.2">
      <c r="A293" s="514">
        <v>292</v>
      </c>
      <c r="B293" s="374">
        <v>43271.481944444444</v>
      </c>
      <c r="C293" t="s">
        <v>93</v>
      </c>
      <c r="D293">
        <v>0.01</v>
      </c>
      <c r="E293" t="s">
        <v>253</v>
      </c>
      <c r="F293">
        <v>1.1574</v>
      </c>
      <c r="I293" s="374">
        <v>43272.226388888892</v>
      </c>
      <c r="J293">
        <v>1.1561999999999999</v>
      </c>
      <c r="K293">
        <v>0</v>
      </c>
      <c r="M293">
        <v>0.05</v>
      </c>
      <c r="N293">
        <v>1.25</v>
      </c>
      <c r="O293">
        <v>1110</v>
      </c>
      <c r="P293" t="s">
        <v>1866</v>
      </c>
      <c r="Q293">
        <v>113</v>
      </c>
      <c r="R293" t="s">
        <v>93</v>
      </c>
    </row>
    <row r="294" spans="1:18" x14ac:dyDescent="0.2">
      <c r="A294" s="514">
        <v>293</v>
      </c>
      <c r="B294" s="374">
        <v>43271.618055555555</v>
      </c>
      <c r="C294" t="s">
        <v>93</v>
      </c>
      <c r="D294">
        <v>0.01</v>
      </c>
      <c r="E294" t="s">
        <v>253</v>
      </c>
      <c r="F294">
        <v>1.1587000000000001</v>
      </c>
      <c r="I294" s="374">
        <v>43272.226388888892</v>
      </c>
      <c r="J294">
        <v>1.1561999999999999</v>
      </c>
      <c r="K294">
        <v>0</v>
      </c>
      <c r="M294">
        <v>0.05</v>
      </c>
      <c r="N294">
        <v>2.5499999999999998</v>
      </c>
      <c r="O294">
        <v>1110</v>
      </c>
      <c r="P294" t="s">
        <v>1865</v>
      </c>
      <c r="Q294">
        <v>113</v>
      </c>
      <c r="R294" t="s">
        <v>93</v>
      </c>
    </row>
    <row r="295" spans="1:18" x14ac:dyDescent="0.2">
      <c r="A295" s="514">
        <v>294</v>
      </c>
      <c r="B295" s="374">
        <v>43271.646527777775</v>
      </c>
      <c r="C295" t="s">
        <v>92</v>
      </c>
      <c r="D295">
        <v>0.01</v>
      </c>
      <c r="E295" t="s">
        <v>253</v>
      </c>
      <c r="F295">
        <v>1.1584000000000001</v>
      </c>
      <c r="I295" s="374">
        <v>43271.749305555553</v>
      </c>
      <c r="J295">
        <v>1.159</v>
      </c>
      <c r="K295">
        <v>0</v>
      </c>
      <c r="M295">
        <v>0</v>
      </c>
      <c r="N295">
        <v>0.6</v>
      </c>
      <c r="O295">
        <v>1110</v>
      </c>
      <c r="P295" t="s">
        <v>575</v>
      </c>
      <c r="Q295">
        <v>114</v>
      </c>
      <c r="R295" t="s">
        <v>92</v>
      </c>
    </row>
    <row r="296" spans="1:18" x14ac:dyDescent="0.2">
      <c r="A296" s="514">
        <v>295</v>
      </c>
      <c r="B296" s="374">
        <v>43271.673611111109</v>
      </c>
      <c r="C296" t="s">
        <v>92</v>
      </c>
      <c r="D296">
        <v>0.01</v>
      </c>
      <c r="E296" t="s">
        <v>253</v>
      </c>
      <c r="F296">
        <v>1.1572</v>
      </c>
      <c r="I296" s="374">
        <v>43271.749305555553</v>
      </c>
      <c r="J296">
        <v>1.159</v>
      </c>
      <c r="K296">
        <v>0</v>
      </c>
      <c r="M296">
        <v>0</v>
      </c>
      <c r="N296">
        <v>1.8</v>
      </c>
      <c r="O296">
        <v>1110</v>
      </c>
      <c r="P296" t="s">
        <v>1867</v>
      </c>
      <c r="Q296">
        <v>114</v>
      </c>
      <c r="R296" t="s">
        <v>92</v>
      </c>
    </row>
    <row r="297" spans="1:18" x14ac:dyDescent="0.2">
      <c r="A297" s="514">
        <v>296</v>
      </c>
      <c r="B297" s="374">
        <v>43272.336111111108</v>
      </c>
      <c r="C297" t="s">
        <v>92</v>
      </c>
      <c r="D297">
        <v>0.01</v>
      </c>
      <c r="E297" t="s">
        <v>253</v>
      </c>
      <c r="F297">
        <v>1.1553</v>
      </c>
      <c r="I297" s="374">
        <v>43272.404166666667</v>
      </c>
      <c r="J297">
        <v>1.1558999999999999</v>
      </c>
      <c r="K297">
        <v>0</v>
      </c>
      <c r="M297">
        <v>0</v>
      </c>
      <c r="N297">
        <v>0.6</v>
      </c>
      <c r="O297">
        <v>1110</v>
      </c>
      <c r="P297" t="s">
        <v>575</v>
      </c>
      <c r="Q297">
        <v>115</v>
      </c>
      <c r="R297" t="s">
        <v>92</v>
      </c>
    </row>
    <row r="298" spans="1:18" x14ac:dyDescent="0.2">
      <c r="A298" s="514">
        <v>298</v>
      </c>
      <c r="B298" s="374">
        <v>43272.375</v>
      </c>
      <c r="C298" t="s">
        <v>92</v>
      </c>
      <c r="D298">
        <v>0.01</v>
      </c>
      <c r="E298" t="s">
        <v>253</v>
      </c>
      <c r="F298">
        <v>1.1540999999999999</v>
      </c>
      <c r="I298" s="374">
        <v>43272.404166666667</v>
      </c>
      <c r="J298">
        <v>1.1558999999999999</v>
      </c>
      <c r="K298">
        <v>0</v>
      </c>
      <c r="M298">
        <v>0</v>
      </c>
      <c r="N298">
        <v>1.8</v>
      </c>
      <c r="O298">
        <v>1110</v>
      </c>
      <c r="P298" t="s">
        <v>586</v>
      </c>
      <c r="Q298">
        <v>115</v>
      </c>
      <c r="R298" t="s">
        <v>92</v>
      </c>
    </row>
    <row r="299" spans="1:18" x14ac:dyDescent="0.2">
      <c r="A299" s="514">
        <v>297</v>
      </c>
      <c r="B299" s="374">
        <v>43272.354166666664</v>
      </c>
      <c r="C299" t="s">
        <v>93</v>
      </c>
      <c r="D299">
        <v>0.01</v>
      </c>
      <c r="E299" t="s">
        <v>253</v>
      </c>
      <c r="F299">
        <v>1.1549</v>
      </c>
      <c r="I299" s="374">
        <v>43272.375</v>
      </c>
      <c r="J299">
        <v>1.1536999999999999</v>
      </c>
      <c r="K299">
        <v>0</v>
      </c>
      <c r="M299">
        <v>0</v>
      </c>
      <c r="N299">
        <v>1.2</v>
      </c>
      <c r="O299">
        <v>1110</v>
      </c>
      <c r="P299" t="s">
        <v>575</v>
      </c>
      <c r="Q299">
        <v>116</v>
      </c>
      <c r="R299" t="s">
        <v>93</v>
      </c>
    </row>
    <row r="300" spans="1:18" x14ac:dyDescent="0.2">
      <c r="A300" s="514">
        <v>299</v>
      </c>
      <c r="B300" s="374">
        <v>43272.382638888892</v>
      </c>
      <c r="C300" t="s">
        <v>93</v>
      </c>
      <c r="D300">
        <v>0.01</v>
      </c>
      <c r="E300" t="s">
        <v>253</v>
      </c>
      <c r="F300">
        <v>1.1552</v>
      </c>
      <c r="I300" s="374">
        <v>43272.430555555555</v>
      </c>
      <c r="J300">
        <v>1.1546000000000001</v>
      </c>
      <c r="K300">
        <v>0</v>
      </c>
      <c r="M300">
        <v>0</v>
      </c>
      <c r="N300">
        <v>0.6</v>
      </c>
      <c r="O300">
        <v>1110</v>
      </c>
      <c r="P300" t="s">
        <v>563</v>
      </c>
      <c r="Q300">
        <v>117</v>
      </c>
      <c r="R300" t="s">
        <v>93</v>
      </c>
    </row>
    <row r="301" spans="1:18" x14ac:dyDescent="0.2">
      <c r="A301" s="514">
        <v>300</v>
      </c>
      <c r="B301" s="374">
        <v>43272.415972222225</v>
      </c>
      <c r="C301" t="s">
        <v>93</v>
      </c>
      <c r="D301">
        <v>0.01</v>
      </c>
      <c r="E301" t="s">
        <v>253</v>
      </c>
      <c r="F301">
        <v>1.1564000000000001</v>
      </c>
      <c r="I301" s="374">
        <v>43272.430555555555</v>
      </c>
      <c r="J301">
        <v>1.1546000000000001</v>
      </c>
      <c r="K301">
        <v>0</v>
      </c>
      <c r="M301">
        <v>0</v>
      </c>
      <c r="N301">
        <v>1.8</v>
      </c>
      <c r="O301">
        <v>1110</v>
      </c>
      <c r="P301" t="s">
        <v>587</v>
      </c>
      <c r="Q301">
        <v>117</v>
      </c>
      <c r="R301" t="s">
        <v>93</v>
      </c>
    </row>
    <row r="302" spans="1:18" x14ac:dyDescent="0.2">
      <c r="A302" s="514">
        <v>301</v>
      </c>
      <c r="B302" s="374">
        <v>43272.425694444442</v>
      </c>
      <c r="C302" t="s">
        <v>92</v>
      </c>
      <c r="D302">
        <v>0.01</v>
      </c>
      <c r="E302" t="s">
        <v>253</v>
      </c>
      <c r="F302">
        <v>1.1556999999999999</v>
      </c>
      <c r="I302" s="374">
        <v>43272.57708333333</v>
      </c>
      <c r="J302">
        <v>1.1547000000000001</v>
      </c>
      <c r="K302">
        <v>0</v>
      </c>
      <c r="M302">
        <v>0</v>
      </c>
      <c r="N302">
        <v>-1</v>
      </c>
      <c r="O302">
        <v>1110</v>
      </c>
      <c r="P302" t="s">
        <v>575</v>
      </c>
      <c r="Q302">
        <v>118</v>
      </c>
      <c r="R302" t="s">
        <v>92</v>
      </c>
    </row>
    <row r="303" spans="1:18" x14ac:dyDescent="0.2">
      <c r="A303" s="514">
        <v>302</v>
      </c>
      <c r="B303" s="374">
        <v>43272.433333333334</v>
      </c>
      <c r="C303" t="s">
        <v>92</v>
      </c>
      <c r="D303">
        <v>0.01</v>
      </c>
      <c r="E303" t="s">
        <v>253</v>
      </c>
      <c r="F303">
        <v>1.1544000000000001</v>
      </c>
      <c r="I303" s="374">
        <v>43272.57708333333</v>
      </c>
      <c r="J303">
        <v>1.1547000000000001</v>
      </c>
      <c r="K303">
        <v>0</v>
      </c>
      <c r="M303">
        <v>0</v>
      </c>
      <c r="N303">
        <v>0.3</v>
      </c>
      <c r="O303">
        <v>1110</v>
      </c>
      <c r="P303" t="s">
        <v>1864</v>
      </c>
      <c r="Q303">
        <v>118</v>
      </c>
      <c r="R303" t="s">
        <v>92</v>
      </c>
    </row>
    <row r="304" spans="1:18" x14ac:dyDescent="0.2">
      <c r="A304" s="514">
        <v>304</v>
      </c>
      <c r="B304" s="374">
        <v>43272.451388888891</v>
      </c>
      <c r="C304" t="s">
        <v>92</v>
      </c>
      <c r="D304">
        <v>0.01</v>
      </c>
      <c r="E304" t="s">
        <v>253</v>
      </c>
      <c r="F304">
        <v>1.1531</v>
      </c>
      <c r="I304" s="374">
        <v>43272.57708333333</v>
      </c>
      <c r="J304">
        <v>1.1547000000000001</v>
      </c>
      <c r="K304">
        <v>0</v>
      </c>
      <c r="M304">
        <v>0</v>
      </c>
      <c r="N304">
        <v>1.6</v>
      </c>
      <c r="O304">
        <v>1110</v>
      </c>
      <c r="P304" t="s">
        <v>1863</v>
      </c>
      <c r="Q304">
        <v>118</v>
      </c>
      <c r="R304" t="s">
        <v>92</v>
      </c>
    </row>
    <row r="305" spans="1:18" x14ac:dyDescent="0.2">
      <c r="A305" s="514">
        <v>306</v>
      </c>
      <c r="B305" s="374">
        <v>43272.504166666666</v>
      </c>
      <c r="C305" t="s">
        <v>92</v>
      </c>
      <c r="D305">
        <v>0.02</v>
      </c>
      <c r="E305" t="s">
        <v>253</v>
      </c>
      <c r="F305">
        <v>1.1516999999999999</v>
      </c>
      <c r="I305" s="374">
        <v>43272.57708333333</v>
      </c>
      <c r="J305">
        <v>1.1547000000000001</v>
      </c>
      <c r="K305">
        <v>0</v>
      </c>
      <c r="M305">
        <v>0</v>
      </c>
      <c r="N305">
        <v>6</v>
      </c>
      <c r="O305">
        <v>1110</v>
      </c>
      <c r="P305" t="s">
        <v>1862</v>
      </c>
      <c r="Q305">
        <v>118</v>
      </c>
      <c r="R305" t="s">
        <v>92</v>
      </c>
    </row>
    <row r="306" spans="1:18" x14ac:dyDescent="0.2">
      <c r="A306" s="514">
        <v>303</v>
      </c>
      <c r="B306" s="374">
        <v>43272.435416666667</v>
      </c>
      <c r="C306" t="s">
        <v>93</v>
      </c>
      <c r="D306">
        <v>0.01</v>
      </c>
      <c r="E306" t="s">
        <v>253</v>
      </c>
      <c r="F306">
        <v>1.1551</v>
      </c>
      <c r="I306" s="374">
        <v>43272.45</v>
      </c>
      <c r="J306">
        <v>1.1538999999999999</v>
      </c>
      <c r="K306">
        <v>0</v>
      </c>
      <c r="M306">
        <v>0</v>
      </c>
      <c r="N306">
        <v>1.2</v>
      </c>
      <c r="O306">
        <v>1110</v>
      </c>
      <c r="P306" t="s">
        <v>563</v>
      </c>
      <c r="Q306">
        <v>119</v>
      </c>
      <c r="R306" t="s">
        <v>93</v>
      </c>
    </row>
    <row r="307" spans="1:18" x14ac:dyDescent="0.2">
      <c r="A307" s="514">
        <v>305</v>
      </c>
      <c r="B307" s="374">
        <v>43272.477083333331</v>
      </c>
      <c r="C307" t="s">
        <v>93</v>
      </c>
      <c r="D307">
        <v>0.01</v>
      </c>
      <c r="E307" t="s">
        <v>253</v>
      </c>
      <c r="F307">
        <v>1.1521999999999999</v>
      </c>
      <c r="I307" s="374">
        <v>43278.438888888886</v>
      </c>
      <c r="J307">
        <v>1.1631</v>
      </c>
      <c r="K307">
        <v>0</v>
      </c>
      <c r="M307">
        <v>0.08</v>
      </c>
      <c r="N307">
        <v>-10.82</v>
      </c>
      <c r="O307">
        <v>1110</v>
      </c>
      <c r="P307" t="s">
        <v>575</v>
      </c>
      <c r="Q307">
        <v>120</v>
      </c>
      <c r="R307" t="s">
        <v>93</v>
      </c>
    </row>
    <row r="308" spans="1:18" x14ac:dyDescent="0.2">
      <c r="A308" s="514">
        <v>307</v>
      </c>
      <c r="B308" s="374">
        <v>43272.538194444445</v>
      </c>
      <c r="C308" t="s">
        <v>93</v>
      </c>
      <c r="D308">
        <v>0.01</v>
      </c>
      <c r="E308" t="s">
        <v>253</v>
      </c>
      <c r="F308">
        <v>1.1534</v>
      </c>
      <c r="I308" s="374">
        <v>43278.438888888886</v>
      </c>
      <c r="J308">
        <v>1.1631</v>
      </c>
      <c r="K308">
        <v>0</v>
      </c>
      <c r="M308">
        <v>0.08</v>
      </c>
      <c r="N308">
        <v>-9.6199999999999992</v>
      </c>
      <c r="O308">
        <v>1110</v>
      </c>
      <c r="P308" t="s">
        <v>1848</v>
      </c>
      <c r="Q308">
        <v>120</v>
      </c>
      <c r="R308" t="s">
        <v>93</v>
      </c>
    </row>
    <row r="309" spans="1:18" x14ac:dyDescent="0.2">
      <c r="A309" s="514">
        <v>308</v>
      </c>
      <c r="B309" s="374">
        <v>43272.600694444445</v>
      </c>
      <c r="C309" t="s">
        <v>93</v>
      </c>
      <c r="D309">
        <v>0.01</v>
      </c>
      <c r="E309" t="s">
        <v>253</v>
      </c>
      <c r="F309">
        <v>1.1547000000000001</v>
      </c>
      <c r="I309" s="374">
        <v>43278.438888888886</v>
      </c>
      <c r="J309">
        <v>1.1631</v>
      </c>
      <c r="K309">
        <v>0</v>
      </c>
      <c r="M309">
        <v>0.08</v>
      </c>
      <c r="N309">
        <v>-8.32</v>
      </c>
      <c r="O309">
        <v>1110</v>
      </c>
      <c r="P309" t="s">
        <v>1847</v>
      </c>
      <c r="Q309">
        <v>120</v>
      </c>
      <c r="R309" t="s">
        <v>93</v>
      </c>
    </row>
    <row r="310" spans="1:18" x14ac:dyDescent="0.2">
      <c r="A310" s="514">
        <v>309</v>
      </c>
      <c r="B310" s="374">
        <v>43272.60833333333</v>
      </c>
      <c r="C310" t="s">
        <v>93</v>
      </c>
      <c r="D310">
        <v>0.02</v>
      </c>
      <c r="E310" t="s">
        <v>253</v>
      </c>
      <c r="F310">
        <v>1.1561999999999999</v>
      </c>
      <c r="I310" s="374">
        <v>43278.438888888886</v>
      </c>
      <c r="J310">
        <v>1.1631</v>
      </c>
      <c r="K310">
        <v>0</v>
      </c>
      <c r="M310">
        <v>0.12</v>
      </c>
      <c r="N310">
        <v>-13.68</v>
      </c>
      <c r="O310">
        <v>1110</v>
      </c>
      <c r="P310" t="s">
        <v>1850</v>
      </c>
      <c r="Q310">
        <v>120</v>
      </c>
      <c r="R310" t="s">
        <v>93</v>
      </c>
    </row>
    <row r="311" spans="1:18" x14ac:dyDescent="0.2">
      <c r="A311" s="514">
        <v>310</v>
      </c>
      <c r="B311" s="374">
        <v>43272.614583333336</v>
      </c>
      <c r="C311" t="s">
        <v>93</v>
      </c>
      <c r="D311">
        <v>0.03</v>
      </c>
      <c r="E311" t="s">
        <v>253</v>
      </c>
      <c r="F311">
        <v>1.1577</v>
      </c>
      <c r="I311" s="374">
        <v>43278.438888888886</v>
      </c>
      <c r="J311">
        <v>1.1631</v>
      </c>
      <c r="K311">
        <v>0</v>
      </c>
      <c r="M311">
        <v>0.2</v>
      </c>
      <c r="N311">
        <v>-16</v>
      </c>
      <c r="O311">
        <v>1110</v>
      </c>
      <c r="P311" t="s">
        <v>1851</v>
      </c>
      <c r="Q311">
        <v>120</v>
      </c>
      <c r="R311" t="s">
        <v>93</v>
      </c>
    </row>
    <row r="312" spans="1:18" x14ac:dyDescent="0.2">
      <c r="A312" s="514">
        <v>311</v>
      </c>
      <c r="B312" s="374">
        <v>43272.615972222222</v>
      </c>
      <c r="C312" t="s">
        <v>93</v>
      </c>
      <c r="D312">
        <v>0.04</v>
      </c>
      <c r="E312" t="s">
        <v>253</v>
      </c>
      <c r="F312">
        <v>1.1598999999999999</v>
      </c>
      <c r="I312" s="374">
        <v>43278.438888888886</v>
      </c>
      <c r="J312">
        <v>1.1631</v>
      </c>
      <c r="K312">
        <v>0</v>
      </c>
      <c r="M312">
        <v>0.24</v>
      </c>
      <c r="N312">
        <v>-12.56</v>
      </c>
      <c r="O312">
        <v>1110</v>
      </c>
      <c r="P312" t="s">
        <v>1849</v>
      </c>
      <c r="Q312">
        <v>120</v>
      </c>
      <c r="R312" t="s">
        <v>93</v>
      </c>
    </row>
    <row r="313" spans="1:18" x14ac:dyDescent="0.2">
      <c r="A313" s="514">
        <v>314</v>
      </c>
      <c r="B313" s="374">
        <v>43272.693749999999</v>
      </c>
      <c r="C313" t="s">
        <v>93</v>
      </c>
      <c r="D313">
        <v>0.06</v>
      </c>
      <c r="E313" t="s">
        <v>253</v>
      </c>
      <c r="F313">
        <v>1.1617999999999999</v>
      </c>
      <c r="I313" s="374">
        <v>43278.438888888886</v>
      </c>
      <c r="J313">
        <v>1.1631</v>
      </c>
      <c r="K313">
        <v>0</v>
      </c>
      <c r="M313">
        <v>0.36</v>
      </c>
      <c r="N313">
        <v>-7.44</v>
      </c>
      <c r="O313">
        <v>1110</v>
      </c>
      <c r="P313" t="s">
        <v>1846</v>
      </c>
      <c r="Q313">
        <v>120</v>
      </c>
      <c r="R313" t="s">
        <v>93</v>
      </c>
    </row>
    <row r="314" spans="1:18" x14ac:dyDescent="0.2">
      <c r="A314" s="514">
        <v>320</v>
      </c>
      <c r="B314" s="374">
        <v>43273.375</v>
      </c>
      <c r="C314" t="s">
        <v>93</v>
      </c>
      <c r="D314">
        <v>0.09</v>
      </c>
      <c r="E314" t="s">
        <v>253</v>
      </c>
      <c r="F314">
        <v>1.1641999999999999</v>
      </c>
      <c r="I314" s="374">
        <v>43278.438888888886</v>
      </c>
      <c r="J314">
        <v>1.1631</v>
      </c>
      <c r="K314">
        <v>0</v>
      </c>
      <c r="M314">
        <v>0.42</v>
      </c>
      <c r="N314">
        <v>10.32</v>
      </c>
      <c r="O314">
        <v>1110</v>
      </c>
      <c r="P314" t="s">
        <v>1845</v>
      </c>
      <c r="Q314">
        <v>120</v>
      </c>
      <c r="R314" t="s">
        <v>93</v>
      </c>
    </row>
    <row r="315" spans="1:18" x14ac:dyDescent="0.2">
      <c r="A315" s="514">
        <v>324</v>
      </c>
      <c r="B315" s="374">
        <v>43273.454861111109</v>
      </c>
      <c r="C315" t="s">
        <v>93</v>
      </c>
      <c r="D315">
        <v>0.13</v>
      </c>
      <c r="E315" t="s">
        <v>253</v>
      </c>
      <c r="F315">
        <v>1.1667000000000001</v>
      </c>
      <c r="I315" s="374">
        <v>43278.438888888886</v>
      </c>
      <c r="J315">
        <v>1.1631</v>
      </c>
      <c r="K315">
        <v>0</v>
      </c>
      <c r="M315">
        <v>0.6</v>
      </c>
      <c r="N315">
        <v>47.4</v>
      </c>
      <c r="O315">
        <v>1110</v>
      </c>
      <c r="P315" t="s">
        <v>1844</v>
      </c>
      <c r="Q315">
        <v>120</v>
      </c>
      <c r="R315" t="s">
        <v>93</v>
      </c>
    </row>
    <row r="316" spans="1:18" x14ac:dyDescent="0.2">
      <c r="A316" s="514">
        <v>340</v>
      </c>
      <c r="B316" s="374">
        <v>43276.761805555558</v>
      </c>
      <c r="C316" t="s">
        <v>93</v>
      </c>
      <c r="D316">
        <v>0.2</v>
      </c>
      <c r="E316" t="s">
        <v>253</v>
      </c>
      <c r="F316">
        <v>1.17</v>
      </c>
      <c r="I316" s="374">
        <v>43278.438888888886</v>
      </c>
      <c r="J316">
        <v>1.1631</v>
      </c>
      <c r="K316">
        <v>0</v>
      </c>
      <c r="M316">
        <v>0.62</v>
      </c>
      <c r="N316">
        <v>138.62</v>
      </c>
      <c r="O316">
        <v>1110</v>
      </c>
      <c r="P316" t="s">
        <v>1843</v>
      </c>
      <c r="Q316">
        <v>120</v>
      </c>
      <c r="R316" t="s">
        <v>93</v>
      </c>
    </row>
    <row r="317" spans="1:18" x14ac:dyDescent="0.2">
      <c r="A317" s="514">
        <v>312</v>
      </c>
      <c r="B317" s="374">
        <v>43272.620833333334</v>
      </c>
      <c r="C317" t="s">
        <v>92</v>
      </c>
      <c r="D317">
        <v>0.01</v>
      </c>
      <c r="E317" t="s">
        <v>253</v>
      </c>
      <c r="F317">
        <v>1.1593</v>
      </c>
      <c r="I317" s="374">
        <v>43272.688194444447</v>
      </c>
      <c r="J317">
        <v>1.1598999999999999</v>
      </c>
      <c r="K317">
        <v>0</v>
      </c>
      <c r="M317">
        <v>0</v>
      </c>
      <c r="N317">
        <v>0.6</v>
      </c>
      <c r="O317">
        <v>1110</v>
      </c>
      <c r="P317" t="s">
        <v>575</v>
      </c>
      <c r="Q317">
        <v>121</v>
      </c>
      <c r="R317" t="s">
        <v>92</v>
      </c>
    </row>
    <row r="318" spans="1:18" x14ac:dyDescent="0.2">
      <c r="A318" s="514">
        <v>313</v>
      </c>
      <c r="B318" s="374">
        <v>43272.67291666667</v>
      </c>
      <c r="C318" t="s">
        <v>92</v>
      </c>
      <c r="D318">
        <v>0.01</v>
      </c>
      <c r="E318" t="s">
        <v>253</v>
      </c>
      <c r="F318">
        <v>1.1580999999999999</v>
      </c>
      <c r="I318" s="374">
        <v>43272.688194444447</v>
      </c>
      <c r="J318">
        <v>1.1598999999999999</v>
      </c>
      <c r="K318">
        <v>0</v>
      </c>
      <c r="M318">
        <v>0</v>
      </c>
      <c r="N318">
        <v>1.8</v>
      </c>
      <c r="O318">
        <v>1110</v>
      </c>
      <c r="P318" t="s">
        <v>1861</v>
      </c>
      <c r="Q318">
        <v>121</v>
      </c>
      <c r="R318" t="s">
        <v>92</v>
      </c>
    </row>
    <row r="319" spans="1:18" x14ac:dyDescent="0.2">
      <c r="A319" s="514">
        <v>315</v>
      </c>
      <c r="B319" s="374">
        <v>43272.700694444444</v>
      </c>
      <c r="C319" t="s">
        <v>92</v>
      </c>
      <c r="D319">
        <v>0.01</v>
      </c>
      <c r="E319" t="s">
        <v>253</v>
      </c>
      <c r="F319">
        <v>1.1620999999999999</v>
      </c>
      <c r="I319" s="374">
        <v>43272.839583333334</v>
      </c>
      <c r="J319">
        <v>1.1627000000000001</v>
      </c>
      <c r="K319">
        <v>0</v>
      </c>
      <c r="M319">
        <v>0</v>
      </c>
      <c r="N319">
        <v>0.6</v>
      </c>
      <c r="O319">
        <v>1110</v>
      </c>
      <c r="P319" t="s">
        <v>575</v>
      </c>
      <c r="Q319">
        <v>122</v>
      </c>
      <c r="R319" t="s">
        <v>92</v>
      </c>
    </row>
    <row r="320" spans="1:18" x14ac:dyDescent="0.2">
      <c r="A320" s="514">
        <v>316</v>
      </c>
      <c r="B320" s="374">
        <v>43272.706944444442</v>
      </c>
      <c r="C320" t="s">
        <v>92</v>
      </c>
      <c r="D320">
        <v>0.01</v>
      </c>
      <c r="E320" t="s">
        <v>253</v>
      </c>
      <c r="F320">
        <v>1.1608000000000001</v>
      </c>
      <c r="I320" s="374">
        <v>43272.839583333334</v>
      </c>
      <c r="J320">
        <v>1.1627000000000001</v>
      </c>
      <c r="K320">
        <v>0</v>
      </c>
      <c r="M320">
        <v>0</v>
      </c>
      <c r="N320">
        <v>1.9</v>
      </c>
      <c r="O320">
        <v>1110</v>
      </c>
      <c r="P320" t="s">
        <v>1860</v>
      </c>
      <c r="Q320">
        <v>122</v>
      </c>
      <c r="R320" t="s">
        <v>92</v>
      </c>
    </row>
    <row r="321" spans="1:18" x14ac:dyDescent="0.2">
      <c r="A321" s="514">
        <v>317</v>
      </c>
      <c r="B321" s="374">
        <v>43272.842361111114</v>
      </c>
      <c r="C321" t="s">
        <v>92</v>
      </c>
      <c r="D321">
        <v>0.01</v>
      </c>
      <c r="E321" t="s">
        <v>253</v>
      </c>
      <c r="F321">
        <v>1.1621999999999999</v>
      </c>
      <c r="I321" s="374">
        <v>43273.311805555553</v>
      </c>
      <c r="J321">
        <v>1.1629</v>
      </c>
      <c r="K321">
        <v>0</v>
      </c>
      <c r="M321">
        <v>-0.12</v>
      </c>
      <c r="N321">
        <v>0.57999999999999996</v>
      </c>
      <c r="O321">
        <v>1110</v>
      </c>
      <c r="P321" t="s">
        <v>575</v>
      </c>
      <c r="Q321">
        <v>123</v>
      </c>
      <c r="R321" t="s">
        <v>92</v>
      </c>
    </row>
    <row r="322" spans="1:18" x14ac:dyDescent="0.2">
      <c r="A322" s="514">
        <v>318</v>
      </c>
      <c r="B322" s="374">
        <v>43272.927083333336</v>
      </c>
      <c r="C322" t="s">
        <v>92</v>
      </c>
      <c r="D322">
        <v>0.01</v>
      </c>
      <c r="E322" t="s">
        <v>253</v>
      </c>
      <c r="F322">
        <v>1.1609</v>
      </c>
      <c r="I322" s="374">
        <v>43273.311805555553</v>
      </c>
      <c r="J322">
        <v>1.1629</v>
      </c>
      <c r="K322">
        <v>0</v>
      </c>
      <c r="M322">
        <v>-0.12</v>
      </c>
      <c r="N322">
        <v>1.88</v>
      </c>
      <c r="O322">
        <v>1110</v>
      </c>
      <c r="P322" t="s">
        <v>1859</v>
      </c>
      <c r="Q322">
        <v>123</v>
      </c>
      <c r="R322" t="s">
        <v>92</v>
      </c>
    </row>
    <row r="323" spans="1:18" x14ac:dyDescent="0.2">
      <c r="A323" s="514">
        <v>319</v>
      </c>
      <c r="B323" s="374">
        <v>43273.316666666666</v>
      </c>
      <c r="C323" t="s">
        <v>92</v>
      </c>
      <c r="D323">
        <v>0.01</v>
      </c>
      <c r="E323" t="s">
        <v>253</v>
      </c>
      <c r="F323">
        <v>1.1629</v>
      </c>
      <c r="I323" s="374">
        <v>43273.375</v>
      </c>
      <c r="J323">
        <v>1.1640999999999999</v>
      </c>
      <c r="K323">
        <v>0</v>
      </c>
      <c r="M323">
        <v>0</v>
      </c>
      <c r="N323">
        <v>1.2</v>
      </c>
      <c r="O323">
        <v>1110</v>
      </c>
      <c r="P323" t="s">
        <v>575</v>
      </c>
      <c r="Q323">
        <v>124</v>
      </c>
      <c r="R323" t="s">
        <v>92</v>
      </c>
    </row>
    <row r="324" spans="1:18" x14ac:dyDescent="0.2">
      <c r="A324" s="514">
        <v>321</v>
      </c>
      <c r="B324" s="374">
        <v>43273.38958333333</v>
      </c>
      <c r="C324" t="s">
        <v>92</v>
      </c>
      <c r="D324">
        <v>0.01</v>
      </c>
      <c r="E324" t="s">
        <v>253</v>
      </c>
      <c r="F324">
        <v>1.1656</v>
      </c>
      <c r="I324" s="374">
        <v>43273.395833333336</v>
      </c>
      <c r="J324">
        <v>1.1668000000000001</v>
      </c>
      <c r="K324">
        <v>0</v>
      </c>
      <c r="M324">
        <v>0</v>
      </c>
      <c r="N324">
        <v>1.2</v>
      </c>
      <c r="O324">
        <v>1110</v>
      </c>
      <c r="P324" t="s">
        <v>575</v>
      </c>
      <c r="Q324">
        <v>125</v>
      </c>
      <c r="R324" t="s">
        <v>92</v>
      </c>
    </row>
    <row r="325" spans="1:18" x14ac:dyDescent="0.2">
      <c r="A325" s="514">
        <v>322</v>
      </c>
      <c r="B325" s="374">
        <v>43273.398611111108</v>
      </c>
      <c r="C325" t="s">
        <v>92</v>
      </c>
      <c r="D325">
        <v>0.01</v>
      </c>
      <c r="E325" t="s">
        <v>253</v>
      </c>
      <c r="F325">
        <v>1.1665000000000001</v>
      </c>
      <c r="I325" s="374">
        <v>43273.473611111112</v>
      </c>
      <c r="J325">
        <v>1.1671</v>
      </c>
      <c r="K325">
        <v>0</v>
      </c>
      <c r="M325">
        <v>0</v>
      </c>
      <c r="N325">
        <v>0.6</v>
      </c>
      <c r="O325">
        <v>1110</v>
      </c>
      <c r="P325" t="s">
        <v>563</v>
      </c>
      <c r="Q325">
        <v>126</v>
      </c>
      <c r="R325" t="s">
        <v>92</v>
      </c>
    </row>
    <row r="326" spans="1:18" x14ac:dyDescent="0.2">
      <c r="A326" s="514">
        <v>323</v>
      </c>
      <c r="B326" s="374">
        <v>43273.404166666667</v>
      </c>
      <c r="C326" t="s">
        <v>92</v>
      </c>
      <c r="D326">
        <v>0.01</v>
      </c>
      <c r="E326" t="s">
        <v>253</v>
      </c>
      <c r="F326">
        <v>1.1653</v>
      </c>
      <c r="I326" s="374">
        <v>43273.473611111112</v>
      </c>
      <c r="J326">
        <v>1.1671</v>
      </c>
      <c r="K326">
        <v>0</v>
      </c>
      <c r="M326">
        <v>0</v>
      </c>
      <c r="N326">
        <v>1.8</v>
      </c>
      <c r="O326">
        <v>1110</v>
      </c>
      <c r="P326" t="s">
        <v>588</v>
      </c>
      <c r="Q326">
        <v>126</v>
      </c>
      <c r="R326" t="s">
        <v>92</v>
      </c>
    </row>
    <row r="327" spans="1:18" x14ac:dyDescent="0.2">
      <c r="A327" s="514">
        <v>325</v>
      </c>
      <c r="B327" s="374">
        <v>43273.480555555558</v>
      </c>
      <c r="C327" t="s">
        <v>92</v>
      </c>
      <c r="D327">
        <v>0.01</v>
      </c>
      <c r="E327" t="s">
        <v>253</v>
      </c>
      <c r="F327">
        <v>1.1667000000000001</v>
      </c>
      <c r="I327" s="374">
        <v>43273.640972222223</v>
      </c>
      <c r="J327">
        <v>1.1665000000000001</v>
      </c>
      <c r="K327">
        <v>0</v>
      </c>
      <c r="M327">
        <v>0</v>
      </c>
      <c r="N327">
        <v>-0.2</v>
      </c>
      <c r="O327">
        <v>1110</v>
      </c>
      <c r="P327" t="s">
        <v>575</v>
      </c>
      <c r="Q327">
        <v>127</v>
      </c>
      <c r="R327" t="s">
        <v>92</v>
      </c>
    </row>
    <row r="328" spans="1:18" x14ac:dyDescent="0.2">
      <c r="A328" s="514">
        <v>326</v>
      </c>
      <c r="B328" s="374">
        <v>43273.5</v>
      </c>
      <c r="C328" t="s">
        <v>92</v>
      </c>
      <c r="D328">
        <v>0.01</v>
      </c>
      <c r="E328" t="s">
        <v>253</v>
      </c>
      <c r="F328">
        <v>1.1651</v>
      </c>
      <c r="I328" s="374">
        <v>43273.640972222223</v>
      </c>
      <c r="J328">
        <v>1.1665000000000001</v>
      </c>
      <c r="K328">
        <v>0</v>
      </c>
      <c r="M328">
        <v>0</v>
      </c>
      <c r="N328">
        <v>1.4</v>
      </c>
      <c r="O328">
        <v>1110</v>
      </c>
      <c r="P328" t="s">
        <v>1858</v>
      </c>
      <c r="Q328">
        <v>127</v>
      </c>
      <c r="R328" t="s">
        <v>92</v>
      </c>
    </row>
    <row r="329" spans="1:18" x14ac:dyDescent="0.2">
      <c r="A329" s="514">
        <v>327</v>
      </c>
      <c r="B329" s="374">
        <v>43273.50277777778</v>
      </c>
      <c r="C329" t="s">
        <v>92</v>
      </c>
      <c r="D329">
        <v>0.01</v>
      </c>
      <c r="E329" t="s">
        <v>253</v>
      </c>
      <c r="F329">
        <v>1.1637999999999999</v>
      </c>
      <c r="I329" s="374">
        <v>43273.640972222223</v>
      </c>
      <c r="J329">
        <v>1.1665000000000001</v>
      </c>
      <c r="K329">
        <v>0</v>
      </c>
      <c r="M329">
        <v>0</v>
      </c>
      <c r="N329">
        <v>2.7</v>
      </c>
      <c r="O329">
        <v>1110</v>
      </c>
      <c r="P329" t="s">
        <v>1857</v>
      </c>
      <c r="Q329">
        <v>127</v>
      </c>
      <c r="R329" t="s">
        <v>92</v>
      </c>
    </row>
    <row r="330" spans="1:18" x14ac:dyDescent="0.2">
      <c r="A330" s="514">
        <v>328</v>
      </c>
      <c r="B330" s="374">
        <v>43273.65902777778</v>
      </c>
      <c r="C330" t="s">
        <v>92</v>
      </c>
      <c r="D330">
        <v>0.01</v>
      </c>
      <c r="E330" t="s">
        <v>253</v>
      </c>
      <c r="F330">
        <v>1.1651</v>
      </c>
      <c r="I330" s="374">
        <v>43273.787499999999</v>
      </c>
      <c r="J330">
        <v>1.1651</v>
      </c>
      <c r="K330">
        <v>0</v>
      </c>
      <c r="M330">
        <v>0</v>
      </c>
      <c r="N330">
        <v>0</v>
      </c>
      <c r="O330">
        <v>1110</v>
      </c>
      <c r="P330" t="s">
        <v>575</v>
      </c>
      <c r="Q330">
        <v>128</v>
      </c>
      <c r="R330" t="s">
        <v>92</v>
      </c>
    </row>
    <row r="331" spans="1:18" x14ac:dyDescent="0.2">
      <c r="A331" s="514">
        <v>329</v>
      </c>
      <c r="B331" s="374">
        <v>43273.68472222222</v>
      </c>
      <c r="C331" t="s">
        <v>92</v>
      </c>
      <c r="D331">
        <v>0.01</v>
      </c>
      <c r="E331" t="s">
        <v>253</v>
      </c>
      <c r="F331">
        <v>1.1638999999999999</v>
      </c>
      <c r="I331" s="374">
        <v>43273.787499999999</v>
      </c>
      <c r="J331">
        <v>1.1651</v>
      </c>
      <c r="K331">
        <v>0</v>
      </c>
      <c r="M331">
        <v>0</v>
      </c>
      <c r="N331">
        <v>1.2</v>
      </c>
      <c r="O331">
        <v>1110</v>
      </c>
      <c r="P331" t="s">
        <v>1856</v>
      </c>
      <c r="Q331">
        <v>128</v>
      </c>
      <c r="R331" t="s">
        <v>92</v>
      </c>
    </row>
    <row r="332" spans="1:18" x14ac:dyDescent="0.2">
      <c r="A332" s="514">
        <v>330</v>
      </c>
      <c r="B332" s="374">
        <v>43273.6875</v>
      </c>
      <c r="C332" t="s">
        <v>92</v>
      </c>
      <c r="D332">
        <v>0.01</v>
      </c>
      <c r="E332" t="s">
        <v>253</v>
      </c>
      <c r="F332">
        <v>1.1624000000000001</v>
      </c>
      <c r="I332" s="374">
        <v>43273.787499999999</v>
      </c>
      <c r="J332">
        <v>1.1651</v>
      </c>
      <c r="K332">
        <v>0</v>
      </c>
      <c r="M332">
        <v>0</v>
      </c>
      <c r="N332">
        <v>2.7</v>
      </c>
      <c r="O332">
        <v>1110</v>
      </c>
      <c r="P332" t="s">
        <v>1855</v>
      </c>
      <c r="Q332">
        <v>128</v>
      </c>
      <c r="R332" t="s">
        <v>92</v>
      </c>
    </row>
    <row r="333" spans="1:18" x14ac:dyDescent="0.2">
      <c r="A333" s="514">
        <v>331</v>
      </c>
      <c r="B333" s="374">
        <v>43273.865972222222</v>
      </c>
      <c r="C333" t="s">
        <v>92</v>
      </c>
      <c r="D333">
        <v>0.01</v>
      </c>
      <c r="E333" t="s">
        <v>253</v>
      </c>
      <c r="F333">
        <v>1.1661999999999999</v>
      </c>
      <c r="I333" s="374">
        <v>43276.433333333334</v>
      </c>
      <c r="J333">
        <v>1.1661999999999999</v>
      </c>
      <c r="K333">
        <v>0</v>
      </c>
      <c r="M333">
        <v>-0.12</v>
      </c>
      <c r="N333">
        <v>-0.12</v>
      </c>
      <c r="O333">
        <v>1110</v>
      </c>
      <c r="P333" t="s">
        <v>575</v>
      </c>
      <c r="Q333">
        <v>129</v>
      </c>
      <c r="R333" t="s">
        <v>92</v>
      </c>
    </row>
    <row r="334" spans="1:18" x14ac:dyDescent="0.2">
      <c r="A334" s="514">
        <v>332</v>
      </c>
      <c r="B334" s="374">
        <v>43276.207638888889</v>
      </c>
      <c r="C334" t="s">
        <v>92</v>
      </c>
      <c r="D334">
        <v>0.01</v>
      </c>
      <c r="E334" t="s">
        <v>253</v>
      </c>
      <c r="F334">
        <v>1.1649</v>
      </c>
      <c r="I334" s="374">
        <v>43276.433333333334</v>
      </c>
      <c r="J334">
        <v>1.1661999999999999</v>
      </c>
      <c r="K334">
        <v>0</v>
      </c>
      <c r="M334">
        <v>0</v>
      </c>
      <c r="N334">
        <v>1.3</v>
      </c>
      <c r="O334">
        <v>1110</v>
      </c>
      <c r="P334" t="s">
        <v>1854</v>
      </c>
      <c r="Q334">
        <v>129</v>
      </c>
      <c r="R334" t="s">
        <v>92</v>
      </c>
    </row>
    <row r="335" spans="1:18" x14ac:dyDescent="0.2">
      <c r="A335" s="514">
        <v>333</v>
      </c>
      <c r="B335" s="374">
        <v>43276.339583333334</v>
      </c>
      <c r="C335" t="s">
        <v>92</v>
      </c>
      <c r="D335">
        <v>0.01</v>
      </c>
      <c r="E335" t="s">
        <v>253</v>
      </c>
      <c r="F335">
        <v>1.1636</v>
      </c>
      <c r="I335" s="374">
        <v>43276.433333333334</v>
      </c>
      <c r="J335">
        <v>1.1661999999999999</v>
      </c>
      <c r="K335">
        <v>0</v>
      </c>
      <c r="M335">
        <v>0</v>
      </c>
      <c r="N335">
        <v>2.6</v>
      </c>
      <c r="O335">
        <v>1110</v>
      </c>
      <c r="P335" t="s">
        <v>1853</v>
      </c>
      <c r="Q335">
        <v>129</v>
      </c>
      <c r="R335" t="s">
        <v>92</v>
      </c>
    </row>
    <row r="336" spans="1:18" x14ac:dyDescent="0.2">
      <c r="A336" s="514">
        <v>334</v>
      </c>
      <c r="B336" s="374">
        <v>43276.447916666664</v>
      </c>
      <c r="C336" t="s">
        <v>92</v>
      </c>
      <c r="D336">
        <v>0.01</v>
      </c>
      <c r="E336" t="s">
        <v>253</v>
      </c>
      <c r="F336">
        <v>1.1660999999999999</v>
      </c>
      <c r="I336" s="374">
        <v>43276.549305555556</v>
      </c>
      <c r="J336">
        <v>1.1667000000000001</v>
      </c>
      <c r="K336">
        <v>0</v>
      </c>
      <c r="M336">
        <v>0</v>
      </c>
      <c r="N336">
        <v>0.6</v>
      </c>
      <c r="O336">
        <v>1110</v>
      </c>
      <c r="P336" t="s">
        <v>575</v>
      </c>
      <c r="Q336">
        <v>130</v>
      </c>
      <c r="R336" t="s">
        <v>92</v>
      </c>
    </row>
    <row r="337" spans="1:18" x14ac:dyDescent="0.2">
      <c r="A337" s="514">
        <v>335</v>
      </c>
      <c r="B337" s="374">
        <v>43276.476388888892</v>
      </c>
      <c r="C337" t="s">
        <v>92</v>
      </c>
      <c r="D337">
        <v>0.01</v>
      </c>
      <c r="E337" t="s">
        <v>253</v>
      </c>
      <c r="F337">
        <v>1.1648000000000001</v>
      </c>
      <c r="I337" s="374">
        <v>43276.549305555556</v>
      </c>
      <c r="J337">
        <v>1.1667000000000001</v>
      </c>
      <c r="K337">
        <v>0</v>
      </c>
      <c r="M337">
        <v>0</v>
      </c>
      <c r="N337">
        <v>1.9</v>
      </c>
      <c r="O337">
        <v>1110</v>
      </c>
      <c r="P337" t="s">
        <v>1852</v>
      </c>
      <c r="Q337">
        <v>130</v>
      </c>
      <c r="R337" t="s">
        <v>92</v>
      </c>
    </row>
    <row r="338" spans="1:18" x14ac:dyDescent="0.2">
      <c r="A338" s="514">
        <v>336</v>
      </c>
      <c r="B338" s="374">
        <v>43276.560416666667</v>
      </c>
      <c r="C338" t="s">
        <v>92</v>
      </c>
      <c r="D338">
        <v>0.01</v>
      </c>
      <c r="E338" t="s">
        <v>253</v>
      </c>
      <c r="F338">
        <v>1.1678999999999999</v>
      </c>
      <c r="I338" s="374">
        <v>43276.575694444444</v>
      </c>
      <c r="J338">
        <v>1.1691</v>
      </c>
      <c r="K338">
        <v>0</v>
      </c>
      <c r="M338">
        <v>0</v>
      </c>
      <c r="N338">
        <v>1.2</v>
      </c>
      <c r="O338">
        <v>1110</v>
      </c>
      <c r="P338" t="s">
        <v>563</v>
      </c>
      <c r="Q338">
        <v>131</v>
      </c>
      <c r="R338" t="s">
        <v>92</v>
      </c>
    </row>
    <row r="339" spans="1:18" x14ac:dyDescent="0.2">
      <c r="A339" s="514">
        <v>337</v>
      </c>
      <c r="B339" s="374">
        <v>43276.581250000003</v>
      </c>
      <c r="C339" t="s">
        <v>92</v>
      </c>
      <c r="D339">
        <v>0.01</v>
      </c>
      <c r="E339" t="s">
        <v>253</v>
      </c>
      <c r="F339">
        <v>1.1680999999999999</v>
      </c>
      <c r="I339" s="374">
        <v>43276.591666666667</v>
      </c>
      <c r="J339">
        <v>1.1693</v>
      </c>
      <c r="K339">
        <v>0</v>
      </c>
      <c r="M339">
        <v>0</v>
      </c>
      <c r="N339">
        <v>1.2</v>
      </c>
      <c r="O339">
        <v>1110</v>
      </c>
      <c r="P339" t="s">
        <v>563</v>
      </c>
      <c r="Q339">
        <v>132</v>
      </c>
      <c r="R339" t="s">
        <v>92</v>
      </c>
    </row>
    <row r="340" spans="1:18" x14ac:dyDescent="0.2">
      <c r="A340" s="514">
        <v>338</v>
      </c>
      <c r="B340" s="374">
        <v>43276.65625</v>
      </c>
      <c r="C340" t="s">
        <v>92</v>
      </c>
      <c r="D340">
        <v>0.01</v>
      </c>
      <c r="E340" t="s">
        <v>253</v>
      </c>
      <c r="F340">
        <v>1.1680999999999999</v>
      </c>
      <c r="I340" s="374">
        <v>43276.727083333331</v>
      </c>
      <c r="J340">
        <v>1.1693</v>
      </c>
      <c r="K340">
        <v>0</v>
      </c>
      <c r="M340">
        <v>0</v>
      </c>
      <c r="N340">
        <v>1.2</v>
      </c>
      <c r="O340">
        <v>1110</v>
      </c>
      <c r="P340" t="s">
        <v>575</v>
      </c>
      <c r="Q340">
        <v>133</v>
      </c>
      <c r="R340" t="s">
        <v>92</v>
      </c>
    </row>
    <row r="341" spans="1:18" x14ac:dyDescent="0.2">
      <c r="A341" s="514">
        <v>339</v>
      </c>
      <c r="B341" s="374">
        <v>43276.734027777777</v>
      </c>
      <c r="C341" t="s">
        <v>92</v>
      </c>
      <c r="D341">
        <v>0.01</v>
      </c>
      <c r="E341" t="s">
        <v>253</v>
      </c>
      <c r="F341">
        <v>1.1692</v>
      </c>
      <c r="I341" s="374">
        <v>43276.837500000001</v>
      </c>
      <c r="J341">
        <v>1.1704000000000001</v>
      </c>
      <c r="K341">
        <v>0</v>
      </c>
      <c r="M341">
        <v>0</v>
      </c>
      <c r="N341">
        <v>1.2</v>
      </c>
      <c r="O341">
        <v>1110</v>
      </c>
      <c r="P341" t="s">
        <v>575</v>
      </c>
      <c r="Q341">
        <v>134</v>
      </c>
      <c r="R341" t="s">
        <v>92</v>
      </c>
    </row>
    <row r="342" spans="1:18" x14ac:dyDescent="0.2">
      <c r="A342" s="514">
        <v>341</v>
      </c>
      <c r="B342" s="374">
        <v>43276.904861111114</v>
      </c>
      <c r="C342" t="s">
        <v>92</v>
      </c>
      <c r="D342">
        <v>0.01</v>
      </c>
      <c r="E342" t="s">
        <v>253</v>
      </c>
      <c r="F342">
        <v>1.1702999999999999</v>
      </c>
      <c r="I342" s="374">
        <v>43277.182638888888</v>
      </c>
      <c r="J342">
        <v>1.1716</v>
      </c>
      <c r="K342">
        <v>0</v>
      </c>
      <c r="M342">
        <v>-0.12</v>
      </c>
      <c r="N342">
        <v>1.18</v>
      </c>
      <c r="O342">
        <v>1110</v>
      </c>
      <c r="P342" t="s">
        <v>575</v>
      </c>
      <c r="Q342">
        <v>135</v>
      </c>
      <c r="R342" t="s">
        <v>92</v>
      </c>
    </row>
    <row r="343" spans="1:18" x14ac:dyDescent="0.2">
      <c r="A343" s="514">
        <v>342</v>
      </c>
      <c r="B343" s="374">
        <v>43277.334027777775</v>
      </c>
      <c r="C343" t="s">
        <v>92</v>
      </c>
      <c r="D343">
        <v>0.01</v>
      </c>
      <c r="E343" t="s">
        <v>253</v>
      </c>
      <c r="F343">
        <v>1.1705000000000001</v>
      </c>
      <c r="I343" s="374">
        <v>43280.193749999999</v>
      </c>
      <c r="J343">
        <v>1.1628000000000001</v>
      </c>
      <c r="K343">
        <v>0</v>
      </c>
      <c r="M343">
        <v>-0.61</v>
      </c>
      <c r="N343">
        <v>-8.31</v>
      </c>
      <c r="O343">
        <v>1110</v>
      </c>
      <c r="P343" t="s">
        <v>575</v>
      </c>
      <c r="Q343">
        <v>136</v>
      </c>
      <c r="R343" t="s">
        <v>92</v>
      </c>
    </row>
    <row r="344" spans="1:18" x14ac:dyDescent="0.2">
      <c r="A344" s="514">
        <v>343</v>
      </c>
      <c r="B344" s="374">
        <v>43277.37222222222</v>
      </c>
      <c r="C344" t="s">
        <v>92</v>
      </c>
      <c r="D344">
        <v>0.01</v>
      </c>
      <c r="E344" t="s">
        <v>253</v>
      </c>
      <c r="F344">
        <v>1.1693</v>
      </c>
      <c r="I344" s="374">
        <v>43280.193749999999</v>
      </c>
      <c r="J344">
        <v>1.1628000000000001</v>
      </c>
      <c r="K344">
        <v>0</v>
      </c>
      <c r="M344">
        <v>-0.61</v>
      </c>
      <c r="N344">
        <v>-7.11</v>
      </c>
      <c r="O344">
        <v>1110</v>
      </c>
      <c r="P344" t="s">
        <v>1832</v>
      </c>
      <c r="Q344">
        <v>136</v>
      </c>
      <c r="R344" t="s">
        <v>92</v>
      </c>
    </row>
    <row r="345" spans="1:18" x14ac:dyDescent="0.2">
      <c r="A345" s="514">
        <v>344</v>
      </c>
      <c r="B345" s="374">
        <v>43277.419444444444</v>
      </c>
      <c r="C345" t="s">
        <v>92</v>
      </c>
      <c r="D345">
        <v>0.01</v>
      </c>
      <c r="E345" t="s">
        <v>253</v>
      </c>
      <c r="F345">
        <v>1.1679999999999999</v>
      </c>
      <c r="I345" s="374">
        <v>43280.193749999999</v>
      </c>
      <c r="J345">
        <v>1.1628000000000001</v>
      </c>
      <c r="K345">
        <v>0</v>
      </c>
      <c r="M345">
        <v>-0.61</v>
      </c>
      <c r="N345">
        <v>-5.81</v>
      </c>
      <c r="O345">
        <v>1110</v>
      </c>
      <c r="P345" t="s">
        <v>1831</v>
      </c>
      <c r="Q345">
        <v>136</v>
      </c>
      <c r="R345" t="s">
        <v>92</v>
      </c>
    </row>
    <row r="346" spans="1:18" x14ac:dyDescent="0.2">
      <c r="A346" s="514">
        <v>345</v>
      </c>
      <c r="B346" s="374">
        <v>43277.472916666666</v>
      </c>
      <c r="C346" t="s">
        <v>92</v>
      </c>
      <c r="D346">
        <v>0.02</v>
      </c>
      <c r="E346" t="s">
        <v>253</v>
      </c>
      <c r="F346">
        <v>1.1665000000000001</v>
      </c>
      <c r="I346" s="374">
        <v>43280.193749999999</v>
      </c>
      <c r="J346">
        <v>1.1628000000000001</v>
      </c>
      <c r="K346">
        <v>0</v>
      </c>
      <c r="M346">
        <v>-1.24</v>
      </c>
      <c r="N346">
        <v>-8.64</v>
      </c>
      <c r="O346">
        <v>1110</v>
      </c>
      <c r="P346" t="s">
        <v>1834</v>
      </c>
      <c r="Q346">
        <v>136</v>
      </c>
      <c r="R346" t="s">
        <v>92</v>
      </c>
    </row>
    <row r="347" spans="1:18" x14ac:dyDescent="0.2">
      <c r="A347" s="514">
        <v>346</v>
      </c>
      <c r="B347" s="374">
        <v>43277.803472222222</v>
      </c>
      <c r="C347" t="s">
        <v>92</v>
      </c>
      <c r="D347">
        <v>0.03</v>
      </c>
      <c r="E347" t="s">
        <v>253</v>
      </c>
      <c r="F347">
        <v>1.165</v>
      </c>
      <c r="I347" s="374">
        <v>43280.193749999999</v>
      </c>
      <c r="J347">
        <v>1.1628000000000001</v>
      </c>
      <c r="K347">
        <v>0</v>
      </c>
      <c r="M347">
        <v>-1.86</v>
      </c>
      <c r="N347">
        <v>-8.4600000000000009</v>
      </c>
      <c r="O347">
        <v>1110</v>
      </c>
      <c r="P347" t="s">
        <v>1833</v>
      </c>
      <c r="Q347">
        <v>136</v>
      </c>
      <c r="R347" t="s">
        <v>92</v>
      </c>
    </row>
    <row r="348" spans="1:18" x14ac:dyDescent="0.2">
      <c r="A348" s="514">
        <v>347</v>
      </c>
      <c r="B348" s="374">
        <v>43278.440972222219</v>
      </c>
      <c r="C348" t="s">
        <v>92</v>
      </c>
      <c r="D348">
        <v>0.04</v>
      </c>
      <c r="E348" t="s">
        <v>253</v>
      </c>
      <c r="F348">
        <v>1.1628000000000001</v>
      </c>
      <c r="I348" s="374">
        <v>43280.193749999999</v>
      </c>
      <c r="J348">
        <v>1.1628000000000001</v>
      </c>
      <c r="K348">
        <v>0</v>
      </c>
      <c r="M348">
        <v>-1.99</v>
      </c>
      <c r="N348">
        <v>-1.99</v>
      </c>
      <c r="O348">
        <v>1110</v>
      </c>
      <c r="P348" t="s">
        <v>1830</v>
      </c>
      <c r="Q348">
        <v>136</v>
      </c>
      <c r="R348" t="s">
        <v>92</v>
      </c>
    </row>
    <row r="349" spans="1:18" x14ac:dyDescent="0.2">
      <c r="A349" s="514">
        <v>350</v>
      </c>
      <c r="B349" s="374">
        <v>43278.606944444444</v>
      </c>
      <c r="C349" t="s">
        <v>92</v>
      </c>
      <c r="D349">
        <v>0.06</v>
      </c>
      <c r="E349" t="s">
        <v>253</v>
      </c>
      <c r="F349">
        <v>1.1609</v>
      </c>
      <c r="I349" s="374">
        <v>43280.193749999999</v>
      </c>
      <c r="J349">
        <v>1.1628000000000001</v>
      </c>
      <c r="K349">
        <v>0</v>
      </c>
      <c r="M349">
        <v>-2.97</v>
      </c>
      <c r="N349">
        <v>8.43</v>
      </c>
      <c r="O349">
        <v>1110</v>
      </c>
      <c r="P349" t="s">
        <v>1829</v>
      </c>
      <c r="Q349">
        <v>136</v>
      </c>
      <c r="R349" t="s">
        <v>92</v>
      </c>
    </row>
    <row r="350" spans="1:18" x14ac:dyDescent="0.2">
      <c r="A350" s="514">
        <v>353</v>
      </c>
      <c r="B350" s="374">
        <v>43278.740277777775</v>
      </c>
      <c r="C350" t="s">
        <v>92</v>
      </c>
      <c r="D350">
        <v>0.09</v>
      </c>
      <c r="E350" t="s">
        <v>253</v>
      </c>
      <c r="F350">
        <v>1.1585000000000001</v>
      </c>
      <c r="I350" s="374">
        <v>43280.193749999999</v>
      </c>
      <c r="J350">
        <v>1.1628000000000001</v>
      </c>
      <c r="K350">
        <v>0</v>
      </c>
      <c r="M350">
        <v>-4.47</v>
      </c>
      <c r="N350">
        <v>34.229999999999997</v>
      </c>
      <c r="O350">
        <v>1110</v>
      </c>
      <c r="P350" t="s">
        <v>1828</v>
      </c>
      <c r="Q350">
        <v>136</v>
      </c>
      <c r="R350" t="s">
        <v>92</v>
      </c>
    </row>
    <row r="351" spans="1:18" x14ac:dyDescent="0.2">
      <c r="A351" s="514">
        <v>354</v>
      </c>
      <c r="B351" s="374">
        <v>43278.854861111111</v>
      </c>
      <c r="C351" t="s">
        <v>92</v>
      </c>
      <c r="D351">
        <v>0.13</v>
      </c>
      <c r="E351" t="s">
        <v>253</v>
      </c>
      <c r="F351">
        <v>1.1558999999999999</v>
      </c>
      <c r="I351" s="374">
        <v>43280.193749999999</v>
      </c>
      <c r="J351">
        <v>1.1628000000000001</v>
      </c>
      <c r="K351">
        <v>0</v>
      </c>
      <c r="M351">
        <v>-6.45</v>
      </c>
      <c r="N351">
        <v>83.25</v>
      </c>
      <c r="O351">
        <v>1110</v>
      </c>
      <c r="P351" t="s">
        <v>1827</v>
      </c>
      <c r="Q351">
        <v>136</v>
      </c>
      <c r="R351" t="s">
        <v>92</v>
      </c>
    </row>
    <row r="352" spans="1:18" x14ac:dyDescent="0.2">
      <c r="A352" s="514">
        <v>348</v>
      </c>
      <c r="B352" s="374">
        <v>43278.46875</v>
      </c>
      <c r="C352" t="s">
        <v>93</v>
      </c>
      <c r="D352">
        <v>0.01</v>
      </c>
      <c r="E352" t="s">
        <v>253</v>
      </c>
      <c r="F352">
        <v>1.1631</v>
      </c>
      <c r="I352" s="374">
        <v>43278.553472222222</v>
      </c>
      <c r="J352">
        <v>1.1618999999999999</v>
      </c>
      <c r="K352">
        <v>0</v>
      </c>
      <c r="M352">
        <v>0</v>
      </c>
      <c r="N352">
        <v>1.2</v>
      </c>
      <c r="O352">
        <v>1110</v>
      </c>
      <c r="P352" t="s">
        <v>575</v>
      </c>
      <c r="Q352">
        <v>137</v>
      </c>
      <c r="R352" t="s">
        <v>93</v>
      </c>
    </row>
    <row r="353" spans="1:18" x14ac:dyDescent="0.2">
      <c r="A353" s="514">
        <v>349</v>
      </c>
      <c r="B353" s="374">
        <v>43278.57708333333</v>
      </c>
      <c r="C353" t="s">
        <v>93</v>
      </c>
      <c r="D353">
        <v>0.01</v>
      </c>
      <c r="E353" t="s">
        <v>253</v>
      </c>
      <c r="F353">
        <v>1.1631</v>
      </c>
      <c r="I353" s="374">
        <v>43278.591666666667</v>
      </c>
      <c r="J353">
        <v>1.1618999999999999</v>
      </c>
      <c r="K353">
        <v>0</v>
      </c>
      <c r="M353">
        <v>0</v>
      </c>
      <c r="N353">
        <v>1.2</v>
      </c>
      <c r="O353">
        <v>1110</v>
      </c>
      <c r="P353" t="s">
        <v>575</v>
      </c>
      <c r="Q353">
        <v>138</v>
      </c>
      <c r="R353" t="s">
        <v>93</v>
      </c>
    </row>
    <row r="354" spans="1:18" x14ac:dyDescent="0.2">
      <c r="A354" s="514">
        <v>351</v>
      </c>
      <c r="B354" s="374">
        <v>43278.626388888886</v>
      </c>
      <c r="C354" t="s">
        <v>93</v>
      </c>
      <c r="D354">
        <v>0.01</v>
      </c>
      <c r="E354" t="s">
        <v>253</v>
      </c>
      <c r="F354">
        <v>1.1599999999999999</v>
      </c>
      <c r="I354" s="374">
        <v>43278.708333333336</v>
      </c>
      <c r="J354">
        <v>1.1594</v>
      </c>
      <c r="K354">
        <v>0</v>
      </c>
      <c r="M354">
        <v>0</v>
      </c>
      <c r="N354">
        <v>0.6</v>
      </c>
      <c r="O354">
        <v>1110</v>
      </c>
      <c r="P354" t="s">
        <v>575</v>
      </c>
      <c r="Q354">
        <v>139</v>
      </c>
      <c r="R354" t="s">
        <v>93</v>
      </c>
    </row>
    <row r="355" spans="1:18" x14ac:dyDescent="0.2">
      <c r="A355" s="514">
        <v>352</v>
      </c>
      <c r="B355" s="374">
        <v>43278.662499999999</v>
      </c>
      <c r="C355" t="s">
        <v>93</v>
      </c>
      <c r="D355">
        <v>0.01</v>
      </c>
      <c r="E355" t="s">
        <v>253</v>
      </c>
      <c r="F355">
        <v>1.1612</v>
      </c>
      <c r="I355" s="374">
        <v>43278.708333333336</v>
      </c>
      <c r="J355">
        <v>1.1594</v>
      </c>
      <c r="K355">
        <v>0</v>
      </c>
      <c r="M355">
        <v>0</v>
      </c>
      <c r="N355">
        <v>1.8</v>
      </c>
      <c r="O355">
        <v>1110</v>
      </c>
      <c r="P355" t="s">
        <v>1842</v>
      </c>
      <c r="Q355">
        <v>139</v>
      </c>
      <c r="R355" t="s">
        <v>93</v>
      </c>
    </row>
    <row r="356" spans="1:18" x14ac:dyDescent="0.2">
      <c r="A356" s="514">
        <v>355</v>
      </c>
      <c r="B356" s="374">
        <v>43278.892361111109</v>
      </c>
      <c r="C356" t="s">
        <v>93</v>
      </c>
      <c r="D356">
        <v>0.01</v>
      </c>
      <c r="E356" t="s">
        <v>253</v>
      </c>
      <c r="F356">
        <v>1.1548</v>
      </c>
      <c r="I356" s="374">
        <v>43279.355555555558</v>
      </c>
      <c r="J356">
        <v>1.1543000000000001</v>
      </c>
      <c r="K356">
        <v>0</v>
      </c>
      <c r="M356">
        <v>0.05</v>
      </c>
      <c r="N356">
        <v>0.55000000000000004</v>
      </c>
      <c r="O356">
        <v>1110</v>
      </c>
      <c r="P356" t="s">
        <v>575</v>
      </c>
      <c r="Q356">
        <v>140</v>
      </c>
      <c r="R356" t="s">
        <v>93</v>
      </c>
    </row>
    <row r="357" spans="1:18" x14ac:dyDescent="0.2">
      <c r="A357" s="514">
        <v>356</v>
      </c>
      <c r="B357" s="374">
        <v>43279.024305555555</v>
      </c>
      <c r="C357" t="s">
        <v>93</v>
      </c>
      <c r="D357">
        <v>0.01</v>
      </c>
      <c r="E357" t="s">
        <v>253</v>
      </c>
      <c r="F357">
        <v>1.1560999999999999</v>
      </c>
      <c r="I357" s="374">
        <v>43279.355555555558</v>
      </c>
      <c r="J357">
        <v>1.1543000000000001</v>
      </c>
      <c r="K357">
        <v>0</v>
      </c>
      <c r="M357">
        <v>0</v>
      </c>
      <c r="N357">
        <v>1.8</v>
      </c>
      <c r="O357">
        <v>1110</v>
      </c>
      <c r="P357" t="s">
        <v>1841</v>
      </c>
      <c r="Q357">
        <v>140</v>
      </c>
      <c r="R357" t="s">
        <v>93</v>
      </c>
    </row>
    <row r="358" spans="1:18" x14ac:dyDescent="0.2">
      <c r="A358" s="514">
        <v>357</v>
      </c>
      <c r="B358" s="374">
        <v>43279.363194444442</v>
      </c>
      <c r="C358" t="s">
        <v>93</v>
      </c>
      <c r="D358">
        <v>0.01</v>
      </c>
      <c r="E358" t="s">
        <v>253</v>
      </c>
      <c r="F358">
        <v>1.1535</v>
      </c>
      <c r="I358" s="374">
        <v>43279.62777777778</v>
      </c>
      <c r="J358">
        <v>1.1555</v>
      </c>
      <c r="K358">
        <v>0</v>
      </c>
      <c r="M358">
        <v>0</v>
      </c>
      <c r="N358">
        <v>-2</v>
      </c>
      <c r="O358">
        <v>1110</v>
      </c>
      <c r="P358" t="s">
        <v>575</v>
      </c>
      <c r="Q358">
        <v>141</v>
      </c>
      <c r="R358" t="s">
        <v>93</v>
      </c>
    </row>
    <row r="359" spans="1:18" x14ac:dyDescent="0.2">
      <c r="A359" s="514">
        <v>358</v>
      </c>
      <c r="B359" s="374">
        <v>43279.393750000003</v>
      </c>
      <c r="C359" t="s">
        <v>93</v>
      </c>
      <c r="D359">
        <v>0.01</v>
      </c>
      <c r="E359" t="s">
        <v>253</v>
      </c>
      <c r="F359">
        <v>1.1547000000000001</v>
      </c>
      <c r="I359" s="374">
        <v>43279.62777777778</v>
      </c>
      <c r="J359">
        <v>1.1555</v>
      </c>
      <c r="K359">
        <v>0</v>
      </c>
      <c r="M359">
        <v>0</v>
      </c>
      <c r="N359">
        <v>-0.8</v>
      </c>
      <c r="O359">
        <v>1110</v>
      </c>
      <c r="P359" t="s">
        <v>1840</v>
      </c>
      <c r="Q359">
        <v>141</v>
      </c>
      <c r="R359" t="s">
        <v>93</v>
      </c>
    </row>
    <row r="360" spans="1:18" x14ac:dyDescent="0.2">
      <c r="A360" s="514">
        <v>359</v>
      </c>
      <c r="B360" s="374">
        <v>43279.401388888888</v>
      </c>
      <c r="C360" t="s">
        <v>93</v>
      </c>
      <c r="D360">
        <v>0.01</v>
      </c>
      <c r="E360" t="s">
        <v>253</v>
      </c>
      <c r="F360">
        <v>1.1560999999999999</v>
      </c>
      <c r="I360" s="374">
        <v>43279.62777777778</v>
      </c>
      <c r="J360">
        <v>1.1555</v>
      </c>
      <c r="K360">
        <v>0</v>
      </c>
      <c r="M360">
        <v>0</v>
      </c>
      <c r="N360">
        <v>0.6</v>
      </c>
      <c r="O360">
        <v>1110</v>
      </c>
      <c r="P360" t="s">
        <v>1839</v>
      </c>
      <c r="Q360">
        <v>141</v>
      </c>
      <c r="R360" t="s">
        <v>93</v>
      </c>
    </row>
    <row r="361" spans="1:18" x14ac:dyDescent="0.2">
      <c r="A361" s="514">
        <v>360</v>
      </c>
      <c r="B361" s="374">
        <v>43279.499305555553</v>
      </c>
      <c r="C361" t="s">
        <v>93</v>
      </c>
      <c r="D361">
        <v>0.02</v>
      </c>
      <c r="E361" t="s">
        <v>253</v>
      </c>
      <c r="F361">
        <v>1.1575</v>
      </c>
      <c r="I361" s="374">
        <v>43279.62777777778</v>
      </c>
      <c r="J361">
        <v>1.1555</v>
      </c>
      <c r="K361">
        <v>0</v>
      </c>
      <c r="M361">
        <v>0</v>
      </c>
      <c r="N361">
        <v>4</v>
      </c>
      <c r="O361">
        <v>1110</v>
      </c>
      <c r="P361" t="s">
        <v>1838</v>
      </c>
      <c r="Q361">
        <v>141</v>
      </c>
      <c r="R361" t="s">
        <v>93</v>
      </c>
    </row>
    <row r="362" spans="1:18" x14ac:dyDescent="0.2">
      <c r="A362" s="514">
        <v>361</v>
      </c>
      <c r="B362" s="374">
        <v>43279.525694444441</v>
      </c>
      <c r="C362" t="s">
        <v>93</v>
      </c>
      <c r="D362">
        <v>0.03</v>
      </c>
      <c r="E362" t="s">
        <v>253</v>
      </c>
      <c r="F362">
        <v>1.159</v>
      </c>
      <c r="I362" s="374">
        <v>43279.62777777778</v>
      </c>
      <c r="J362">
        <v>1.1555</v>
      </c>
      <c r="K362">
        <v>0</v>
      </c>
      <c r="M362">
        <v>0</v>
      </c>
      <c r="N362">
        <v>10.5</v>
      </c>
      <c r="O362">
        <v>1110</v>
      </c>
      <c r="P362" t="s">
        <v>1837</v>
      </c>
      <c r="Q362">
        <v>141</v>
      </c>
      <c r="R362" t="s">
        <v>93</v>
      </c>
    </row>
    <row r="363" spans="1:18" x14ac:dyDescent="0.2">
      <c r="A363" s="514">
        <v>362</v>
      </c>
      <c r="B363" s="374">
        <v>43279.630555555559</v>
      </c>
      <c r="C363" t="s">
        <v>93</v>
      </c>
      <c r="D363">
        <v>0.01</v>
      </c>
      <c r="E363" t="s">
        <v>253</v>
      </c>
      <c r="F363">
        <v>1.1558999999999999</v>
      </c>
      <c r="I363" s="374">
        <v>43279.852777777778</v>
      </c>
      <c r="J363">
        <v>1.1559999999999999</v>
      </c>
      <c r="K363">
        <v>0</v>
      </c>
      <c r="M363">
        <v>0</v>
      </c>
      <c r="N363">
        <v>-0.1</v>
      </c>
      <c r="O363">
        <v>1110</v>
      </c>
      <c r="P363" t="s">
        <v>575</v>
      </c>
      <c r="Q363">
        <v>142</v>
      </c>
      <c r="R363" t="s">
        <v>93</v>
      </c>
    </row>
    <row r="364" spans="1:18" x14ac:dyDescent="0.2">
      <c r="A364" s="514">
        <v>363</v>
      </c>
      <c r="B364" s="374">
        <v>43279.654861111114</v>
      </c>
      <c r="C364" t="s">
        <v>93</v>
      </c>
      <c r="D364">
        <v>0.01</v>
      </c>
      <c r="E364" t="s">
        <v>253</v>
      </c>
      <c r="F364">
        <v>1.1574</v>
      </c>
      <c r="I364" s="374">
        <v>43279.852777777778</v>
      </c>
      <c r="J364">
        <v>1.1559999999999999</v>
      </c>
      <c r="K364">
        <v>0</v>
      </c>
      <c r="M364">
        <v>0</v>
      </c>
      <c r="N364">
        <v>1.4</v>
      </c>
      <c r="O364">
        <v>1110</v>
      </c>
      <c r="P364" t="s">
        <v>1836</v>
      </c>
      <c r="Q364">
        <v>142</v>
      </c>
      <c r="R364" t="s">
        <v>93</v>
      </c>
    </row>
    <row r="365" spans="1:18" x14ac:dyDescent="0.2">
      <c r="A365" s="514">
        <v>364</v>
      </c>
      <c r="B365" s="374">
        <v>43279.679861111108</v>
      </c>
      <c r="C365" t="s">
        <v>93</v>
      </c>
      <c r="D365">
        <v>0.01</v>
      </c>
      <c r="E365" t="s">
        <v>253</v>
      </c>
      <c r="F365">
        <v>1.1587000000000001</v>
      </c>
      <c r="I365" s="374">
        <v>43279.852777777778</v>
      </c>
      <c r="J365">
        <v>1.1559999999999999</v>
      </c>
      <c r="K365">
        <v>0</v>
      </c>
      <c r="M365">
        <v>0</v>
      </c>
      <c r="N365">
        <v>2.7</v>
      </c>
      <c r="O365">
        <v>1110</v>
      </c>
      <c r="P365" t="s">
        <v>1835</v>
      </c>
      <c r="Q365">
        <v>142</v>
      </c>
      <c r="R365" t="s">
        <v>93</v>
      </c>
    </row>
    <row r="366" spans="1:18" x14ac:dyDescent="0.2">
      <c r="A366" s="514">
        <v>365</v>
      </c>
      <c r="B366" s="374">
        <v>43279.902777777781</v>
      </c>
      <c r="C366" t="s">
        <v>93</v>
      </c>
      <c r="D366">
        <v>0.01</v>
      </c>
      <c r="E366" t="s">
        <v>253</v>
      </c>
      <c r="F366">
        <v>1.1561999999999999</v>
      </c>
      <c r="I366" s="374">
        <v>43280.418055555558</v>
      </c>
      <c r="J366">
        <v>1.1617999999999999</v>
      </c>
      <c r="K366">
        <v>0</v>
      </c>
      <c r="M366">
        <v>0.02</v>
      </c>
      <c r="N366">
        <v>-5.58</v>
      </c>
      <c r="O366">
        <v>1110</v>
      </c>
      <c r="P366" t="s">
        <v>575</v>
      </c>
      <c r="Q366">
        <v>143</v>
      </c>
      <c r="R366" t="s">
        <v>93</v>
      </c>
    </row>
    <row r="367" spans="1:18" x14ac:dyDescent="0.2">
      <c r="A367" s="514">
        <v>366</v>
      </c>
      <c r="B367" s="374">
        <v>43280.111111111109</v>
      </c>
      <c r="C367" t="s">
        <v>93</v>
      </c>
      <c r="D367">
        <v>0.01</v>
      </c>
      <c r="E367" t="s">
        <v>253</v>
      </c>
      <c r="F367">
        <v>1.1574</v>
      </c>
      <c r="I367" s="374">
        <v>43280.418055555558</v>
      </c>
      <c r="J367">
        <v>1.1617999999999999</v>
      </c>
      <c r="K367">
        <v>0</v>
      </c>
      <c r="M367">
        <v>0</v>
      </c>
      <c r="N367">
        <v>-4.4000000000000004</v>
      </c>
      <c r="O367">
        <v>1110</v>
      </c>
      <c r="P367" t="s">
        <v>1826</v>
      </c>
      <c r="Q367">
        <v>143</v>
      </c>
      <c r="R367" t="s">
        <v>93</v>
      </c>
    </row>
    <row r="368" spans="1:18" x14ac:dyDescent="0.2">
      <c r="A368" s="514">
        <v>367</v>
      </c>
      <c r="B368" s="374">
        <v>43280.194444444445</v>
      </c>
      <c r="C368" t="s">
        <v>93</v>
      </c>
      <c r="D368">
        <v>0.03</v>
      </c>
      <c r="E368" t="s">
        <v>253</v>
      </c>
      <c r="F368">
        <v>1.1624000000000001</v>
      </c>
      <c r="I368" s="374">
        <v>43280.418055555558</v>
      </c>
      <c r="J368">
        <v>1.1617999999999999</v>
      </c>
      <c r="K368">
        <v>0</v>
      </c>
      <c r="M368">
        <v>0</v>
      </c>
      <c r="N368">
        <v>1.8</v>
      </c>
      <c r="O368">
        <v>1110</v>
      </c>
      <c r="P368" t="s">
        <v>1825</v>
      </c>
      <c r="Q368">
        <v>143</v>
      </c>
      <c r="R368" t="s">
        <v>93</v>
      </c>
    </row>
    <row r="369" spans="1:18" x14ac:dyDescent="0.2">
      <c r="A369" s="514">
        <v>368</v>
      </c>
      <c r="B369" s="374">
        <v>43280.206944444442</v>
      </c>
      <c r="C369" t="s">
        <v>93</v>
      </c>
      <c r="D369">
        <v>0.04</v>
      </c>
      <c r="E369" t="s">
        <v>253</v>
      </c>
      <c r="F369">
        <v>1.1640999999999999</v>
      </c>
      <c r="I369" s="374">
        <v>43280.418055555558</v>
      </c>
      <c r="J369">
        <v>1.1617999999999999</v>
      </c>
      <c r="K369">
        <v>0</v>
      </c>
      <c r="M369">
        <v>0</v>
      </c>
      <c r="N369">
        <v>9.1999999999999993</v>
      </c>
      <c r="O369">
        <v>1110</v>
      </c>
      <c r="P369" t="s">
        <v>1824</v>
      </c>
      <c r="Q369">
        <v>143</v>
      </c>
      <c r="R369" t="s">
        <v>93</v>
      </c>
    </row>
    <row r="370" spans="1:18" x14ac:dyDescent="0.2">
      <c r="A370" s="514">
        <v>370</v>
      </c>
      <c r="B370" s="374">
        <v>43280.265277777777</v>
      </c>
      <c r="C370" t="s">
        <v>93</v>
      </c>
      <c r="D370">
        <v>0.06</v>
      </c>
      <c r="E370" t="s">
        <v>253</v>
      </c>
      <c r="F370">
        <v>1.1659999999999999</v>
      </c>
      <c r="I370" s="374">
        <v>43280.418055555558</v>
      </c>
      <c r="J370">
        <v>1.1617999999999999</v>
      </c>
      <c r="K370">
        <v>0</v>
      </c>
      <c r="M370">
        <v>0</v>
      </c>
      <c r="N370">
        <v>25.2</v>
      </c>
      <c r="O370">
        <v>1110</v>
      </c>
      <c r="P370" t="s">
        <v>1823</v>
      </c>
      <c r="Q370">
        <v>143</v>
      </c>
      <c r="R370" t="s">
        <v>93</v>
      </c>
    </row>
    <row r="371" spans="1:18" x14ac:dyDescent="0.2">
      <c r="A371" s="514">
        <v>369</v>
      </c>
      <c r="B371" s="374">
        <v>43280.213888888888</v>
      </c>
      <c r="C371" t="s">
        <v>92</v>
      </c>
      <c r="D371">
        <v>0.01</v>
      </c>
      <c r="E371" t="s">
        <v>253</v>
      </c>
      <c r="F371">
        <v>1.1635</v>
      </c>
      <c r="I371" s="374">
        <v>43280.259027777778</v>
      </c>
      <c r="J371">
        <v>1.1647000000000001</v>
      </c>
      <c r="K371">
        <v>0</v>
      </c>
      <c r="M371">
        <v>0</v>
      </c>
      <c r="N371">
        <v>1.2</v>
      </c>
      <c r="O371">
        <v>1110</v>
      </c>
      <c r="P371" t="s">
        <v>575</v>
      </c>
      <c r="Q371">
        <v>144</v>
      </c>
      <c r="R371" t="s">
        <v>92</v>
      </c>
    </row>
    <row r="372" spans="1:18" x14ac:dyDescent="0.2">
      <c r="A372" s="514">
        <v>371</v>
      </c>
      <c r="B372" s="374">
        <v>43280.268055555556</v>
      </c>
      <c r="C372" t="s">
        <v>92</v>
      </c>
      <c r="D372">
        <v>0.01</v>
      </c>
      <c r="E372" t="s">
        <v>253</v>
      </c>
      <c r="F372">
        <v>1.1661999999999999</v>
      </c>
      <c r="I372" s="374">
        <v>43280.444444444445</v>
      </c>
      <c r="J372">
        <v>1.1652</v>
      </c>
      <c r="K372">
        <v>0</v>
      </c>
      <c r="M372">
        <v>0</v>
      </c>
      <c r="N372">
        <v>-1</v>
      </c>
      <c r="O372">
        <v>1110</v>
      </c>
      <c r="P372" t="s">
        <v>575</v>
      </c>
      <c r="Q372">
        <v>145</v>
      </c>
      <c r="R372" t="s">
        <v>92</v>
      </c>
    </row>
    <row r="373" spans="1:18" x14ac:dyDescent="0.2">
      <c r="A373" s="514">
        <v>372</v>
      </c>
      <c r="B373" s="374">
        <v>43280.297222222223</v>
      </c>
      <c r="C373" t="s">
        <v>92</v>
      </c>
      <c r="D373">
        <v>0.01</v>
      </c>
      <c r="E373" t="s">
        <v>253</v>
      </c>
      <c r="F373">
        <v>1.1649</v>
      </c>
      <c r="I373" s="374">
        <v>43280.444444444445</v>
      </c>
      <c r="J373">
        <v>1.1652</v>
      </c>
      <c r="K373">
        <v>0</v>
      </c>
      <c r="M373">
        <v>0</v>
      </c>
      <c r="N373">
        <v>0.3</v>
      </c>
      <c r="O373">
        <v>1110</v>
      </c>
      <c r="P373" t="s">
        <v>1822</v>
      </c>
      <c r="Q373">
        <v>145</v>
      </c>
      <c r="R373" t="s">
        <v>92</v>
      </c>
    </row>
    <row r="374" spans="1:18" x14ac:dyDescent="0.2">
      <c r="A374" s="514">
        <v>373</v>
      </c>
      <c r="B374" s="374">
        <v>43280.352777777778</v>
      </c>
      <c r="C374" t="s">
        <v>92</v>
      </c>
      <c r="D374">
        <v>0.01</v>
      </c>
      <c r="E374" t="s">
        <v>253</v>
      </c>
      <c r="F374">
        <v>1.1636</v>
      </c>
      <c r="I374" s="374">
        <v>43280.444444444445</v>
      </c>
      <c r="J374">
        <v>1.1652</v>
      </c>
      <c r="K374">
        <v>0</v>
      </c>
      <c r="M374">
        <v>0</v>
      </c>
      <c r="N374">
        <v>1.6</v>
      </c>
      <c r="O374">
        <v>1110</v>
      </c>
      <c r="P374" t="s">
        <v>1821</v>
      </c>
      <c r="Q374">
        <v>145</v>
      </c>
      <c r="R374" t="s">
        <v>92</v>
      </c>
    </row>
    <row r="375" spans="1:18" x14ac:dyDescent="0.2">
      <c r="A375" s="514">
        <v>374</v>
      </c>
      <c r="B375" s="374">
        <v>43280.415972222225</v>
      </c>
      <c r="C375" t="s">
        <v>92</v>
      </c>
      <c r="D375">
        <v>0.02</v>
      </c>
      <c r="E375" t="s">
        <v>253</v>
      </c>
      <c r="F375">
        <v>1.1621999999999999</v>
      </c>
      <c r="I375" s="374">
        <v>43280.444444444445</v>
      </c>
      <c r="J375">
        <v>1.1652</v>
      </c>
      <c r="K375">
        <v>0</v>
      </c>
      <c r="M375">
        <v>0</v>
      </c>
      <c r="N375">
        <v>6</v>
      </c>
      <c r="O375">
        <v>1110</v>
      </c>
      <c r="P375" t="s">
        <v>1820</v>
      </c>
      <c r="Q375">
        <v>145</v>
      </c>
      <c r="R375" t="s">
        <v>92</v>
      </c>
    </row>
    <row r="376" spans="1:18" x14ac:dyDescent="0.2">
      <c r="A376" s="514">
        <v>375</v>
      </c>
      <c r="B376" s="374">
        <v>43280.42083333333</v>
      </c>
      <c r="C376" t="s">
        <v>93</v>
      </c>
      <c r="D376">
        <v>0.01</v>
      </c>
      <c r="E376" t="s">
        <v>253</v>
      </c>
      <c r="F376">
        <v>1.1625000000000001</v>
      </c>
      <c r="I376" s="374">
        <v>43283.292361111111</v>
      </c>
      <c r="J376">
        <v>1.1648000000000001</v>
      </c>
      <c r="K376">
        <v>0</v>
      </c>
      <c r="M376">
        <v>0.02</v>
      </c>
      <c r="N376">
        <v>-2.2799999999999998</v>
      </c>
      <c r="O376">
        <v>1110</v>
      </c>
      <c r="P376" t="s">
        <v>575</v>
      </c>
      <c r="Q376">
        <v>146</v>
      </c>
      <c r="R376" t="s">
        <v>93</v>
      </c>
    </row>
    <row r="377" spans="1:18" x14ac:dyDescent="0.2">
      <c r="A377" s="514">
        <v>376</v>
      </c>
      <c r="B377" s="374">
        <v>43280.440972222219</v>
      </c>
      <c r="C377" t="s">
        <v>93</v>
      </c>
      <c r="D377">
        <v>0.01</v>
      </c>
      <c r="E377" t="s">
        <v>253</v>
      </c>
      <c r="F377">
        <v>1.1637999999999999</v>
      </c>
      <c r="I377" s="374">
        <v>43283.292361111111</v>
      </c>
      <c r="J377">
        <v>1.1648000000000001</v>
      </c>
      <c r="K377">
        <v>0</v>
      </c>
      <c r="M377">
        <v>0.02</v>
      </c>
      <c r="N377">
        <v>-0.98</v>
      </c>
      <c r="O377">
        <v>1110</v>
      </c>
      <c r="P377" t="s">
        <v>1819</v>
      </c>
      <c r="Q377">
        <v>146</v>
      </c>
      <c r="R377" t="s">
        <v>93</v>
      </c>
    </row>
    <row r="378" spans="1:18" x14ac:dyDescent="0.2">
      <c r="A378" s="514">
        <v>377</v>
      </c>
      <c r="B378" s="374">
        <v>43280.45208333333</v>
      </c>
      <c r="C378" t="s">
        <v>93</v>
      </c>
      <c r="D378">
        <v>0.01</v>
      </c>
      <c r="E378" t="s">
        <v>253</v>
      </c>
      <c r="F378">
        <v>1.1651</v>
      </c>
      <c r="I378" s="374">
        <v>43283.292361111111</v>
      </c>
      <c r="J378">
        <v>1.1648000000000001</v>
      </c>
      <c r="K378">
        <v>0</v>
      </c>
      <c r="M378">
        <v>0.02</v>
      </c>
      <c r="N378">
        <v>0.32</v>
      </c>
      <c r="O378">
        <v>1110</v>
      </c>
      <c r="P378" t="s">
        <v>1818</v>
      </c>
      <c r="Q378">
        <v>146</v>
      </c>
      <c r="R378" t="s">
        <v>93</v>
      </c>
    </row>
    <row r="379" spans="1:18" x14ac:dyDescent="0.2">
      <c r="A379" s="514">
        <v>383</v>
      </c>
      <c r="B379" s="374">
        <v>43280.706250000003</v>
      </c>
      <c r="C379" t="s">
        <v>93</v>
      </c>
      <c r="D379">
        <v>0.02</v>
      </c>
      <c r="E379" t="s">
        <v>253</v>
      </c>
      <c r="F379">
        <v>1.1669</v>
      </c>
      <c r="I379" s="374">
        <v>43283.292361111111</v>
      </c>
      <c r="J379">
        <v>1.1648000000000001</v>
      </c>
      <c r="K379">
        <v>0</v>
      </c>
      <c r="M379">
        <v>0.03</v>
      </c>
      <c r="N379">
        <v>4.2300000000000004</v>
      </c>
      <c r="O379">
        <v>1110</v>
      </c>
      <c r="P379" t="s">
        <v>1817</v>
      </c>
      <c r="Q379">
        <v>146</v>
      </c>
      <c r="R379" t="s">
        <v>93</v>
      </c>
    </row>
    <row r="380" spans="1:18" x14ac:dyDescent="0.2">
      <c r="A380" s="514">
        <v>385</v>
      </c>
      <c r="B380" s="374">
        <v>43280.93472222222</v>
      </c>
      <c r="C380" t="s">
        <v>93</v>
      </c>
      <c r="D380">
        <v>0.03</v>
      </c>
      <c r="E380" t="s">
        <v>253</v>
      </c>
      <c r="F380">
        <v>1.1684000000000001</v>
      </c>
      <c r="I380" s="374">
        <v>43283.292361111111</v>
      </c>
      <c r="J380">
        <v>1.1648000000000001</v>
      </c>
      <c r="K380">
        <v>0</v>
      </c>
      <c r="M380">
        <v>0.05</v>
      </c>
      <c r="N380">
        <v>10.85</v>
      </c>
      <c r="O380">
        <v>1110</v>
      </c>
      <c r="P380" t="s">
        <v>1816</v>
      </c>
      <c r="Q380">
        <v>146</v>
      </c>
      <c r="R380" t="s">
        <v>93</v>
      </c>
    </row>
    <row r="381" spans="1:18" x14ac:dyDescent="0.2">
      <c r="A381" s="514">
        <v>378</v>
      </c>
      <c r="B381" s="374">
        <v>43280.494444444441</v>
      </c>
      <c r="C381" t="s">
        <v>92</v>
      </c>
      <c r="D381">
        <v>0.01</v>
      </c>
      <c r="E381" t="s">
        <v>253</v>
      </c>
      <c r="F381">
        <v>1.1646000000000001</v>
      </c>
      <c r="I381" s="374">
        <v>43280.511805555558</v>
      </c>
      <c r="J381">
        <v>1.1657999999999999</v>
      </c>
      <c r="K381">
        <v>0</v>
      </c>
      <c r="M381">
        <v>0</v>
      </c>
      <c r="N381">
        <v>1.2</v>
      </c>
      <c r="O381">
        <v>1110</v>
      </c>
      <c r="P381" t="s">
        <v>575</v>
      </c>
      <c r="Q381">
        <v>147</v>
      </c>
      <c r="R381" t="s">
        <v>92</v>
      </c>
    </row>
    <row r="382" spans="1:18" x14ac:dyDescent="0.2">
      <c r="A382" s="514">
        <v>379</v>
      </c>
      <c r="B382" s="374">
        <v>43280.521527777775</v>
      </c>
      <c r="C382" t="s">
        <v>92</v>
      </c>
      <c r="D382">
        <v>0.01</v>
      </c>
      <c r="E382" t="s">
        <v>253</v>
      </c>
      <c r="F382">
        <v>1.1648000000000001</v>
      </c>
      <c r="I382" s="374">
        <v>43280.553472222222</v>
      </c>
      <c r="J382">
        <v>1.1654</v>
      </c>
      <c r="K382">
        <v>0</v>
      </c>
      <c r="M382">
        <v>0</v>
      </c>
      <c r="N382">
        <v>0.6</v>
      </c>
      <c r="O382">
        <v>1110</v>
      </c>
      <c r="P382" t="s">
        <v>563</v>
      </c>
      <c r="Q382">
        <v>148</v>
      </c>
      <c r="R382" t="s">
        <v>92</v>
      </c>
    </row>
    <row r="383" spans="1:18" x14ac:dyDescent="0.2">
      <c r="A383" s="514">
        <v>380</v>
      </c>
      <c r="B383" s="374">
        <v>43280.53125</v>
      </c>
      <c r="C383" t="s">
        <v>92</v>
      </c>
      <c r="D383">
        <v>0.01</v>
      </c>
      <c r="E383" t="s">
        <v>253</v>
      </c>
      <c r="F383">
        <v>1.1636</v>
      </c>
      <c r="I383" s="374">
        <v>43280.553472222222</v>
      </c>
      <c r="J383">
        <v>1.1654</v>
      </c>
      <c r="K383">
        <v>0</v>
      </c>
      <c r="M383">
        <v>0</v>
      </c>
      <c r="N383">
        <v>1.8</v>
      </c>
      <c r="O383">
        <v>1110</v>
      </c>
      <c r="P383" t="s">
        <v>589</v>
      </c>
      <c r="Q383">
        <v>148</v>
      </c>
      <c r="R383" t="s">
        <v>92</v>
      </c>
    </row>
    <row r="384" spans="1:18" x14ac:dyDescent="0.2">
      <c r="A384" s="514">
        <v>381</v>
      </c>
      <c r="B384" s="374">
        <v>43280.583333333336</v>
      </c>
      <c r="C384" t="s">
        <v>92</v>
      </c>
      <c r="D384">
        <v>0.01</v>
      </c>
      <c r="E384" t="s">
        <v>253</v>
      </c>
      <c r="F384">
        <v>1.1652</v>
      </c>
      <c r="I384" s="374">
        <v>43280.612500000003</v>
      </c>
      <c r="J384">
        <v>1.1664000000000001</v>
      </c>
      <c r="K384">
        <v>0</v>
      </c>
      <c r="M384">
        <v>0</v>
      </c>
      <c r="N384">
        <v>1.2</v>
      </c>
      <c r="O384">
        <v>1110</v>
      </c>
      <c r="P384" t="s">
        <v>563</v>
      </c>
      <c r="Q384">
        <v>149</v>
      </c>
      <c r="R384" t="s">
        <v>92</v>
      </c>
    </row>
    <row r="385" spans="1:18" x14ac:dyDescent="0.2">
      <c r="A385" s="514">
        <v>382</v>
      </c>
      <c r="B385" s="374">
        <v>43280.634027777778</v>
      </c>
      <c r="C385" t="s">
        <v>92</v>
      </c>
      <c r="D385">
        <v>0.01</v>
      </c>
      <c r="E385" t="s">
        <v>253</v>
      </c>
      <c r="F385">
        <v>1.1640999999999999</v>
      </c>
      <c r="I385" s="374">
        <v>43280.684027777781</v>
      </c>
      <c r="J385">
        <v>1.1653</v>
      </c>
      <c r="K385">
        <v>0</v>
      </c>
      <c r="M385">
        <v>0</v>
      </c>
      <c r="N385">
        <v>1.2</v>
      </c>
      <c r="O385">
        <v>1110</v>
      </c>
      <c r="P385" t="s">
        <v>563</v>
      </c>
      <c r="Q385">
        <v>150</v>
      </c>
      <c r="R385" t="s">
        <v>92</v>
      </c>
    </row>
    <row r="386" spans="1:18" x14ac:dyDescent="0.2">
      <c r="A386" s="514">
        <v>384</v>
      </c>
      <c r="B386" s="374">
        <v>43280.71597222222</v>
      </c>
      <c r="C386" t="s">
        <v>92</v>
      </c>
      <c r="D386">
        <v>0.01</v>
      </c>
      <c r="E386" t="s">
        <v>253</v>
      </c>
      <c r="F386">
        <v>1.1668000000000001</v>
      </c>
      <c r="I386" s="374">
        <v>43280.745833333334</v>
      </c>
      <c r="J386">
        <v>1.1681999999999999</v>
      </c>
      <c r="K386">
        <v>0</v>
      </c>
      <c r="M386">
        <v>0</v>
      </c>
      <c r="N386">
        <v>1.4</v>
      </c>
      <c r="O386">
        <v>1110</v>
      </c>
      <c r="P386" t="s">
        <v>577</v>
      </c>
      <c r="Q386">
        <v>151</v>
      </c>
      <c r="R386" t="s">
        <v>92</v>
      </c>
    </row>
    <row r="387" spans="1:18" x14ac:dyDescent="0.2">
      <c r="A387" s="514">
        <v>386</v>
      </c>
      <c r="B387" s="374">
        <v>43283.294444444444</v>
      </c>
      <c r="C387" t="s">
        <v>92</v>
      </c>
      <c r="D387">
        <v>0.01</v>
      </c>
      <c r="E387" t="s">
        <v>253</v>
      </c>
      <c r="F387">
        <v>1.1648000000000001</v>
      </c>
      <c r="I387" s="374">
        <v>43283.925000000003</v>
      </c>
      <c r="J387">
        <v>1.1637999999999999</v>
      </c>
      <c r="K387">
        <v>0</v>
      </c>
      <c r="M387">
        <v>0</v>
      </c>
      <c r="N387">
        <v>-1</v>
      </c>
      <c r="O387">
        <v>1110</v>
      </c>
      <c r="P387" t="s">
        <v>575</v>
      </c>
      <c r="Q387">
        <v>152</v>
      </c>
      <c r="R387" t="s">
        <v>92</v>
      </c>
    </row>
    <row r="388" spans="1:18" x14ac:dyDescent="0.2">
      <c r="A388" s="514">
        <v>388</v>
      </c>
      <c r="B388" s="374">
        <v>43283.381944444445</v>
      </c>
      <c r="C388" t="s">
        <v>92</v>
      </c>
      <c r="D388">
        <v>0.01</v>
      </c>
      <c r="E388" t="s">
        <v>253</v>
      </c>
      <c r="F388">
        <v>1.1636</v>
      </c>
      <c r="I388" s="374">
        <v>43283.925000000003</v>
      </c>
      <c r="J388">
        <v>1.1637999999999999</v>
      </c>
      <c r="K388">
        <v>0</v>
      </c>
      <c r="M388">
        <v>0</v>
      </c>
      <c r="N388">
        <v>0.2</v>
      </c>
      <c r="O388">
        <v>1110</v>
      </c>
      <c r="P388" t="s">
        <v>1814</v>
      </c>
      <c r="Q388">
        <v>152</v>
      </c>
      <c r="R388" t="s">
        <v>92</v>
      </c>
    </row>
    <row r="389" spans="1:18" x14ac:dyDescent="0.2">
      <c r="A389" s="514">
        <v>390</v>
      </c>
      <c r="B389" s="374">
        <v>43283.622916666667</v>
      </c>
      <c r="C389" t="s">
        <v>92</v>
      </c>
      <c r="D389">
        <v>0.01</v>
      </c>
      <c r="E389" t="s">
        <v>253</v>
      </c>
      <c r="F389">
        <v>1.1621999999999999</v>
      </c>
      <c r="I389" s="374">
        <v>43283.925000000003</v>
      </c>
      <c r="J389">
        <v>1.1637999999999999</v>
      </c>
      <c r="K389">
        <v>0</v>
      </c>
      <c r="M389">
        <v>0</v>
      </c>
      <c r="N389">
        <v>1.6</v>
      </c>
      <c r="O389">
        <v>1110</v>
      </c>
      <c r="P389" t="s">
        <v>1813</v>
      </c>
      <c r="Q389">
        <v>152</v>
      </c>
      <c r="R389" t="s">
        <v>92</v>
      </c>
    </row>
    <row r="390" spans="1:18" x14ac:dyDescent="0.2">
      <c r="A390" s="514">
        <v>391</v>
      </c>
      <c r="B390" s="374">
        <v>43283.631249999999</v>
      </c>
      <c r="C390" t="s">
        <v>92</v>
      </c>
      <c r="D390">
        <v>0.02</v>
      </c>
      <c r="E390" t="s">
        <v>253</v>
      </c>
      <c r="F390">
        <v>1.1607000000000001</v>
      </c>
      <c r="I390" s="374">
        <v>43283.925000000003</v>
      </c>
      <c r="J390">
        <v>1.1637999999999999</v>
      </c>
      <c r="K390">
        <v>0</v>
      </c>
      <c r="M390">
        <v>0</v>
      </c>
      <c r="N390">
        <v>6.2</v>
      </c>
      <c r="O390">
        <v>1110</v>
      </c>
      <c r="P390" t="s">
        <v>1812</v>
      </c>
      <c r="Q390">
        <v>152</v>
      </c>
      <c r="R390" t="s">
        <v>92</v>
      </c>
    </row>
    <row r="391" spans="1:18" x14ac:dyDescent="0.2">
      <c r="A391" s="514">
        <v>387</v>
      </c>
      <c r="B391" s="374">
        <v>43283.336111111108</v>
      </c>
      <c r="C391" t="s">
        <v>93</v>
      </c>
      <c r="D391">
        <v>0.01</v>
      </c>
      <c r="E391" t="s">
        <v>253</v>
      </c>
      <c r="F391">
        <v>1.1648000000000001</v>
      </c>
      <c r="I391" s="374">
        <v>43283.381944444445</v>
      </c>
      <c r="J391">
        <v>1.1636</v>
      </c>
      <c r="K391">
        <v>0</v>
      </c>
      <c r="M391">
        <v>0</v>
      </c>
      <c r="N391">
        <v>1.2</v>
      </c>
      <c r="O391">
        <v>1110</v>
      </c>
      <c r="P391" t="s">
        <v>575</v>
      </c>
      <c r="Q391">
        <v>153</v>
      </c>
      <c r="R391" t="s">
        <v>93</v>
      </c>
    </row>
    <row r="392" spans="1:18" x14ac:dyDescent="0.2">
      <c r="A392" s="514">
        <v>389</v>
      </c>
      <c r="B392" s="374">
        <v>43283.384722222225</v>
      </c>
      <c r="C392" t="s">
        <v>93</v>
      </c>
      <c r="D392">
        <v>0.01</v>
      </c>
      <c r="E392" t="s">
        <v>253</v>
      </c>
      <c r="F392">
        <v>1.1636</v>
      </c>
      <c r="I392" s="374">
        <v>43283.620138888888</v>
      </c>
      <c r="J392">
        <v>1.1624000000000001</v>
      </c>
      <c r="K392">
        <v>0</v>
      </c>
      <c r="M392">
        <v>0</v>
      </c>
      <c r="N392">
        <v>1.2</v>
      </c>
      <c r="O392">
        <v>1110</v>
      </c>
      <c r="P392" t="s">
        <v>575</v>
      </c>
      <c r="Q392">
        <v>154</v>
      </c>
      <c r="R392" t="s">
        <v>93</v>
      </c>
    </row>
    <row r="393" spans="1:18" x14ac:dyDescent="0.2">
      <c r="A393" s="514">
        <v>392</v>
      </c>
      <c r="B393" s="374">
        <v>43283.65902777778</v>
      </c>
      <c r="C393" t="s">
        <v>93</v>
      </c>
      <c r="D393">
        <v>0.01</v>
      </c>
      <c r="E393" t="s">
        <v>253</v>
      </c>
      <c r="F393">
        <v>1.1603000000000001</v>
      </c>
      <c r="I393" s="374">
        <v>43283.718055555553</v>
      </c>
      <c r="J393">
        <v>1.1597999999999999</v>
      </c>
      <c r="K393">
        <v>0</v>
      </c>
      <c r="M393">
        <v>0</v>
      </c>
      <c r="N393">
        <v>0.5</v>
      </c>
      <c r="O393">
        <v>1110</v>
      </c>
      <c r="P393" t="s">
        <v>575</v>
      </c>
      <c r="Q393">
        <v>155</v>
      </c>
      <c r="R393" t="s">
        <v>93</v>
      </c>
    </row>
    <row r="394" spans="1:18" x14ac:dyDescent="0.2">
      <c r="A394" s="514">
        <v>393</v>
      </c>
      <c r="B394" s="374">
        <v>43283.70416666667</v>
      </c>
      <c r="C394" t="s">
        <v>93</v>
      </c>
      <c r="D394">
        <v>0.01</v>
      </c>
      <c r="E394" t="s">
        <v>253</v>
      </c>
      <c r="F394">
        <v>1.1616</v>
      </c>
      <c r="I394" s="374">
        <v>43283.718055555553</v>
      </c>
      <c r="J394">
        <v>1.1597999999999999</v>
      </c>
      <c r="K394">
        <v>0</v>
      </c>
      <c r="M394">
        <v>0</v>
      </c>
      <c r="N394">
        <v>1.8</v>
      </c>
      <c r="O394">
        <v>1110</v>
      </c>
      <c r="P394" t="s">
        <v>1815</v>
      </c>
      <c r="Q394">
        <v>155</v>
      </c>
      <c r="R394" t="s">
        <v>93</v>
      </c>
    </row>
    <row r="395" spans="1:18" x14ac:dyDescent="0.2">
      <c r="A395" s="514">
        <v>394</v>
      </c>
      <c r="B395" s="374">
        <v>43283.752083333333</v>
      </c>
      <c r="C395" t="s">
        <v>93</v>
      </c>
      <c r="D395">
        <v>0.01</v>
      </c>
      <c r="E395" t="s">
        <v>253</v>
      </c>
      <c r="F395">
        <v>1.1607000000000001</v>
      </c>
      <c r="I395" s="374">
        <v>43285.425000000003</v>
      </c>
      <c r="J395">
        <v>1.1638999999999999</v>
      </c>
      <c r="K395">
        <v>0</v>
      </c>
      <c r="M395">
        <v>0.04</v>
      </c>
      <c r="N395">
        <v>-3.16</v>
      </c>
      <c r="O395">
        <v>1110</v>
      </c>
      <c r="P395" t="s">
        <v>575</v>
      </c>
      <c r="Q395">
        <v>156</v>
      </c>
      <c r="R395" t="s">
        <v>93</v>
      </c>
    </row>
    <row r="396" spans="1:18" x14ac:dyDescent="0.2">
      <c r="A396" s="514">
        <v>395</v>
      </c>
      <c r="B396" s="374">
        <v>43283.886805555558</v>
      </c>
      <c r="C396" t="s">
        <v>93</v>
      </c>
      <c r="D396">
        <v>0.01</v>
      </c>
      <c r="E396" t="s">
        <v>253</v>
      </c>
      <c r="F396">
        <v>1.1619999999999999</v>
      </c>
      <c r="I396" s="374">
        <v>43285.425000000003</v>
      </c>
      <c r="J396">
        <v>1.1638999999999999</v>
      </c>
      <c r="K396">
        <v>0</v>
      </c>
      <c r="M396">
        <v>0.04</v>
      </c>
      <c r="N396">
        <v>-1.86</v>
      </c>
      <c r="O396">
        <v>1110</v>
      </c>
      <c r="P396" t="s">
        <v>1809</v>
      </c>
      <c r="Q396">
        <v>156</v>
      </c>
      <c r="R396" t="s">
        <v>93</v>
      </c>
    </row>
    <row r="397" spans="1:18" x14ac:dyDescent="0.2">
      <c r="A397" s="514">
        <v>396</v>
      </c>
      <c r="B397" s="374">
        <v>43283.926388888889</v>
      </c>
      <c r="C397" t="s">
        <v>93</v>
      </c>
      <c r="D397">
        <v>0.01</v>
      </c>
      <c r="E397" t="s">
        <v>253</v>
      </c>
      <c r="F397">
        <v>1.1645000000000001</v>
      </c>
      <c r="I397" s="374">
        <v>43285.425000000003</v>
      </c>
      <c r="J397">
        <v>1.1638999999999999</v>
      </c>
      <c r="K397">
        <v>0</v>
      </c>
      <c r="M397">
        <v>0.04</v>
      </c>
      <c r="N397">
        <v>0.64</v>
      </c>
      <c r="O397">
        <v>1110</v>
      </c>
      <c r="P397" t="s">
        <v>1808</v>
      </c>
      <c r="Q397">
        <v>156</v>
      </c>
      <c r="R397" t="s">
        <v>93</v>
      </c>
    </row>
    <row r="398" spans="1:18" x14ac:dyDescent="0.2">
      <c r="A398" s="514">
        <v>400</v>
      </c>
      <c r="B398" s="374">
        <v>43284.402777777781</v>
      </c>
      <c r="C398" t="s">
        <v>93</v>
      </c>
      <c r="D398">
        <v>0.02</v>
      </c>
      <c r="E398" t="s">
        <v>253</v>
      </c>
      <c r="F398">
        <v>1.1661999999999999</v>
      </c>
      <c r="I398" s="374">
        <v>43285.425000000003</v>
      </c>
      <c r="J398">
        <v>1.1638999999999999</v>
      </c>
      <c r="K398">
        <v>0</v>
      </c>
      <c r="M398">
        <v>0.03</v>
      </c>
      <c r="N398">
        <v>4.63</v>
      </c>
      <c r="O398">
        <v>1110</v>
      </c>
      <c r="P398" t="s">
        <v>1807</v>
      </c>
      <c r="Q398">
        <v>156</v>
      </c>
      <c r="R398" t="s">
        <v>93</v>
      </c>
    </row>
    <row r="399" spans="1:18" x14ac:dyDescent="0.2">
      <c r="A399" s="514">
        <v>403</v>
      </c>
      <c r="B399" s="374">
        <v>43285.151388888888</v>
      </c>
      <c r="C399" t="s">
        <v>93</v>
      </c>
      <c r="D399">
        <v>0.03</v>
      </c>
      <c r="E399" t="s">
        <v>253</v>
      </c>
      <c r="F399">
        <v>1.1677</v>
      </c>
      <c r="I399" s="374">
        <v>43285.425000000003</v>
      </c>
      <c r="J399">
        <v>1.1638999999999999</v>
      </c>
      <c r="K399">
        <v>0</v>
      </c>
      <c r="M399">
        <v>0</v>
      </c>
      <c r="N399">
        <v>11.4</v>
      </c>
      <c r="O399">
        <v>1110</v>
      </c>
      <c r="P399" t="s">
        <v>1806</v>
      </c>
      <c r="Q399">
        <v>156</v>
      </c>
      <c r="R399" t="s">
        <v>93</v>
      </c>
    </row>
    <row r="400" spans="1:18" x14ac:dyDescent="0.2">
      <c r="A400" s="514">
        <v>397</v>
      </c>
      <c r="B400" s="374">
        <v>43283.928472222222</v>
      </c>
      <c r="C400" t="s">
        <v>92</v>
      </c>
      <c r="D400">
        <v>0.01</v>
      </c>
      <c r="E400" t="s">
        <v>253</v>
      </c>
      <c r="F400">
        <v>1.1638999999999999</v>
      </c>
      <c r="I400" s="374">
        <v>43284.334027777775</v>
      </c>
      <c r="J400">
        <v>1.1646000000000001</v>
      </c>
      <c r="K400">
        <v>0</v>
      </c>
      <c r="M400">
        <v>-0.12</v>
      </c>
      <c r="N400">
        <v>0.57999999999999996</v>
      </c>
      <c r="O400">
        <v>1110</v>
      </c>
      <c r="P400" t="s">
        <v>575</v>
      </c>
      <c r="Q400">
        <v>157</v>
      </c>
      <c r="R400" t="s">
        <v>92</v>
      </c>
    </row>
    <row r="401" spans="1:18" x14ac:dyDescent="0.2">
      <c r="A401" s="514">
        <v>398</v>
      </c>
      <c r="B401" s="374">
        <v>43284.151388888888</v>
      </c>
      <c r="C401" t="s">
        <v>92</v>
      </c>
      <c r="D401">
        <v>0.01</v>
      </c>
      <c r="E401" t="s">
        <v>253</v>
      </c>
      <c r="F401">
        <v>1.1625000000000001</v>
      </c>
      <c r="I401" s="374">
        <v>43284.334027777775</v>
      </c>
      <c r="J401">
        <v>1.1646000000000001</v>
      </c>
      <c r="K401">
        <v>0</v>
      </c>
      <c r="M401">
        <v>0</v>
      </c>
      <c r="N401">
        <v>2.1</v>
      </c>
      <c r="O401">
        <v>1110</v>
      </c>
      <c r="P401" t="s">
        <v>1811</v>
      </c>
      <c r="Q401">
        <v>157</v>
      </c>
      <c r="R401" t="s">
        <v>92</v>
      </c>
    </row>
    <row r="402" spans="1:18" x14ac:dyDescent="0.2">
      <c r="A402" s="514">
        <v>399</v>
      </c>
      <c r="B402" s="374">
        <v>43284.354861111111</v>
      </c>
      <c r="C402" t="s">
        <v>92</v>
      </c>
      <c r="D402">
        <v>0.01</v>
      </c>
      <c r="E402" t="s">
        <v>253</v>
      </c>
      <c r="F402">
        <v>1.1647000000000001</v>
      </c>
      <c r="I402" s="374">
        <v>43284.402777777781</v>
      </c>
      <c r="J402">
        <v>1.1659999999999999</v>
      </c>
      <c r="K402">
        <v>0</v>
      </c>
      <c r="M402">
        <v>0</v>
      </c>
      <c r="N402">
        <v>1.3</v>
      </c>
      <c r="O402">
        <v>1110</v>
      </c>
      <c r="P402" t="s">
        <v>577</v>
      </c>
      <c r="Q402">
        <v>158</v>
      </c>
      <c r="R402" t="s">
        <v>92</v>
      </c>
    </row>
    <row r="403" spans="1:18" x14ac:dyDescent="0.2">
      <c r="A403" s="514">
        <v>401</v>
      </c>
      <c r="B403" s="374">
        <v>43284.411805555559</v>
      </c>
      <c r="C403" t="s">
        <v>92</v>
      </c>
      <c r="D403">
        <v>0.01</v>
      </c>
      <c r="E403" t="s">
        <v>253</v>
      </c>
      <c r="F403">
        <v>1.1660999999999999</v>
      </c>
      <c r="I403" s="374">
        <v>43285.115972222222</v>
      </c>
      <c r="J403">
        <v>1.1668000000000001</v>
      </c>
      <c r="K403">
        <v>0</v>
      </c>
      <c r="M403">
        <v>-0.12</v>
      </c>
      <c r="N403">
        <v>0.57999999999999996</v>
      </c>
      <c r="O403">
        <v>1110</v>
      </c>
      <c r="P403" t="s">
        <v>575</v>
      </c>
      <c r="Q403">
        <v>159</v>
      </c>
      <c r="R403" t="s">
        <v>92</v>
      </c>
    </row>
    <row r="404" spans="1:18" x14ac:dyDescent="0.2">
      <c r="A404" s="514">
        <v>402</v>
      </c>
      <c r="B404" s="374">
        <v>43284.520833333336</v>
      </c>
      <c r="C404" t="s">
        <v>92</v>
      </c>
      <c r="D404">
        <v>0.01</v>
      </c>
      <c r="E404" t="s">
        <v>253</v>
      </c>
      <c r="F404">
        <v>1.1648000000000001</v>
      </c>
      <c r="I404" s="374">
        <v>43285.115972222222</v>
      </c>
      <c r="J404">
        <v>1.1668000000000001</v>
      </c>
      <c r="K404">
        <v>0</v>
      </c>
      <c r="M404">
        <v>-0.12</v>
      </c>
      <c r="N404">
        <v>1.88</v>
      </c>
      <c r="O404">
        <v>1110</v>
      </c>
      <c r="P404" t="s">
        <v>1810</v>
      </c>
      <c r="Q404">
        <v>159</v>
      </c>
      <c r="R404" t="s">
        <v>92</v>
      </c>
    </row>
    <row r="405" spans="1:18" x14ac:dyDescent="0.2">
      <c r="A405" s="514">
        <v>404</v>
      </c>
      <c r="B405" s="374">
        <v>43285.386111111111</v>
      </c>
      <c r="C405" t="s">
        <v>92</v>
      </c>
      <c r="D405">
        <v>0.01</v>
      </c>
      <c r="E405" t="s">
        <v>253</v>
      </c>
      <c r="F405">
        <v>1.1672</v>
      </c>
      <c r="I405" s="374">
        <v>43285.786111111112</v>
      </c>
      <c r="J405">
        <v>1.1672</v>
      </c>
      <c r="K405">
        <v>0</v>
      </c>
      <c r="M405">
        <v>0</v>
      </c>
      <c r="N405">
        <v>0</v>
      </c>
      <c r="O405">
        <v>1110</v>
      </c>
      <c r="P405" t="s">
        <v>575</v>
      </c>
      <c r="Q405">
        <v>160</v>
      </c>
      <c r="R405" t="s">
        <v>92</v>
      </c>
    </row>
    <row r="406" spans="1:18" x14ac:dyDescent="0.2">
      <c r="A406" s="514">
        <v>405</v>
      </c>
      <c r="B406" s="374">
        <v>43285.410416666666</v>
      </c>
      <c r="C406" t="s">
        <v>92</v>
      </c>
      <c r="D406">
        <v>0.01</v>
      </c>
      <c r="E406" t="s">
        <v>253</v>
      </c>
      <c r="F406">
        <v>1.1659999999999999</v>
      </c>
      <c r="I406" s="374">
        <v>43285.786111111112</v>
      </c>
      <c r="J406">
        <v>1.1672</v>
      </c>
      <c r="K406">
        <v>0</v>
      </c>
      <c r="M406">
        <v>0</v>
      </c>
      <c r="N406">
        <v>1.2</v>
      </c>
      <c r="O406">
        <v>1110</v>
      </c>
      <c r="P406" t="s">
        <v>1805</v>
      </c>
      <c r="Q406">
        <v>160</v>
      </c>
      <c r="R406" t="s">
        <v>92</v>
      </c>
    </row>
    <row r="407" spans="1:18" x14ac:dyDescent="0.2">
      <c r="A407" s="514">
        <v>406</v>
      </c>
      <c r="B407" s="374">
        <v>43285.423611111109</v>
      </c>
      <c r="C407" t="s">
        <v>92</v>
      </c>
      <c r="D407">
        <v>0.01</v>
      </c>
      <c r="E407" t="s">
        <v>253</v>
      </c>
      <c r="F407">
        <v>1.1645000000000001</v>
      </c>
      <c r="I407" s="374">
        <v>43285.786111111112</v>
      </c>
      <c r="J407">
        <v>1.1672</v>
      </c>
      <c r="K407">
        <v>0</v>
      </c>
      <c r="M407">
        <v>0</v>
      </c>
      <c r="N407">
        <v>2.7</v>
      </c>
      <c r="O407">
        <v>1110</v>
      </c>
      <c r="P407" t="s">
        <v>1804</v>
      </c>
      <c r="Q407">
        <v>160</v>
      </c>
      <c r="R407" t="s">
        <v>92</v>
      </c>
    </row>
    <row r="408" spans="1:18" x14ac:dyDescent="0.2">
      <c r="A408" s="514">
        <v>407</v>
      </c>
      <c r="B408" s="374">
        <v>43285.586805555555</v>
      </c>
      <c r="C408" t="s">
        <v>93</v>
      </c>
      <c r="D408">
        <v>0.01</v>
      </c>
      <c r="E408" t="s">
        <v>253</v>
      </c>
      <c r="F408">
        <v>1.1637999999999999</v>
      </c>
      <c r="I408" s="374">
        <v>43291.536805555559</v>
      </c>
      <c r="J408">
        <v>1.1712</v>
      </c>
      <c r="K408">
        <v>0</v>
      </c>
      <c r="M408">
        <v>0.11</v>
      </c>
      <c r="N408">
        <v>-7.29</v>
      </c>
      <c r="O408">
        <v>1110</v>
      </c>
      <c r="P408" t="s">
        <v>575</v>
      </c>
      <c r="Q408">
        <v>161</v>
      </c>
      <c r="R408" t="s">
        <v>93</v>
      </c>
    </row>
    <row r="409" spans="1:18" x14ac:dyDescent="0.2">
      <c r="A409" s="514">
        <v>408</v>
      </c>
      <c r="B409" s="374">
        <v>43285.76458333333</v>
      </c>
      <c r="C409" t="s">
        <v>93</v>
      </c>
      <c r="D409">
        <v>0.01</v>
      </c>
      <c r="E409" t="s">
        <v>253</v>
      </c>
      <c r="F409">
        <v>1.1657999999999999</v>
      </c>
      <c r="I409" s="374">
        <v>43291.536805555559</v>
      </c>
      <c r="J409">
        <v>1.1712</v>
      </c>
      <c r="K409">
        <v>0</v>
      </c>
      <c r="M409">
        <v>0.11</v>
      </c>
      <c r="N409">
        <v>-5.29</v>
      </c>
      <c r="O409">
        <v>1110</v>
      </c>
      <c r="P409" t="s">
        <v>1796</v>
      </c>
      <c r="Q409">
        <v>161</v>
      </c>
      <c r="R409" t="s">
        <v>93</v>
      </c>
    </row>
    <row r="410" spans="1:18" x14ac:dyDescent="0.2">
      <c r="A410" s="514">
        <v>409</v>
      </c>
      <c r="B410" s="374">
        <v>43285.787499999999</v>
      </c>
      <c r="C410" t="s">
        <v>93</v>
      </c>
      <c r="D410">
        <v>0.01</v>
      </c>
      <c r="E410" t="s">
        <v>253</v>
      </c>
      <c r="F410">
        <v>1.1673</v>
      </c>
      <c r="I410" s="374">
        <v>43291.536805555559</v>
      </c>
      <c r="J410">
        <v>1.1712</v>
      </c>
      <c r="K410">
        <v>0</v>
      </c>
      <c r="M410">
        <v>0.11</v>
      </c>
      <c r="N410">
        <v>-3.79</v>
      </c>
      <c r="O410">
        <v>1110</v>
      </c>
      <c r="P410" t="s">
        <v>1794</v>
      </c>
      <c r="Q410">
        <v>161</v>
      </c>
      <c r="R410" t="s">
        <v>93</v>
      </c>
    </row>
    <row r="411" spans="1:18" x14ac:dyDescent="0.2">
      <c r="A411" s="514">
        <v>411</v>
      </c>
      <c r="B411" s="374">
        <v>43286.326388888891</v>
      </c>
      <c r="C411" t="s">
        <v>93</v>
      </c>
      <c r="D411">
        <v>0.02</v>
      </c>
      <c r="E411" t="s">
        <v>253</v>
      </c>
      <c r="F411">
        <v>1.1687000000000001</v>
      </c>
      <c r="I411" s="374">
        <v>43291.536805555559</v>
      </c>
      <c r="J411">
        <v>1.1712</v>
      </c>
      <c r="K411">
        <v>0</v>
      </c>
      <c r="M411">
        <v>0.09</v>
      </c>
      <c r="N411">
        <v>-4.91</v>
      </c>
      <c r="O411">
        <v>1110</v>
      </c>
      <c r="P411" t="s">
        <v>1795</v>
      </c>
      <c r="Q411">
        <v>161</v>
      </c>
      <c r="R411" t="s">
        <v>93</v>
      </c>
    </row>
    <row r="412" spans="1:18" x14ac:dyDescent="0.2">
      <c r="A412" s="514">
        <v>412</v>
      </c>
      <c r="B412" s="374">
        <v>43286.359027777777</v>
      </c>
      <c r="C412" t="s">
        <v>93</v>
      </c>
      <c r="D412">
        <v>0.03</v>
      </c>
      <c r="E412" t="s">
        <v>253</v>
      </c>
      <c r="F412">
        <v>1.1702999999999999</v>
      </c>
      <c r="I412" s="374">
        <v>43291.536805555559</v>
      </c>
      <c r="J412">
        <v>1.1712</v>
      </c>
      <c r="K412">
        <v>0</v>
      </c>
      <c r="M412">
        <v>0.15</v>
      </c>
      <c r="N412">
        <v>-2.5499999999999998</v>
      </c>
      <c r="O412">
        <v>1110</v>
      </c>
      <c r="P412" t="s">
        <v>1793</v>
      </c>
      <c r="Q412">
        <v>161</v>
      </c>
      <c r="R412" t="s">
        <v>93</v>
      </c>
    </row>
    <row r="413" spans="1:18" x14ac:dyDescent="0.2">
      <c r="A413" s="514">
        <v>418</v>
      </c>
      <c r="B413" s="374">
        <v>43287.372916666667</v>
      </c>
      <c r="C413" t="s">
        <v>93</v>
      </c>
      <c r="D413">
        <v>0.04</v>
      </c>
      <c r="E413" t="s">
        <v>253</v>
      </c>
      <c r="F413">
        <v>1.1722999999999999</v>
      </c>
      <c r="I413" s="374">
        <v>43291.536805555559</v>
      </c>
      <c r="J413">
        <v>1.1712</v>
      </c>
      <c r="K413">
        <v>0</v>
      </c>
      <c r="M413">
        <v>0.12</v>
      </c>
      <c r="N413">
        <v>4.5199999999999996</v>
      </c>
      <c r="O413">
        <v>1110</v>
      </c>
      <c r="P413" t="s">
        <v>1792</v>
      </c>
      <c r="Q413">
        <v>161</v>
      </c>
      <c r="R413" t="s">
        <v>93</v>
      </c>
    </row>
    <row r="414" spans="1:18" x14ac:dyDescent="0.2">
      <c r="A414" s="514">
        <v>422</v>
      </c>
      <c r="B414" s="374">
        <v>43287.606249999997</v>
      </c>
      <c r="C414" t="s">
        <v>93</v>
      </c>
      <c r="D414">
        <v>0.06</v>
      </c>
      <c r="E414" t="s">
        <v>253</v>
      </c>
      <c r="F414">
        <v>1.1742999999999999</v>
      </c>
      <c r="I414" s="374">
        <v>43291.536805555559</v>
      </c>
      <c r="J414">
        <v>1.1712</v>
      </c>
      <c r="K414">
        <v>0</v>
      </c>
      <c r="M414">
        <v>0.18</v>
      </c>
      <c r="N414">
        <v>18.78</v>
      </c>
      <c r="O414">
        <v>1110</v>
      </c>
      <c r="P414" t="s">
        <v>1791</v>
      </c>
      <c r="Q414">
        <v>161</v>
      </c>
      <c r="R414" t="s">
        <v>93</v>
      </c>
    </row>
    <row r="415" spans="1:18" x14ac:dyDescent="0.2">
      <c r="A415" s="514">
        <v>426</v>
      </c>
      <c r="B415" s="374">
        <v>43290.163888888892</v>
      </c>
      <c r="C415" t="s">
        <v>93</v>
      </c>
      <c r="D415">
        <v>0.09</v>
      </c>
      <c r="E415" t="s">
        <v>253</v>
      </c>
      <c r="F415">
        <v>1.1766000000000001</v>
      </c>
      <c r="I415" s="374">
        <v>43291.536805555559</v>
      </c>
      <c r="J415">
        <v>1.1712</v>
      </c>
      <c r="K415">
        <v>0</v>
      </c>
      <c r="M415">
        <v>0.14000000000000001</v>
      </c>
      <c r="N415">
        <v>48.74</v>
      </c>
      <c r="O415">
        <v>1110</v>
      </c>
      <c r="P415" t="s">
        <v>1790</v>
      </c>
      <c r="Q415">
        <v>161</v>
      </c>
      <c r="R415" t="s">
        <v>93</v>
      </c>
    </row>
    <row r="416" spans="1:18" x14ac:dyDescent="0.2">
      <c r="A416" s="514">
        <v>410</v>
      </c>
      <c r="B416" s="374">
        <v>43286.09097222222</v>
      </c>
      <c r="C416" t="s">
        <v>92</v>
      </c>
      <c r="D416">
        <v>0.01</v>
      </c>
      <c r="E416" t="s">
        <v>253</v>
      </c>
      <c r="F416">
        <v>1.1657999999999999</v>
      </c>
      <c r="I416" s="374">
        <v>43286.313888888886</v>
      </c>
      <c r="J416">
        <v>1.167</v>
      </c>
      <c r="K416">
        <v>0</v>
      </c>
      <c r="M416">
        <v>0</v>
      </c>
      <c r="N416">
        <v>1.2</v>
      </c>
      <c r="O416">
        <v>1110</v>
      </c>
      <c r="P416" t="s">
        <v>575</v>
      </c>
      <c r="Q416">
        <v>162</v>
      </c>
      <c r="R416" t="s">
        <v>92</v>
      </c>
    </row>
    <row r="417" spans="1:18" x14ac:dyDescent="0.2">
      <c r="A417" s="514">
        <v>413</v>
      </c>
      <c r="B417" s="374">
        <v>43286.363888888889</v>
      </c>
      <c r="C417" t="s">
        <v>92</v>
      </c>
      <c r="D417">
        <v>0.01</v>
      </c>
      <c r="E417" t="s">
        <v>253</v>
      </c>
      <c r="F417">
        <v>1.1704000000000001</v>
      </c>
      <c r="I417" s="374">
        <v>43286.583333333336</v>
      </c>
      <c r="J417">
        <v>1.171</v>
      </c>
      <c r="K417">
        <v>0</v>
      </c>
      <c r="M417">
        <v>0</v>
      </c>
      <c r="N417">
        <v>0.6</v>
      </c>
      <c r="O417">
        <v>1110</v>
      </c>
      <c r="P417" t="s">
        <v>575</v>
      </c>
      <c r="Q417">
        <v>163</v>
      </c>
      <c r="R417" t="s">
        <v>92</v>
      </c>
    </row>
    <row r="418" spans="1:18" x14ac:dyDescent="0.2">
      <c r="A418" s="514">
        <v>414</v>
      </c>
      <c r="B418" s="374">
        <v>43286.393750000003</v>
      </c>
      <c r="C418" t="s">
        <v>92</v>
      </c>
      <c r="D418">
        <v>0.01</v>
      </c>
      <c r="E418" t="s">
        <v>253</v>
      </c>
      <c r="F418">
        <v>1.1692</v>
      </c>
      <c r="I418" s="374">
        <v>43286.583333333336</v>
      </c>
      <c r="J418">
        <v>1.171</v>
      </c>
      <c r="K418">
        <v>0</v>
      </c>
      <c r="M418">
        <v>0</v>
      </c>
      <c r="N418">
        <v>1.8</v>
      </c>
      <c r="O418">
        <v>1110</v>
      </c>
      <c r="P418" t="s">
        <v>1803</v>
      </c>
      <c r="Q418">
        <v>163</v>
      </c>
      <c r="R418" t="s">
        <v>92</v>
      </c>
    </row>
    <row r="419" spans="1:18" x14ac:dyDescent="0.2">
      <c r="A419" s="514">
        <v>415</v>
      </c>
      <c r="B419" s="374">
        <v>43286.612500000003</v>
      </c>
      <c r="C419" t="s">
        <v>92</v>
      </c>
      <c r="D419">
        <v>0.01</v>
      </c>
      <c r="E419" t="s">
        <v>253</v>
      </c>
      <c r="F419">
        <v>1.171</v>
      </c>
      <c r="I419" s="374">
        <v>43287.336805555555</v>
      </c>
      <c r="J419">
        <v>1.1712</v>
      </c>
      <c r="K419">
        <v>0</v>
      </c>
      <c r="M419">
        <v>-0.12</v>
      </c>
      <c r="N419">
        <v>0.08</v>
      </c>
      <c r="O419">
        <v>1110</v>
      </c>
      <c r="P419" t="s">
        <v>575</v>
      </c>
      <c r="Q419">
        <v>164</v>
      </c>
      <c r="R419" t="s">
        <v>92</v>
      </c>
    </row>
    <row r="420" spans="1:18" x14ac:dyDescent="0.2">
      <c r="A420" s="514">
        <v>416</v>
      </c>
      <c r="B420" s="374">
        <v>43286.644444444442</v>
      </c>
      <c r="C420" t="s">
        <v>92</v>
      </c>
      <c r="D420">
        <v>0.01</v>
      </c>
      <c r="E420" t="s">
        <v>253</v>
      </c>
      <c r="F420">
        <v>1.1698</v>
      </c>
      <c r="I420" s="374">
        <v>43287.336805555555</v>
      </c>
      <c r="J420">
        <v>1.1712</v>
      </c>
      <c r="K420">
        <v>0</v>
      </c>
      <c r="M420">
        <v>-0.12</v>
      </c>
      <c r="N420">
        <v>1.28</v>
      </c>
      <c r="O420">
        <v>1110</v>
      </c>
      <c r="P420" t="s">
        <v>1802</v>
      </c>
      <c r="Q420">
        <v>164</v>
      </c>
      <c r="R420" t="s">
        <v>92</v>
      </c>
    </row>
    <row r="421" spans="1:18" x14ac:dyDescent="0.2">
      <c r="A421" s="514">
        <v>417</v>
      </c>
      <c r="B421" s="374">
        <v>43286.827777777777</v>
      </c>
      <c r="C421" t="s">
        <v>92</v>
      </c>
      <c r="D421">
        <v>0.01</v>
      </c>
      <c r="E421" t="s">
        <v>253</v>
      </c>
      <c r="F421">
        <v>1.1684000000000001</v>
      </c>
      <c r="I421" s="374">
        <v>43287.336805555555</v>
      </c>
      <c r="J421">
        <v>1.1712</v>
      </c>
      <c r="K421">
        <v>0</v>
      </c>
      <c r="M421">
        <v>-0.12</v>
      </c>
      <c r="N421">
        <v>2.68</v>
      </c>
      <c r="O421">
        <v>1110</v>
      </c>
      <c r="P421" t="s">
        <v>1801</v>
      </c>
      <c r="Q421">
        <v>164</v>
      </c>
      <c r="R421" t="s">
        <v>92</v>
      </c>
    </row>
    <row r="422" spans="1:18" x14ac:dyDescent="0.2">
      <c r="A422" s="514">
        <v>419</v>
      </c>
      <c r="B422" s="374">
        <v>43287.375694444447</v>
      </c>
      <c r="C422" t="s">
        <v>92</v>
      </c>
      <c r="D422">
        <v>0.01</v>
      </c>
      <c r="E422" t="s">
        <v>253</v>
      </c>
      <c r="F422">
        <v>1.1718999999999999</v>
      </c>
      <c r="I422" s="374">
        <v>43287.599305555559</v>
      </c>
      <c r="J422">
        <v>1.1725000000000001</v>
      </c>
      <c r="K422">
        <v>0</v>
      </c>
      <c r="M422">
        <v>0</v>
      </c>
      <c r="N422">
        <v>0.6</v>
      </c>
      <c r="O422">
        <v>1110</v>
      </c>
      <c r="P422" t="s">
        <v>575</v>
      </c>
      <c r="Q422">
        <v>165</v>
      </c>
      <c r="R422" t="s">
        <v>92</v>
      </c>
    </row>
    <row r="423" spans="1:18" x14ac:dyDescent="0.2">
      <c r="A423" s="514">
        <v>420</v>
      </c>
      <c r="B423" s="374">
        <v>43287.395833333336</v>
      </c>
      <c r="C423" t="s">
        <v>92</v>
      </c>
      <c r="D423">
        <v>0.01</v>
      </c>
      <c r="E423" t="s">
        <v>253</v>
      </c>
      <c r="F423">
        <v>1.1706000000000001</v>
      </c>
      <c r="I423" s="374">
        <v>43287.599305555559</v>
      </c>
      <c r="J423">
        <v>1.1725000000000001</v>
      </c>
      <c r="K423">
        <v>0</v>
      </c>
      <c r="M423">
        <v>0</v>
      </c>
      <c r="N423">
        <v>1.9</v>
      </c>
      <c r="O423">
        <v>1110</v>
      </c>
      <c r="P423" t="s">
        <v>1800</v>
      </c>
      <c r="Q423">
        <v>165</v>
      </c>
      <c r="R423" t="s">
        <v>92</v>
      </c>
    </row>
    <row r="424" spans="1:18" x14ac:dyDescent="0.2">
      <c r="A424" s="514">
        <v>421</v>
      </c>
      <c r="B424" s="374">
        <v>43287.602083333331</v>
      </c>
      <c r="C424" t="s">
        <v>92</v>
      </c>
      <c r="D424">
        <v>0.01</v>
      </c>
      <c r="E424" t="s">
        <v>253</v>
      </c>
      <c r="F424">
        <v>1.1720999999999999</v>
      </c>
      <c r="I424" s="374">
        <v>43287.604166666664</v>
      </c>
      <c r="J424">
        <v>1.1738999999999999</v>
      </c>
      <c r="K424">
        <v>0</v>
      </c>
      <c r="M424">
        <v>0</v>
      </c>
      <c r="N424">
        <v>1.8</v>
      </c>
      <c r="O424">
        <v>1110</v>
      </c>
      <c r="P424" t="s">
        <v>577</v>
      </c>
      <c r="Q424">
        <v>166</v>
      </c>
      <c r="R424" t="s">
        <v>92</v>
      </c>
    </row>
    <row r="425" spans="1:18" x14ac:dyDescent="0.2">
      <c r="A425" s="514">
        <v>423</v>
      </c>
      <c r="B425" s="374">
        <v>43287.615972222222</v>
      </c>
      <c r="C425" t="s">
        <v>92</v>
      </c>
      <c r="D425">
        <v>0.01</v>
      </c>
      <c r="E425" t="s">
        <v>253</v>
      </c>
      <c r="F425">
        <v>1.1745000000000001</v>
      </c>
      <c r="I425" s="374">
        <v>43287.631944444445</v>
      </c>
      <c r="J425">
        <v>1.1757</v>
      </c>
      <c r="K425">
        <v>0</v>
      </c>
      <c r="M425">
        <v>0</v>
      </c>
      <c r="N425">
        <v>1.2</v>
      </c>
      <c r="O425">
        <v>1110</v>
      </c>
      <c r="P425" t="s">
        <v>563</v>
      </c>
      <c r="Q425">
        <v>167</v>
      </c>
      <c r="R425" t="s">
        <v>92</v>
      </c>
    </row>
    <row r="426" spans="1:18" x14ac:dyDescent="0.2">
      <c r="A426" s="514">
        <v>424</v>
      </c>
      <c r="B426" s="374">
        <v>43287.637499999997</v>
      </c>
      <c r="C426" t="s">
        <v>92</v>
      </c>
      <c r="D426">
        <v>0.01</v>
      </c>
      <c r="E426" t="s">
        <v>253</v>
      </c>
      <c r="F426">
        <v>1.1755</v>
      </c>
      <c r="I426" s="374">
        <v>43290.150694444441</v>
      </c>
      <c r="J426">
        <v>1.1761999999999999</v>
      </c>
      <c r="K426">
        <v>0</v>
      </c>
      <c r="M426">
        <v>-0.12</v>
      </c>
      <c r="N426">
        <v>0.57999999999999996</v>
      </c>
      <c r="O426">
        <v>1110</v>
      </c>
      <c r="P426" t="s">
        <v>575</v>
      </c>
      <c r="Q426">
        <v>168</v>
      </c>
      <c r="R426" t="s">
        <v>92</v>
      </c>
    </row>
    <row r="427" spans="1:18" x14ac:dyDescent="0.2">
      <c r="A427" s="514">
        <v>425</v>
      </c>
      <c r="B427" s="374">
        <v>43287.736805555556</v>
      </c>
      <c r="C427" t="s">
        <v>92</v>
      </c>
      <c r="D427">
        <v>0.01</v>
      </c>
      <c r="E427" t="s">
        <v>253</v>
      </c>
      <c r="F427">
        <v>1.1742999999999999</v>
      </c>
      <c r="I427" s="374">
        <v>43290.150694444441</v>
      </c>
      <c r="J427">
        <v>1.1761999999999999</v>
      </c>
      <c r="K427">
        <v>0</v>
      </c>
      <c r="M427">
        <v>-0.12</v>
      </c>
      <c r="N427">
        <v>1.78</v>
      </c>
      <c r="O427">
        <v>1110</v>
      </c>
      <c r="P427" t="s">
        <v>1799</v>
      </c>
      <c r="Q427">
        <v>168</v>
      </c>
      <c r="R427" t="s">
        <v>92</v>
      </c>
    </row>
    <row r="428" spans="1:18" x14ac:dyDescent="0.2">
      <c r="A428" s="514">
        <v>427</v>
      </c>
      <c r="B428" s="374">
        <v>43290.368055555555</v>
      </c>
      <c r="C428" t="s">
        <v>92</v>
      </c>
      <c r="D428">
        <v>0.01</v>
      </c>
      <c r="E428" t="s">
        <v>253</v>
      </c>
      <c r="F428">
        <v>1.177</v>
      </c>
      <c r="I428" s="374">
        <v>43290.432638888888</v>
      </c>
      <c r="J428">
        <v>1.1776</v>
      </c>
      <c r="K428">
        <v>0</v>
      </c>
      <c r="M428">
        <v>0</v>
      </c>
      <c r="N428">
        <v>0.6</v>
      </c>
      <c r="O428">
        <v>1110</v>
      </c>
      <c r="P428" t="s">
        <v>575</v>
      </c>
      <c r="Q428">
        <v>169</v>
      </c>
      <c r="R428" t="s">
        <v>92</v>
      </c>
    </row>
    <row r="429" spans="1:18" x14ac:dyDescent="0.2">
      <c r="A429" s="514">
        <v>428</v>
      </c>
      <c r="B429" s="374">
        <v>43290.394444444442</v>
      </c>
      <c r="C429" t="s">
        <v>92</v>
      </c>
      <c r="D429">
        <v>0.01</v>
      </c>
      <c r="E429" t="s">
        <v>253</v>
      </c>
      <c r="F429">
        <v>1.1758</v>
      </c>
      <c r="I429" s="374">
        <v>43290.432638888888</v>
      </c>
      <c r="J429">
        <v>1.1776</v>
      </c>
      <c r="K429">
        <v>0</v>
      </c>
      <c r="M429">
        <v>0</v>
      </c>
      <c r="N429">
        <v>1.8</v>
      </c>
      <c r="O429">
        <v>1110</v>
      </c>
      <c r="P429" t="s">
        <v>1798</v>
      </c>
      <c r="Q429">
        <v>169</v>
      </c>
      <c r="R429" t="s">
        <v>92</v>
      </c>
    </row>
    <row r="430" spans="1:18" x14ac:dyDescent="0.2">
      <c r="A430" s="514">
        <v>429</v>
      </c>
      <c r="B430" s="374">
        <v>43290.436111111114</v>
      </c>
      <c r="C430" t="s">
        <v>92</v>
      </c>
      <c r="D430">
        <v>0.01</v>
      </c>
      <c r="E430" t="s">
        <v>253</v>
      </c>
      <c r="F430">
        <v>1.1776</v>
      </c>
      <c r="I430" s="374">
        <v>43290.566666666666</v>
      </c>
      <c r="J430">
        <v>1.1781999999999999</v>
      </c>
      <c r="K430">
        <v>0</v>
      </c>
      <c r="M430">
        <v>0</v>
      </c>
      <c r="N430">
        <v>0.6</v>
      </c>
      <c r="O430">
        <v>1110</v>
      </c>
      <c r="P430" t="s">
        <v>575</v>
      </c>
      <c r="Q430">
        <v>170</v>
      </c>
      <c r="R430" t="s">
        <v>92</v>
      </c>
    </row>
    <row r="431" spans="1:18" x14ac:dyDescent="0.2">
      <c r="A431" s="514">
        <v>430</v>
      </c>
      <c r="B431" s="374">
        <v>43290.519444444442</v>
      </c>
      <c r="C431" t="s">
        <v>92</v>
      </c>
      <c r="D431">
        <v>0.01</v>
      </c>
      <c r="E431" t="s">
        <v>253</v>
      </c>
      <c r="F431">
        <v>1.1763999999999999</v>
      </c>
      <c r="I431" s="374">
        <v>43290.566666666666</v>
      </c>
      <c r="J431">
        <v>1.1781999999999999</v>
      </c>
      <c r="K431">
        <v>0</v>
      </c>
      <c r="M431">
        <v>0</v>
      </c>
      <c r="N431">
        <v>1.8</v>
      </c>
      <c r="O431">
        <v>1110</v>
      </c>
      <c r="P431" t="s">
        <v>1797</v>
      </c>
      <c r="Q431">
        <v>170</v>
      </c>
      <c r="R431" t="s">
        <v>92</v>
      </c>
    </row>
    <row r="432" spans="1:18" x14ac:dyDescent="0.2">
      <c r="A432" s="514">
        <v>431</v>
      </c>
      <c r="B432" s="374">
        <v>43290.576388888891</v>
      </c>
      <c r="C432" t="s">
        <v>92</v>
      </c>
      <c r="D432">
        <v>0.01</v>
      </c>
      <c r="E432" t="s">
        <v>253</v>
      </c>
      <c r="F432">
        <v>1.1785000000000001</v>
      </c>
      <c r="I432" s="374">
        <v>43291.834027777775</v>
      </c>
      <c r="J432">
        <v>1.1747000000000001</v>
      </c>
      <c r="K432">
        <v>0</v>
      </c>
      <c r="M432">
        <v>-0.12</v>
      </c>
      <c r="N432">
        <v>-3.92</v>
      </c>
      <c r="O432">
        <v>1110</v>
      </c>
      <c r="P432" t="s">
        <v>575</v>
      </c>
      <c r="Q432">
        <v>171</v>
      </c>
      <c r="R432" t="s">
        <v>92</v>
      </c>
    </row>
    <row r="433" spans="1:18" x14ac:dyDescent="0.2">
      <c r="A433" s="514">
        <v>432</v>
      </c>
      <c r="B433" s="374">
        <v>43290.645833333336</v>
      </c>
      <c r="C433" t="s">
        <v>92</v>
      </c>
      <c r="D433">
        <v>0.01</v>
      </c>
      <c r="E433" t="s">
        <v>253</v>
      </c>
      <c r="F433">
        <v>1.1773</v>
      </c>
      <c r="I433" s="374">
        <v>43291.834027777775</v>
      </c>
      <c r="J433">
        <v>1.1747000000000001</v>
      </c>
      <c r="K433">
        <v>0</v>
      </c>
      <c r="M433">
        <v>-0.12</v>
      </c>
      <c r="N433">
        <v>-2.72</v>
      </c>
      <c r="O433">
        <v>1110</v>
      </c>
      <c r="P433" t="s">
        <v>1789</v>
      </c>
      <c r="Q433">
        <v>171</v>
      </c>
      <c r="R433" t="s">
        <v>92</v>
      </c>
    </row>
    <row r="434" spans="1:18" x14ac:dyDescent="0.2">
      <c r="A434" s="514">
        <v>433</v>
      </c>
      <c r="B434" s="374">
        <v>43290.671527777777</v>
      </c>
      <c r="C434" t="s">
        <v>92</v>
      </c>
      <c r="D434">
        <v>0.01</v>
      </c>
      <c r="E434" t="s">
        <v>253</v>
      </c>
      <c r="F434">
        <v>1.1759999999999999</v>
      </c>
      <c r="I434" s="374">
        <v>43291.834027777775</v>
      </c>
      <c r="J434">
        <v>1.1747000000000001</v>
      </c>
      <c r="K434">
        <v>0</v>
      </c>
      <c r="M434">
        <v>-0.12</v>
      </c>
      <c r="N434">
        <v>-1.42</v>
      </c>
      <c r="O434">
        <v>1110</v>
      </c>
      <c r="P434" t="s">
        <v>1788</v>
      </c>
      <c r="Q434">
        <v>171</v>
      </c>
      <c r="R434" t="s">
        <v>92</v>
      </c>
    </row>
    <row r="435" spans="1:18" x14ac:dyDescent="0.2">
      <c r="A435" s="514">
        <v>434</v>
      </c>
      <c r="B435" s="374">
        <v>43290.740277777775</v>
      </c>
      <c r="C435" t="s">
        <v>92</v>
      </c>
      <c r="D435">
        <v>0.02</v>
      </c>
      <c r="E435" t="s">
        <v>253</v>
      </c>
      <c r="F435">
        <v>1.1745000000000001</v>
      </c>
      <c r="I435" s="374">
        <v>43291.834027777775</v>
      </c>
      <c r="J435">
        <v>1.1747000000000001</v>
      </c>
      <c r="K435">
        <v>0</v>
      </c>
      <c r="M435">
        <v>-0.25</v>
      </c>
      <c r="N435">
        <v>0.15</v>
      </c>
      <c r="O435">
        <v>1110</v>
      </c>
      <c r="P435" t="s">
        <v>1787</v>
      </c>
      <c r="Q435">
        <v>171</v>
      </c>
      <c r="R435" t="s">
        <v>92</v>
      </c>
    </row>
    <row r="436" spans="1:18" x14ac:dyDescent="0.2">
      <c r="A436" s="514">
        <v>435</v>
      </c>
      <c r="B436" s="374">
        <v>43291.601388888892</v>
      </c>
      <c r="C436" t="s">
        <v>92</v>
      </c>
      <c r="D436">
        <v>0.04</v>
      </c>
      <c r="E436" t="s">
        <v>253</v>
      </c>
      <c r="F436">
        <v>1.1701999999999999</v>
      </c>
      <c r="I436" s="374">
        <v>43291.834027777775</v>
      </c>
      <c r="J436">
        <v>1.1747000000000001</v>
      </c>
      <c r="K436">
        <v>0</v>
      </c>
      <c r="M436">
        <v>0</v>
      </c>
      <c r="N436">
        <v>18</v>
      </c>
      <c r="O436">
        <v>1110</v>
      </c>
      <c r="P436" t="s">
        <v>1785</v>
      </c>
      <c r="Q436">
        <v>171</v>
      </c>
      <c r="R436" t="s">
        <v>92</v>
      </c>
    </row>
    <row r="437" spans="1:18" x14ac:dyDescent="0.2">
      <c r="A437" s="514">
        <v>438</v>
      </c>
      <c r="B437" s="374">
        <v>43291.614583333336</v>
      </c>
      <c r="C437" t="s">
        <v>92</v>
      </c>
      <c r="D437">
        <v>0.03</v>
      </c>
      <c r="E437" t="s">
        <v>253</v>
      </c>
      <c r="F437">
        <v>1.1718</v>
      </c>
      <c r="I437" s="374">
        <v>43291.834027777775</v>
      </c>
      <c r="J437">
        <v>1.1747000000000001</v>
      </c>
      <c r="K437">
        <v>0</v>
      </c>
      <c r="M437">
        <v>0</v>
      </c>
      <c r="N437">
        <v>8.6999999999999993</v>
      </c>
      <c r="O437">
        <v>1110</v>
      </c>
      <c r="P437" t="s">
        <v>1786</v>
      </c>
      <c r="Q437">
        <v>171</v>
      </c>
      <c r="R437" t="s">
        <v>92</v>
      </c>
    </row>
    <row r="438" spans="1:18" x14ac:dyDescent="0.2">
      <c r="A438" s="514">
        <v>436</v>
      </c>
      <c r="B438" s="374">
        <v>43291.606944444444</v>
      </c>
      <c r="C438" t="s">
        <v>93</v>
      </c>
      <c r="D438">
        <v>0.01</v>
      </c>
      <c r="E438" t="s">
        <v>253</v>
      </c>
      <c r="F438">
        <v>1.1704000000000001</v>
      </c>
      <c r="I438" s="374">
        <v>43292.447916666664</v>
      </c>
      <c r="J438">
        <v>1.1714</v>
      </c>
      <c r="K438">
        <v>0</v>
      </c>
      <c r="M438">
        <v>0.02</v>
      </c>
      <c r="N438">
        <v>-0.98</v>
      </c>
      <c r="O438">
        <v>1110</v>
      </c>
      <c r="P438" t="s">
        <v>575</v>
      </c>
      <c r="Q438">
        <v>172</v>
      </c>
      <c r="R438" t="s">
        <v>93</v>
      </c>
    </row>
    <row r="439" spans="1:18" x14ac:dyDescent="0.2">
      <c r="A439" s="514">
        <v>437</v>
      </c>
      <c r="B439" s="374">
        <v>43291.614583333336</v>
      </c>
      <c r="C439" t="s">
        <v>93</v>
      </c>
      <c r="D439">
        <v>0.01</v>
      </c>
      <c r="E439" t="s">
        <v>253</v>
      </c>
      <c r="F439">
        <v>1.1717</v>
      </c>
      <c r="I439" s="374">
        <v>43292.447916666664</v>
      </c>
      <c r="J439">
        <v>1.1714</v>
      </c>
      <c r="K439">
        <v>0</v>
      </c>
      <c r="M439">
        <v>0.02</v>
      </c>
      <c r="N439">
        <v>0.32</v>
      </c>
      <c r="O439">
        <v>1110</v>
      </c>
      <c r="P439" t="s">
        <v>1784</v>
      </c>
      <c r="Q439">
        <v>172</v>
      </c>
      <c r="R439" t="s">
        <v>93</v>
      </c>
    </row>
    <row r="440" spans="1:18" x14ac:dyDescent="0.2">
      <c r="A440" s="514">
        <v>439</v>
      </c>
      <c r="B440" s="374">
        <v>43291.727083333331</v>
      </c>
      <c r="C440" t="s">
        <v>93</v>
      </c>
      <c r="D440">
        <v>0.01</v>
      </c>
      <c r="E440" t="s">
        <v>253</v>
      </c>
      <c r="F440">
        <v>1.173</v>
      </c>
      <c r="I440" s="374">
        <v>43292.447916666664</v>
      </c>
      <c r="J440">
        <v>1.1714</v>
      </c>
      <c r="K440">
        <v>0</v>
      </c>
      <c r="M440">
        <v>0.02</v>
      </c>
      <c r="N440">
        <v>1.62</v>
      </c>
      <c r="O440">
        <v>1110</v>
      </c>
      <c r="P440" t="s">
        <v>1783</v>
      </c>
      <c r="Q440">
        <v>172</v>
      </c>
      <c r="R440" t="s">
        <v>93</v>
      </c>
    </row>
    <row r="441" spans="1:18" x14ac:dyDescent="0.2">
      <c r="A441" s="514">
        <v>440</v>
      </c>
      <c r="B441" s="374">
        <v>43291.819444444445</v>
      </c>
      <c r="C441" t="s">
        <v>93</v>
      </c>
      <c r="D441">
        <v>0.02</v>
      </c>
      <c r="E441" t="s">
        <v>253</v>
      </c>
      <c r="F441">
        <v>1.1744000000000001</v>
      </c>
      <c r="I441" s="374">
        <v>43292.447916666664</v>
      </c>
      <c r="J441">
        <v>1.1714</v>
      </c>
      <c r="K441">
        <v>0</v>
      </c>
      <c r="M441">
        <v>0.03</v>
      </c>
      <c r="N441">
        <v>6.03</v>
      </c>
      <c r="O441">
        <v>1110</v>
      </c>
      <c r="P441" t="s">
        <v>1782</v>
      </c>
      <c r="Q441">
        <v>172</v>
      </c>
      <c r="R441" t="s">
        <v>93</v>
      </c>
    </row>
    <row r="442" spans="1:18" x14ac:dyDescent="0.2">
      <c r="A442" s="514">
        <v>441</v>
      </c>
      <c r="B442" s="374">
        <v>43291.842361111114</v>
      </c>
      <c r="C442" t="s">
        <v>92</v>
      </c>
      <c r="D442">
        <v>0.01</v>
      </c>
      <c r="E442" t="s">
        <v>253</v>
      </c>
      <c r="F442">
        <v>1.1745000000000001</v>
      </c>
      <c r="I442" s="374">
        <v>43292.593055555553</v>
      </c>
      <c r="J442">
        <v>1.1737</v>
      </c>
      <c r="K442">
        <v>0</v>
      </c>
      <c r="M442">
        <v>-0.12</v>
      </c>
      <c r="N442">
        <v>-0.92</v>
      </c>
      <c r="O442">
        <v>1110</v>
      </c>
      <c r="P442" t="s">
        <v>575</v>
      </c>
      <c r="Q442">
        <v>173</v>
      </c>
      <c r="R442" t="s">
        <v>92</v>
      </c>
    </row>
    <row r="443" spans="1:18" x14ac:dyDescent="0.2">
      <c r="A443" s="514">
        <v>442</v>
      </c>
      <c r="B443" s="374">
        <v>43292.050694444442</v>
      </c>
      <c r="C443" t="s">
        <v>92</v>
      </c>
      <c r="D443">
        <v>0.01</v>
      </c>
      <c r="E443" t="s">
        <v>253</v>
      </c>
      <c r="F443">
        <v>1.1733</v>
      </c>
      <c r="I443" s="374">
        <v>43292.593055555553</v>
      </c>
      <c r="J443">
        <v>1.1737</v>
      </c>
      <c r="K443">
        <v>0</v>
      </c>
      <c r="M443">
        <v>0</v>
      </c>
      <c r="N443">
        <v>0.4</v>
      </c>
      <c r="O443">
        <v>1110</v>
      </c>
      <c r="P443" t="s">
        <v>1781</v>
      </c>
      <c r="Q443">
        <v>173</v>
      </c>
      <c r="R443" t="s">
        <v>92</v>
      </c>
    </row>
    <row r="444" spans="1:18" x14ac:dyDescent="0.2">
      <c r="A444" s="514">
        <v>443</v>
      </c>
      <c r="B444" s="374">
        <v>43292.445138888892</v>
      </c>
      <c r="C444" t="s">
        <v>92</v>
      </c>
      <c r="D444">
        <v>0.01</v>
      </c>
      <c r="E444" t="s">
        <v>253</v>
      </c>
      <c r="F444">
        <v>1.1719999999999999</v>
      </c>
      <c r="I444" s="374">
        <v>43292.593055555553</v>
      </c>
      <c r="J444">
        <v>1.1737</v>
      </c>
      <c r="K444">
        <v>0</v>
      </c>
      <c r="M444">
        <v>0</v>
      </c>
      <c r="N444">
        <v>1.7</v>
      </c>
      <c r="O444">
        <v>1110</v>
      </c>
      <c r="P444" t="s">
        <v>1780</v>
      </c>
      <c r="Q444">
        <v>173</v>
      </c>
      <c r="R444" t="s">
        <v>92</v>
      </c>
    </row>
    <row r="445" spans="1:18" x14ac:dyDescent="0.2">
      <c r="A445" s="514">
        <v>444</v>
      </c>
      <c r="B445" s="374">
        <v>43292.463888888888</v>
      </c>
      <c r="C445" t="s">
        <v>92</v>
      </c>
      <c r="D445">
        <v>0.02</v>
      </c>
      <c r="E445" t="s">
        <v>253</v>
      </c>
      <c r="F445">
        <v>1.1705000000000001</v>
      </c>
      <c r="I445" s="374">
        <v>43292.593055555553</v>
      </c>
      <c r="J445">
        <v>1.1737</v>
      </c>
      <c r="K445">
        <v>0</v>
      </c>
      <c r="M445">
        <v>0</v>
      </c>
      <c r="N445">
        <v>6.4</v>
      </c>
      <c r="O445">
        <v>1110</v>
      </c>
      <c r="P445" t="s">
        <v>1779</v>
      </c>
      <c r="Q445">
        <v>173</v>
      </c>
      <c r="R445" t="s">
        <v>92</v>
      </c>
    </row>
    <row r="446" spans="1:18" x14ac:dyDescent="0.2">
      <c r="A446" s="514">
        <v>445</v>
      </c>
      <c r="B446" s="374">
        <v>43292.467361111114</v>
      </c>
      <c r="C446" t="s">
        <v>93</v>
      </c>
      <c r="D446">
        <v>0.01</v>
      </c>
      <c r="E446" t="s">
        <v>253</v>
      </c>
      <c r="F446">
        <v>1.1701999999999999</v>
      </c>
      <c r="I446" s="374">
        <v>43292.724999999999</v>
      </c>
      <c r="J446">
        <v>1.1711</v>
      </c>
      <c r="K446">
        <v>0</v>
      </c>
      <c r="M446">
        <v>0</v>
      </c>
      <c r="N446">
        <v>-0.9</v>
      </c>
      <c r="O446">
        <v>1110</v>
      </c>
      <c r="P446" t="s">
        <v>575</v>
      </c>
      <c r="Q446">
        <v>174</v>
      </c>
      <c r="R446" t="s">
        <v>93</v>
      </c>
    </row>
    <row r="447" spans="1:18" x14ac:dyDescent="0.2">
      <c r="A447" s="514">
        <v>446</v>
      </c>
      <c r="B447" s="374">
        <v>43292.515972222223</v>
      </c>
      <c r="C447" t="s">
        <v>93</v>
      </c>
      <c r="D447">
        <v>0.01</v>
      </c>
      <c r="E447" t="s">
        <v>253</v>
      </c>
      <c r="F447">
        <v>1.1714</v>
      </c>
      <c r="I447" s="374">
        <v>43292.724999999999</v>
      </c>
      <c r="J447">
        <v>1.1711</v>
      </c>
      <c r="K447">
        <v>0</v>
      </c>
      <c r="M447">
        <v>0</v>
      </c>
      <c r="N447">
        <v>0.3</v>
      </c>
      <c r="O447">
        <v>1110</v>
      </c>
      <c r="P447" t="s">
        <v>1778</v>
      </c>
      <c r="Q447">
        <v>174</v>
      </c>
      <c r="R447" t="s">
        <v>93</v>
      </c>
    </row>
    <row r="448" spans="1:18" x14ac:dyDescent="0.2">
      <c r="A448" s="514">
        <v>447</v>
      </c>
      <c r="B448" s="374">
        <v>43292.598611111112</v>
      </c>
      <c r="C448" t="s">
        <v>93</v>
      </c>
      <c r="D448">
        <v>0.01</v>
      </c>
      <c r="E448" t="s">
        <v>253</v>
      </c>
      <c r="F448">
        <v>1.1727000000000001</v>
      </c>
      <c r="I448" s="374">
        <v>43292.724999999999</v>
      </c>
      <c r="J448">
        <v>1.1711</v>
      </c>
      <c r="K448">
        <v>0</v>
      </c>
      <c r="M448">
        <v>0</v>
      </c>
      <c r="N448">
        <v>1.6</v>
      </c>
      <c r="O448">
        <v>1110</v>
      </c>
      <c r="P448" t="s">
        <v>1777</v>
      </c>
      <c r="Q448">
        <v>174</v>
      </c>
      <c r="R448" t="s">
        <v>93</v>
      </c>
    </row>
    <row r="449" spans="1:18" x14ac:dyDescent="0.2">
      <c r="A449" s="514">
        <v>448</v>
      </c>
      <c r="B449" s="374">
        <v>43292.613194444442</v>
      </c>
      <c r="C449" t="s">
        <v>93</v>
      </c>
      <c r="D449">
        <v>0.02</v>
      </c>
      <c r="E449" t="s">
        <v>253</v>
      </c>
      <c r="F449">
        <v>1.1741999999999999</v>
      </c>
      <c r="I449" s="374">
        <v>43292.724999999999</v>
      </c>
      <c r="J449">
        <v>1.1711</v>
      </c>
      <c r="K449">
        <v>0</v>
      </c>
      <c r="M449">
        <v>0</v>
      </c>
      <c r="N449">
        <v>6.2</v>
      </c>
      <c r="O449">
        <v>1110</v>
      </c>
      <c r="P449" t="s">
        <v>1776</v>
      </c>
      <c r="Q449">
        <v>174</v>
      </c>
      <c r="R449" t="s">
        <v>93</v>
      </c>
    </row>
    <row r="450" spans="1:18" x14ac:dyDescent="0.2">
      <c r="A450" s="514">
        <v>449</v>
      </c>
      <c r="B450" s="374">
        <v>43292.628472222219</v>
      </c>
      <c r="C450" t="s">
        <v>92</v>
      </c>
      <c r="D450">
        <v>0.01</v>
      </c>
      <c r="E450" t="s">
        <v>253</v>
      </c>
      <c r="F450">
        <v>1.1751</v>
      </c>
      <c r="I450" s="374">
        <v>43297.148611111108</v>
      </c>
      <c r="J450">
        <v>1.1688000000000001</v>
      </c>
      <c r="K450">
        <v>0</v>
      </c>
      <c r="M450">
        <v>-0.61</v>
      </c>
      <c r="N450">
        <v>-6.91</v>
      </c>
      <c r="O450">
        <v>1110</v>
      </c>
      <c r="P450" t="s">
        <v>575</v>
      </c>
      <c r="Q450">
        <v>175</v>
      </c>
      <c r="R450" t="s">
        <v>92</v>
      </c>
    </row>
    <row r="451" spans="1:18" x14ac:dyDescent="0.2">
      <c r="A451" s="514">
        <v>450</v>
      </c>
      <c r="B451" s="374">
        <v>43292.671527777777</v>
      </c>
      <c r="C451" t="s">
        <v>92</v>
      </c>
      <c r="D451">
        <v>0.01</v>
      </c>
      <c r="E451" t="s">
        <v>253</v>
      </c>
      <c r="F451">
        <v>1.1738999999999999</v>
      </c>
      <c r="I451" s="374">
        <v>43297.148611111108</v>
      </c>
      <c r="J451">
        <v>1.1688000000000001</v>
      </c>
      <c r="K451">
        <v>0</v>
      </c>
      <c r="M451">
        <v>-0.61</v>
      </c>
      <c r="N451">
        <v>-5.71</v>
      </c>
      <c r="O451">
        <v>1110</v>
      </c>
      <c r="P451" t="s">
        <v>1771</v>
      </c>
      <c r="Q451">
        <v>175</v>
      </c>
      <c r="R451" t="s">
        <v>92</v>
      </c>
    </row>
    <row r="452" spans="1:18" x14ac:dyDescent="0.2">
      <c r="A452" s="514">
        <v>451</v>
      </c>
      <c r="B452" s="374">
        <v>43292.702777777777</v>
      </c>
      <c r="C452" t="s">
        <v>92</v>
      </c>
      <c r="D452">
        <v>0.01</v>
      </c>
      <c r="E452" t="s">
        <v>253</v>
      </c>
      <c r="F452">
        <v>1.1725000000000001</v>
      </c>
      <c r="I452" s="374">
        <v>43297.148611111108</v>
      </c>
      <c r="J452">
        <v>1.1688000000000001</v>
      </c>
      <c r="K452">
        <v>0</v>
      </c>
      <c r="M452">
        <v>-0.61</v>
      </c>
      <c r="N452">
        <v>-4.3099999999999996</v>
      </c>
      <c r="O452">
        <v>1110</v>
      </c>
      <c r="P452" t="s">
        <v>1769</v>
      </c>
      <c r="Q452">
        <v>175</v>
      </c>
      <c r="R452" t="s">
        <v>92</v>
      </c>
    </row>
    <row r="453" spans="1:18" x14ac:dyDescent="0.2">
      <c r="A453" s="514">
        <v>453</v>
      </c>
      <c r="B453" s="374">
        <v>43292.770833333336</v>
      </c>
      <c r="C453" t="s">
        <v>92</v>
      </c>
      <c r="D453">
        <v>0.02</v>
      </c>
      <c r="E453" t="s">
        <v>253</v>
      </c>
      <c r="F453">
        <v>1.171</v>
      </c>
      <c r="I453" s="374">
        <v>43297.148611111108</v>
      </c>
      <c r="J453">
        <v>1.1688000000000001</v>
      </c>
      <c r="K453">
        <v>0</v>
      </c>
      <c r="M453">
        <v>-1.24</v>
      </c>
      <c r="N453">
        <v>-5.64</v>
      </c>
      <c r="O453">
        <v>1110</v>
      </c>
      <c r="P453" t="s">
        <v>1770</v>
      </c>
      <c r="Q453">
        <v>175</v>
      </c>
      <c r="R453" t="s">
        <v>92</v>
      </c>
    </row>
    <row r="454" spans="1:18" x14ac:dyDescent="0.2">
      <c r="A454" s="514">
        <v>454</v>
      </c>
      <c r="B454" s="374">
        <v>43292.795138888891</v>
      </c>
      <c r="C454" t="s">
        <v>92</v>
      </c>
      <c r="D454">
        <v>0.03</v>
      </c>
      <c r="E454" t="s">
        <v>253</v>
      </c>
      <c r="F454">
        <v>1.1689000000000001</v>
      </c>
      <c r="I454" s="374">
        <v>43297.148611111108</v>
      </c>
      <c r="J454">
        <v>1.1688000000000001</v>
      </c>
      <c r="K454">
        <v>0</v>
      </c>
      <c r="M454">
        <v>-1.86</v>
      </c>
      <c r="N454">
        <v>-2.16</v>
      </c>
      <c r="O454">
        <v>1110</v>
      </c>
      <c r="P454" t="s">
        <v>1768</v>
      </c>
      <c r="Q454">
        <v>175</v>
      </c>
      <c r="R454" t="s">
        <v>92</v>
      </c>
    </row>
    <row r="455" spans="1:18" x14ac:dyDescent="0.2">
      <c r="A455" s="514">
        <v>456</v>
      </c>
      <c r="B455" s="374">
        <v>43292.813888888886</v>
      </c>
      <c r="C455" t="s">
        <v>92</v>
      </c>
      <c r="D455">
        <v>0.04</v>
      </c>
      <c r="E455" t="s">
        <v>253</v>
      </c>
      <c r="F455">
        <v>1.1673</v>
      </c>
      <c r="I455" s="374">
        <v>43297.148611111108</v>
      </c>
      <c r="J455">
        <v>1.1688000000000001</v>
      </c>
      <c r="K455">
        <v>0</v>
      </c>
      <c r="M455">
        <v>-2.4900000000000002</v>
      </c>
      <c r="N455">
        <v>3.51</v>
      </c>
      <c r="O455">
        <v>1110</v>
      </c>
      <c r="P455" t="s">
        <v>1767</v>
      </c>
      <c r="Q455">
        <v>175</v>
      </c>
      <c r="R455" t="s">
        <v>92</v>
      </c>
    </row>
    <row r="456" spans="1:18" x14ac:dyDescent="0.2">
      <c r="A456" s="514">
        <v>460</v>
      </c>
      <c r="B456" s="374">
        <v>43293.556250000001</v>
      </c>
      <c r="C456" t="s">
        <v>92</v>
      </c>
      <c r="D456">
        <v>0.06</v>
      </c>
      <c r="E456" t="s">
        <v>253</v>
      </c>
      <c r="F456">
        <v>1.1654</v>
      </c>
      <c r="I456" s="374">
        <v>43297.148611111108</v>
      </c>
      <c r="J456">
        <v>1.1688000000000001</v>
      </c>
      <c r="K456">
        <v>0</v>
      </c>
      <c r="M456">
        <v>-1.48</v>
      </c>
      <c r="N456">
        <v>18.920000000000002</v>
      </c>
      <c r="O456">
        <v>1110</v>
      </c>
      <c r="P456" t="s">
        <v>1766</v>
      </c>
      <c r="Q456">
        <v>175</v>
      </c>
      <c r="R456" t="s">
        <v>92</v>
      </c>
    </row>
    <row r="457" spans="1:18" x14ac:dyDescent="0.2">
      <c r="A457" s="514">
        <v>467</v>
      </c>
      <c r="B457" s="374">
        <v>43294.388888888891</v>
      </c>
      <c r="C457" t="s">
        <v>92</v>
      </c>
      <c r="D457">
        <v>0.09</v>
      </c>
      <c r="E457" t="s">
        <v>253</v>
      </c>
      <c r="F457">
        <v>1.163</v>
      </c>
      <c r="I457" s="374">
        <v>43297.148611111108</v>
      </c>
      <c r="J457">
        <v>1.1688000000000001</v>
      </c>
      <c r="K457">
        <v>0</v>
      </c>
      <c r="M457">
        <v>-1.1200000000000001</v>
      </c>
      <c r="N457">
        <v>51.08</v>
      </c>
      <c r="O457">
        <v>1110</v>
      </c>
      <c r="P457" t="s">
        <v>1765</v>
      </c>
      <c r="Q457">
        <v>175</v>
      </c>
      <c r="R457" t="s">
        <v>92</v>
      </c>
    </row>
    <row r="458" spans="1:18" x14ac:dyDescent="0.2">
      <c r="A458" s="514">
        <v>452</v>
      </c>
      <c r="B458" s="374">
        <v>43292.755555555559</v>
      </c>
      <c r="C458" t="s">
        <v>93</v>
      </c>
      <c r="D458">
        <v>0.01</v>
      </c>
      <c r="E458" t="s">
        <v>253</v>
      </c>
      <c r="F458">
        <v>1.1726000000000001</v>
      </c>
      <c r="I458" s="374">
        <v>43292.770138888889</v>
      </c>
      <c r="J458">
        <v>1.1714</v>
      </c>
      <c r="K458">
        <v>0</v>
      </c>
      <c r="M458">
        <v>0</v>
      </c>
      <c r="N458">
        <v>1.2</v>
      </c>
      <c r="O458">
        <v>1110</v>
      </c>
      <c r="P458" t="s">
        <v>563</v>
      </c>
      <c r="Q458">
        <v>176</v>
      </c>
      <c r="R458" t="s">
        <v>93</v>
      </c>
    </row>
    <row r="459" spans="1:18" x14ac:dyDescent="0.2">
      <c r="A459" s="514">
        <v>455</v>
      </c>
      <c r="B459" s="374">
        <v>43292.800000000003</v>
      </c>
      <c r="C459" t="s">
        <v>93</v>
      </c>
      <c r="D459">
        <v>0.01</v>
      </c>
      <c r="E459" t="s">
        <v>253</v>
      </c>
      <c r="F459">
        <v>1.1681999999999999</v>
      </c>
      <c r="I459" s="374">
        <v>43292.827777777777</v>
      </c>
      <c r="J459">
        <v>1.167</v>
      </c>
      <c r="K459">
        <v>0</v>
      </c>
      <c r="M459">
        <v>0</v>
      </c>
      <c r="N459">
        <v>1.2</v>
      </c>
      <c r="O459">
        <v>1110</v>
      </c>
      <c r="P459" t="s">
        <v>575</v>
      </c>
      <c r="Q459">
        <v>177</v>
      </c>
      <c r="R459" t="s">
        <v>93</v>
      </c>
    </row>
    <row r="460" spans="1:18" x14ac:dyDescent="0.2">
      <c r="A460" s="514">
        <v>457</v>
      </c>
      <c r="B460" s="374">
        <v>43292.855555555558</v>
      </c>
      <c r="C460" t="s">
        <v>93</v>
      </c>
      <c r="D460">
        <v>0.01</v>
      </c>
      <c r="E460" t="s">
        <v>253</v>
      </c>
      <c r="F460">
        <v>1.1674</v>
      </c>
      <c r="I460" s="374">
        <v>43293.539583333331</v>
      </c>
      <c r="J460">
        <v>1.1667000000000001</v>
      </c>
      <c r="K460">
        <v>0</v>
      </c>
      <c r="M460">
        <v>0.05</v>
      </c>
      <c r="N460">
        <v>0.75</v>
      </c>
      <c r="O460">
        <v>1110</v>
      </c>
      <c r="P460" t="s">
        <v>575</v>
      </c>
      <c r="Q460">
        <v>178</v>
      </c>
      <c r="R460" t="s">
        <v>93</v>
      </c>
    </row>
    <row r="461" spans="1:18" x14ac:dyDescent="0.2">
      <c r="A461" s="514">
        <v>458</v>
      </c>
      <c r="B461" s="374">
        <v>43293.371527777781</v>
      </c>
      <c r="C461" t="s">
        <v>93</v>
      </c>
      <c r="D461">
        <v>0.01</v>
      </c>
      <c r="E461" t="s">
        <v>253</v>
      </c>
      <c r="F461">
        <v>1.1686000000000001</v>
      </c>
      <c r="I461" s="374">
        <v>43293.539583333331</v>
      </c>
      <c r="J461">
        <v>1.1667000000000001</v>
      </c>
      <c r="K461">
        <v>0</v>
      </c>
      <c r="M461">
        <v>0</v>
      </c>
      <c r="N461">
        <v>1.9</v>
      </c>
      <c r="O461">
        <v>1110</v>
      </c>
      <c r="P461" t="s">
        <v>1775</v>
      </c>
      <c r="Q461">
        <v>178</v>
      </c>
      <c r="R461" t="s">
        <v>93</v>
      </c>
    </row>
    <row r="462" spans="1:18" x14ac:dyDescent="0.2">
      <c r="A462" s="514">
        <v>459</v>
      </c>
      <c r="B462" s="374">
        <v>43293.546527777777</v>
      </c>
      <c r="C462" t="s">
        <v>93</v>
      </c>
      <c r="D462">
        <v>0.01</v>
      </c>
      <c r="E462" t="s">
        <v>253</v>
      </c>
      <c r="F462">
        <v>1.1659999999999999</v>
      </c>
      <c r="I462" s="374">
        <v>43294.033333333333</v>
      </c>
      <c r="J462">
        <v>1.1659999999999999</v>
      </c>
      <c r="K462">
        <v>0</v>
      </c>
      <c r="M462">
        <v>0.02</v>
      </c>
      <c r="N462">
        <v>0.02</v>
      </c>
      <c r="O462">
        <v>1110</v>
      </c>
      <c r="P462" t="s">
        <v>575</v>
      </c>
      <c r="Q462">
        <v>179</v>
      </c>
      <c r="R462" t="s">
        <v>93</v>
      </c>
    </row>
    <row r="463" spans="1:18" x14ac:dyDescent="0.2">
      <c r="A463" s="514">
        <v>461</v>
      </c>
      <c r="B463" s="374">
        <v>43293.61041666667</v>
      </c>
      <c r="C463" t="s">
        <v>93</v>
      </c>
      <c r="D463">
        <v>0.01</v>
      </c>
      <c r="E463" t="s">
        <v>253</v>
      </c>
      <c r="F463">
        <v>1.1672</v>
      </c>
      <c r="I463" s="374">
        <v>43294.033333333333</v>
      </c>
      <c r="J463">
        <v>1.1659999999999999</v>
      </c>
      <c r="K463">
        <v>0</v>
      </c>
      <c r="M463">
        <v>0.02</v>
      </c>
      <c r="N463">
        <v>1.22</v>
      </c>
      <c r="O463">
        <v>1110</v>
      </c>
      <c r="P463" t="s">
        <v>1774</v>
      </c>
      <c r="Q463">
        <v>179</v>
      </c>
      <c r="R463" t="s">
        <v>93</v>
      </c>
    </row>
    <row r="464" spans="1:18" x14ac:dyDescent="0.2">
      <c r="A464" s="514">
        <v>462</v>
      </c>
      <c r="B464" s="374">
        <v>43293.711111111108</v>
      </c>
      <c r="C464" t="s">
        <v>93</v>
      </c>
      <c r="D464">
        <v>0.01</v>
      </c>
      <c r="E464" t="s">
        <v>253</v>
      </c>
      <c r="F464">
        <v>1.1685000000000001</v>
      </c>
      <c r="I464" s="374">
        <v>43294.033333333333</v>
      </c>
      <c r="J464">
        <v>1.1659999999999999</v>
      </c>
      <c r="K464">
        <v>0</v>
      </c>
      <c r="M464">
        <v>0.02</v>
      </c>
      <c r="N464">
        <v>2.52</v>
      </c>
      <c r="O464">
        <v>1110</v>
      </c>
      <c r="P464" t="s">
        <v>1773</v>
      </c>
      <c r="Q464">
        <v>179</v>
      </c>
      <c r="R464" t="s">
        <v>93</v>
      </c>
    </row>
    <row r="465" spans="1:18" x14ac:dyDescent="0.2">
      <c r="A465" s="514">
        <v>463</v>
      </c>
      <c r="B465" s="374">
        <v>43294.036805555559</v>
      </c>
      <c r="C465" t="s">
        <v>93</v>
      </c>
      <c r="D465">
        <v>0.01</v>
      </c>
      <c r="E465" t="s">
        <v>253</v>
      </c>
      <c r="F465">
        <v>1.1658999999999999</v>
      </c>
      <c r="I465" s="374">
        <v>43294.347222222219</v>
      </c>
      <c r="J465">
        <v>1.1653</v>
      </c>
      <c r="K465">
        <v>0</v>
      </c>
      <c r="M465">
        <v>0</v>
      </c>
      <c r="N465">
        <v>0.6</v>
      </c>
      <c r="O465">
        <v>1110</v>
      </c>
      <c r="P465" t="s">
        <v>575</v>
      </c>
      <c r="Q465">
        <v>180</v>
      </c>
      <c r="R465" t="s">
        <v>93</v>
      </c>
    </row>
    <row r="466" spans="1:18" x14ac:dyDescent="0.2">
      <c r="A466" s="514">
        <v>464</v>
      </c>
      <c r="B466" s="374">
        <v>43294.14166666667</v>
      </c>
      <c r="C466" t="s">
        <v>93</v>
      </c>
      <c r="D466">
        <v>0.01</v>
      </c>
      <c r="E466" t="s">
        <v>253</v>
      </c>
      <c r="F466">
        <v>1.1671</v>
      </c>
      <c r="I466" s="374">
        <v>43294.347222222219</v>
      </c>
      <c r="J466">
        <v>1.1653</v>
      </c>
      <c r="K466">
        <v>0</v>
      </c>
      <c r="M466">
        <v>0</v>
      </c>
      <c r="N466">
        <v>1.8</v>
      </c>
      <c r="O466">
        <v>1110</v>
      </c>
      <c r="P466" t="s">
        <v>1772</v>
      </c>
      <c r="Q466">
        <v>180</v>
      </c>
      <c r="R466" t="s">
        <v>93</v>
      </c>
    </row>
    <row r="467" spans="1:18" x14ac:dyDescent="0.2">
      <c r="A467" s="514">
        <v>465</v>
      </c>
      <c r="B467" s="374">
        <v>43294.35</v>
      </c>
      <c r="C467" t="s">
        <v>93</v>
      </c>
      <c r="D467">
        <v>0.01</v>
      </c>
      <c r="E467" t="s">
        <v>253</v>
      </c>
      <c r="F467">
        <v>1.1654</v>
      </c>
      <c r="I467" s="374">
        <v>43294.375</v>
      </c>
      <c r="J467">
        <v>1.1641999999999999</v>
      </c>
      <c r="K467">
        <v>0</v>
      </c>
      <c r="M467">
        <v>0</v>
      </c>
      <c r="N467">
        <v>1.2</v>
      </c>
      <c r="O467">
        <v>1110</v>
      </c>
      <c r="P467" t="s">
        <v>563</v>
      </c>
      <c r="Q467">
        <v>181</v>
      </c>
      <c r="R467" t="s">
        <v>93</v>
      </c>
    </row>
    <row r="468" spans="1:18" x14ac:dyDescent="0.2">
      <c r="A468" s="514">
        <v>466</v>
      </c>
      <c r="B468" s="374">
        <v>43294.37777777778</v>
      </c>
      <c r="C468" t="s">
        <v>93</v>
      </c>
      <c r="D468">
        <v>0.01</v>
      </c>
      <c r="E468" t="s">
        <v>253</v>
      </c>
      <c r="F468">
        <v>1.1647000000000001</v>
      </c>
      <c r="I468" s="374">
        <v>43294.382638888892</v>
      </c>
      <c r="J468">
        <v>1.1635</v>
      </c>
      <c r="K468">
        <v>0</v>
      </c>
      <c r="M468">
        <v>0</v>
      </c>
      <c r="N468">
        <v>1.2</v>
      </c>
      <c r="O468">
        <v>1110</v>
      </c>
      <c r="P468" t="s">
        <v>575</v>
      </c>
      <c r="Q468">
        <v>182</v>
      </c>
      <c r="R468" t="s">
        <v>93</v>
      </c>
    </row>
    <row r="469" spans="1:18" x14ac:dyDescent="0.2">
      <c r="A469" s="514">
        <v>468</v>
      </c>
      <c r="B469" s="374">
        <v>43294.392361111109</v>
      </c>
      <c r="C469" t="s">
        <v>93</v>
      </c>
      <c r="D469">
        <v>0.01</v>
      </c>
      <c r="E469" t="s">
        <v>253</v>
      </c>
      <c r="F469">
        <v>1.1632</v>
      </c>
      <c r="I469" s="374">
        <v>43294.430555555555</v>
      </c>
      <c r="J469">
        <v>1.1618999999999999</v>
      </c>
      <c r="K469">
        <v>0</v>
      </c>
      <c r="M469">
        <v>0</v>
      </c>
      <c r="N469">
        <v>1.3</v>
      </c>
      <c r="O469">
        <v>1110</v>
      </c>
      <c r="P469" t="s">
        <v>577</v>
      </c>
      <c r="Q469">
        <v>183</v>
      </c>
      <c r="R469" t="s">
        <v>93</v>
      </c>
    </row>
    <row r="470" spans="1:18" x14ac:dyDescent="0.2">
      <c r="A470" s="514">
        <v>469</v>
      </c>
      <c r="B470" s="374">
        <v>43294.449305555558</v>
      </c>
      <c r="C470" t="s">
        <v>93</v>
      </c>
      <c r="D470">
        <v>0.01</v>
      </c>
      <c r="E470" t="s">
        <v>253</v>
      </c>
      <c r="F470">
        <v>1.1619999999999999</v>
      </c>
      <c r="I470" s="374">
        <v>43298.706944444442</v>
      </c>
      <c r="J470">
        <v>1.1681999999999999</v>
      </c>
      <c r="K470">
        <v>0</v>
      </c>
      <c r="M470">
        <v>0.04</v>
      </c>
      <c r="N470">
        <v>-6.16</v>
      </c>
      <c r="O470">
        <v>1110</v>
      </c>
      <c r="P470" t="s">
        <v>575</v>
      </c>
      <c r="Q470">
        <v>184</v>
      </c>
      <c r="R470" t="s">
        <v>93</v>
      </c>
    </row>
    <row r="471" spans="1:18" x14ac:dyDescent="0.2">
      <c r="A471" s="514">
        <v>470</v>
      </c>
      <c r="B471" s="374">
        <v>43294.493055555555</v>
      </c>
      <c r="C471" t="s">
        <v>93</v>
      </c>
      <c r="D471">
        <v>0.01</v>
      </c>
      <c r="E471" t="s">
        <v>253</v>
      </c>
      <c r="F471">
        <v>1.1632</v>
      </c>
      <c r="I471" s="374">
        <v>43298.706944444442</v>
      </c>
      <c r="J471">
        <v>1.1681999999999999</v>
      </c>
      <c r="K471">
        <v>0</v>
      </c>
      <c r="M471">
        <v>0.04</v>
      </c>
      <c r="N471">
        <v>-4.96</v>
      </c>
      <c r="O471">
        <v>1110</v>
      </c>
      <c r="P471" t="s">
        <v>1764</v>
      </c>
      <c r="Q471">
        <v>184</v>
      </c>
      <c r="R471" t="s">
        <v>93</v>
      </c>
    </row>
    <row r="472" spans="1:18" x14ac:dyDescent="0.2">
      <c r="A472" s="514">
        <v>471</v>
      </c>
      <c r="B472" s="374">
        <v>43294.624305555553</v>
      </c>
      <c r="C472" t="s">
        <v>93</v>
      </c>
      <c r="D472">
        <v>0.01</v>
      </c>
      <c r="E472" t="s">
        <v>253</v>
      </c>
      <c r="F472">
        <v>1.1645000000000001</v>
      </c>
      <c r="I472" s="374">
        <v>43298.706944444442</v>
      </c>
      <c r="J472">
        <v>1.1681999999999999</v>
      </c>
      <c r="K472">
        <v>0</v>
      </c>
      <c r="M472">
        <v>0.04</v>
      </c>
      <c r="N472">
        <v>-3.66</v>
      </c>
      <c r="O472">
        <v>1110</v>
      </c>
      <c r="P472" t="s">
        <v>1762</v>
      </c>
      <c r="Q472">
        <v>184</v>
      </c>
      <c r="R472" t="s">
        <v>93</v>
      </c>
    </row>
    <row r="473" spans="1:18" x14ac:dyDescent="0.2">
      <c r="A473" s="514">
        <v>472</v>
      </c>
      <c r="B473" s="374">
        <v>43294.70208333333</v>
      </c>
      <c r="C473" t="s">
        <v>93</v>
      </c>
      <c r="D473">
        <v>0.02</v>
      </c>
      <c r="E473" t="s">
        <v>253</v>
      </c>
      <c r="F473">
        <v>1.1660999999999999</v>
      </c>
      <c r="I473" s="374">
        <v>43298.706944444442</v>
      </c>
      <c r="J473">
        <v>1.1681999999999999</v>
      </c>
      <c r="K473">
        <v>0</v>
      </c>
      <c r="M473">
        <v>0.06</v>
      </c>
      <c r="N473">
        <v>-4.1399999999999997</v>
      </c>
      <c r="O473">
        <v>1110</v>
      </c>
      <c r="P473" t="s">
        <v>1763</v>
      </c>
      <c r="Q473">
        <v>184</v>
      </c>
      <c r="R473" t="s">
        <v>93</v>
      </c>
    </row>
    <row r="474" spans="1:18" x14ac:dyDescent="0.2">
      <c r="A474" s="514">
        <v>473</v>
      </c>
      <c r="B474" s="374">
        <v>43294.786111111112</v>
      </c>
      <c r="C474" t="s">
        <v>93</v>
      </c>
      <c r="D474">
        <v>0.03</v>
      </c>
      <c r="E474" t="s">
        <v>253</v>
      </c>
      <c r="F474">
        <v>1.1676</v>
      </c>
      <c r="I474" s="374">
        <v>43298.706944444442</v>
      </c>
      <c r="J474">
        <v>1.1681999999999999</v>
      </c>
      <c r="K474">
        <v>0</v>
      </c>
      <c r="M474">
        <v>0.1</v>
      </c>
      <c r="N474">
        <v>-1.7</v>
      </c>
      <c r="O474">
        <v>1110</v>
      </c>
      <c r="P474" t="s">
        <v>1761</v>
      </c>
      <c r="Q474">
        <v>184</v>
      </c>
      <c r="R474" t="s">
        <v>93</v>
      </c>
    </row>
    <row r="475" spans="1:18" x14ac:dyDescent="0.2">
      <c r="A475" s="514">
        <v>475</v>
      </c>
      <c r="B475" s="374">
        <v>43297.29791666667</v>
      </c>
      <c r="C475" t="s">
        <v>93</v>
      </c>
      <c r="D475">
        <v>0.04</v>
      </c>
      <c r="E475" t="s">
        <v>253</v>
      </c>
      <c r="F475">
        <v>1.1692</v>
      </c>
      <c r="I475" s="374">
        <v>43298.706944444442</v>
      </c>
      <c r="J475">
        <v>1.1681999999999999</v>
      </c>
      <c r="K475">
        <v>0</v>
      </c>
      <c r="M475">
        <v>0.06</v>
      </c>
      <c r="N475">
        <v>4.0599999999999996</v>
      </c>
      <c r="O475">
        <v>1110</v>
      </c>
      <c r="P475" t="s">
        <v>1760</v>
      </c>
      <c r="Q475">
        <v>184</v>
      </c>
      <c r="R475" t="s">
        <v>93</v>
      </c>
    </row>
    <row r="476" spans="1:18" x14ac:dyDescent="0.2">
      <c r="A476" s="514">
        <v>477</v>
      </c>
      <c r="B476" s="374">
        <v>43297.536111111112</v>
      </c>
      <c r="C476" t="s">
        <v>93</v>
      </c>
      <c r="D476">
        <v>0.06</v>
      </c>
      <c r="E476" t="s">
        <v>253</v>
      </c>
      <c r="F476">
        <v>1.1711</v>
      </c>
      <c r="I476" s="374">
        <v>43298.706944444442</v>
      </c>
      <c r="J476">
        <v>1.1681999999999999</v>
      </c>
      <c r="K476">
        <v>0</v>
      </c>
      <c r="M476">
        <v>0.09</v>
      </c>
      <c r="N476">
        <v>17.489999999999998</v>
      </c>
      <c r="O476">
        <v>1110</v>
      </c>
      <c r="P476" t="s">
        <v>1759</v>
      </c>
      <c r="Q476">
        <v>184</v>
      </c>
      <c r="R476" t="s">
        <v>93</v>
      </c>
    </row>
    <row r="477" spans="1:18" x14ac:dyDescent="0.2">
      <c r="A477" s="514">
        <v>481</v>
      </c>
      <c r="B477" s="374">
        <v>43298.37222222222</v>
      </c>
      <c r="C477" t="s">
        <v>93</v>
      </c>
      <c r="D477">
        <v>0.09</v>
      </c>
      <c r="E477" t="s">
        <v>253</v>
      </c>
      <c r="F477">
        <v>1.1734</v>
      </c>
      <c r="I477" s="374">
        <v>43298.706944444442</v>
      </c>
      <c r="J477">
        <v>1.1681999999999999</v>
      </c>
      <c r="K477">
        <v>0</v>
      </c>
      <c r="M477">
        <v>0</v>
      </c>
      <c r="N477">
        <v>46.8</v>
      </c>
      <c r="O477">
        <v>1110</v>
      </c>
      <c r="P477" t="s">
        <v>1758</v>
      </c>
      <c r="Q477">
        <v>184</v>
      </c>
      <c r="R477" t="s">
        <v>93</v>
      </c>
    </row>
    <row r="478" spans="1:18" x14ac:dyDescent="0.2">
      <c r="A478" s="514">
        <v>474</v>
      </c>
      <c r="B478" s="374">
        <v>43297.190972222219</v>
      </c>
      <c r="C478" t="s">
        <v>92</v>
      </c>
      <c r="D478">
        <v>0.01</v>
      </c>
      <c r="E478" t="s">
        <v>253</v>
      </c>
      <c r="F478">
        <v>1.1681999999999999</v>
      </c>
      <c r="I478" s="374">
        <v>43297.301388888889</v>
      </c>
      <c r="J478">
        <v>1.1694</v>
      </c>
      <c r="K478">
        <v>0</v>
      </c>
      <c r="M478">
        <v>0</v>
      </c>
      <c r="N478">
        <v>1.2</v>
      </c>
      <c r="O478">
        <v>1110</v>
      </c>
      <c r="P478" t="s">
        <v>575</v>
      </c>
      <c r="Q478">
        <v>185</v>
      </c>
      <c r="R478" t="s">
        <v>92</v>
      </c>
    </row>
    <row r="479" spans="1:18" x14ac:dyDescent="0.2">
      <c r="A479" s="514">
        <v>476</v>
      </c>
      <c r="B479" s="374">
        <v>43297.386805555558</v>
      </c>
      <c r="C479" t="s">
        <v>92</v>
      </c>
      <c r="D479">
        <v>0.01</v>
      </c>
      <c r="E479" t="s">
        <v>253</v>
      </c>
      <c r="F479">
        <v>1.1694</v>
      </c>
      <c r="I479" s="374">
        <v>43297.479166666664</v>
      </c>
      <c r="J479">
        <v>1.1706000000000001</v>
      </c>
      <c r="K479">
        <v>0</v>
      </c>
      <c r="M479">
        <v>0</v>
      </c>
      <c r="N479">
        <v>1.2</v>
      </c>
      <c r="O479">
        <v>1110</v>
      </c>
      <c r="P479" t="s">
        <v>563</v>
      </c>
      <c r="Q479">
        <v>186</v>
      </c>
      <c r="R479" t="s">
        <v>92</v>
      </c>
    </row>
    <row r="480" spans="1:18" x14ac:dyDescent="0.2">
      <c r="A480" s="514">
        <v>478</v>
      </c>
      <c r="B480" s="374">
        <v>43297.566666666666</v>
      </c>
      <c r="C480" t="s">
        <v>92</v>
      </c>
      <c r="D480">
        <v>0.01</v>
      </c>
      <c r="E480" t="s">
        <v>253</v>
      </c>
      <c r="F480">
        <v>1.1722999999999999</v>
      </c>
      <c r="I480" s="374">
        <v>43298.344444444447</v>
      </c>
      <c r="J480">
        <v>1.1724000000000001</v>
      </c>
      <c r="K480">
        <v>0</v>
      </c>
      <c r="M480">
        <v>-0.12</v>
      </c>
      <c r="N480">
        <v>-0.02</v>
      </c>
      <c r="O480">
        <v>1110</v>
      </c>
      <c r="P480" t="s">
        <v>563</v>
      </c>
      <c r="Q480">
        <v>187</v>
      </c>
      <c r="R480" t="s">
        <v>92</v>
      </c>
    </row>
    <row r="481" spans="1:18" x14ac:dyDescent="0.2">
      <c r="A481" s="514">
        <v>479</v>
      </c>
      <c r="B481" s="374">
        <v>43297.60833333333</v>
      </c>
      <c r="C481" t="s">
        <v>92</v>
      </c>
      <c r="D481">
        <v>0.01</v>
      </c>
      <c r="E481" t="s">
        <v>253</v>
      </c>
      <c r="F481">
        <v>1.171</v>
      </c>
      <c r="I481" s="374">
        <v>43298.344444444447</v>
      </c>
      <c r="J481">
        <v>1.1724000000000001</v>
      </c>
      <c r="K481">
        <v>0</v>
      </c>
      <c r="M481">
        <v>-0.12</v>
      </c>
      <c r="N481">
        <v>1.28</v>
      </c>
      <c r="O481">
        <v>1110</v>
      </c>
      <c r="P481" t="s">
        <v>590</v>
      </c>
      <c r="Q481">
        <v>187</v>
      </c>
      <c r="R481" t="s">
        <v>92</v>
      </c>
    </row>
    <row r="482" spans="1:18" x14ac:dyDescent="0.2">
      <c r="A482" s="514">
        <v>480</v>
      </c>
      <c r="B482" s="374">
        <v>43297.774305555555</v>
      </c>
      <c r="C482" t="s">
        <v>92</v>
      </c>
      <c r="D482">
        <v>0.01</v>
      </c>
      <c r="E482" t="s">
        <v>253</v>
      </c>
      <c r="F482">
        <v>1.1696</v>
      </c>
      <c r="I482" s="374">
        <v>43298.344444444447</v>
      </c>
      <c r="J482">
        <v>1.1724000000000001</v>
      </c>
      <c r="K482">
        <v>0</v>
      </c>
      <c r="M482">
        <v>-0.12</v>
      </c>
      <c r="N482">
        <v>2.68</v>
      </c>
      <c r="O482">
        <v>1110</v>
      </c>
      <c r="P482" t="s">
        <v>591</v>
      </c>
      <c r="Q482">
        <v>187</v>
      </c>
      <c r="R482" t="s">
        <v>92</v>
      </c>
    </row>
    <row r="483" spans="1:18" x14ac:dyDescent="0.2">
      <c r="A483" s="514">
        <v>482</v>
      </c>
      <c r="B483" s="374">
        <v>43298.461111111108</v>
      </c>
      <c r="C483" t="s">
        <v>92</v>
      </c>
      <c r="D483">
        <v>0.01</v>
      </c>
      <c r="E483" t="s">
        <v>253</v>
      </c>
      <c r="F483">
        <v>1.1740999999999999</v>
      </c>
      <c r="I483" s="374">
        <v>43300.804861111108</v>
      </c>
      <c r="J483">
        <v>1.1664000000000001</v>
      </c>
      <c r="K483">
        <v>0</v>
      </c>
      <c r="M483">
        <v>-0.49</v>
      </c>
      <c r="N483">
        <v>-8.19</v>
      </c>
      <c r="O483">
        <v>1110</v>
      </c>
      <c r="P483" t="s">
        <v>575</v>
      </c>
      <c r="Q483">
        <v>188</v>
      </c>
      <c r="R483" t="s">
        <v>92</v>
      </c>
    </row>
    <row r="484" spans="1:18" x14ac:dyDescent="0.2">
      <c r="A484" s="514">
        <v>483</v>
      </c>
      <c r="B484" s="374">
        <v>43298.511111111111</v>
      </c>
      <c r="C484" t="s">
        <v>92</v>
      </c>
      <c r="D484">
        <v>0.01</v>
      </c>
      <c r="E484" t="s">
        <v>253</v>
      </c>
      <c r="F484">
        <v>1.1728000000000001</v>
      </c>
      <c r="I484" s="374">
        <v>43300.804861111108</v>
      </c>
      <c r="J484">
        <v>1.1664000000000001</v>
      </c>
      <c r="K484">
        <v>0</v>
      </c>
      <c r="M484">
        <v>-0.49</v>
      </c>
      <c r="N484">
        <v>-6.89</v>
      </c>
      <c r="O484">
        <v>1110</v>
      </c>
      <c r="P484" t="s">
        <v>1751</v>
      </c>
      <c r="Q484">
        <v>188</v>
      </c>
      <c r="R484" t="s">
        <v>92</v>
      </c>
    </row>
    <row r="485" spans="1:18" x14ac:dyDescent="0.2">
      <c r="A485" s="514">
        <v>484</v>
      </c>
      <c r="B485" s="374">
        <v>43298.551388888889</v>
      </c>
      <c r="C485" t="s">
        <v>92</v>
      </c>
      <c r="D485">
        <v>0.01</v>
      </c>
      <c r="E485" t="s">
        <v>253</v>
      </c>
      <c r="F485">
        <v>1.1715</v>
      </c>
      <c r="I485" s="374">
        <v>43300.804861111108</v>
      </c>
      <c r="J485">
        <v>1.1664000000000001</v>
      </c>
      <c r="K485">
        <v>0</v>
      </c>
      <c r="M485">
        <v>-0.49</v>
      </c>
      <c r="N485">
        <v>-5.59</v>
      </c>
      <c r="O485">
        <v>1110</v>
      </c>
      <c r="P485" t="s">
        <v>1749</v>
      </c>
      <c r="Q485">
        <v>188</v>
      </c>
      <c r="R485" t="s">
        <v>92</v>
      </c>
    </row>
    <row r="486" spans="1:18" x14ac:dyDescent="0.2">
      <c r="A486" s="514">
        <v>485</v>
      </c>
      <c r="B486" s="374">
        <v>43298.584722222222</v>
      </c>
      <c r="C486" t="s">
        <v>92</v>
      </c>
      <c r="D486">
        <v>0.02</v>
      </c>
      <c r="E486" t="s">
        <v>253</v>
      </c>
      <c r="F486">
        <v>1.1700999999999999</v>
      </c>
      <c r="I486" s="374">
        <v>43300.804861111108</v>
      </c>
      <c r="J486">
        <v>1.1664000000000001</v>
      </c>
      <c r="K486">
        <v>0</v>
      </c>
      <c r="M486">
        <v>-0.99</v>
      </c>
      <c r="N486">
        <v>-8.39</v>
      </c>
      <c r="O486">
        <v>1110</v>
      </c>
      <c r="P486" t="s">
        <v>1752</v>
      </c>
      <c r="Q486">
        <v>188</v>
      </c>
      <c r="R486" t="s">
        <v>92</v>
      </c>
    </row>
    <row r="487" spans="1:18" x14ac:dyDescent="0.2">
      <c r="A487" s="514">
        <v>486</v>
      </c>
      <c r="B487" s="374">
        <v>43298.701388888891</v>
      </c>
      <c r="C487" t="s">
        <v>92</v>
      </c>
      <c r="D487">
        <v>0.03</v>
      </c>
      <c r="E487" t="s">
        <v>253</v>
      </c>
      <c r="F487">
        <v>1.1685000000000001</v>
      </c>
      <c r="I487" s="374">
        <v>43300.804861111108</v>
      </c>
      <c r="J487">
        <v>1.1664000000000001</v>
      </c>
      <c r="K487">
        <v>0</v>
      </c>
      <c r="M487">
        <v>-1.49</v>
      </c>
      <c r="N487">
        <v>-7.79</v>
      </c>
      <c r="O487">
        <v>1110</v>
      </c>
      <c r="P487" t="s">
        <v>1750</v>
      </c>
      <c r="Q487">
        <v>188</v>
      </c>
      <c r="R487" t="s">
        <v>92</v>
      </c>
    </row>
    <row r="488" spans="1:18" x14ac:dyDescent="0.2">
      <c r="A488" s="514">
        <v>488</v>
      </c>
      <c r="B488" s="374">
        <v>43298.749305555553</v>
      </c>
      <c r="C488" t="s">
        <v>92</v>
      </c>
      <c r="D488">
        <v>0.04</v>
      </c>
      <c r="E488" t="s">
        <v>253</v>
      </c>
      <c r="F488">
        <v>1.1669</v>
      </c>
      <c r="I488" s="374">
        <v>43300.804861111108</v>
      </c>
      <c r="J488">
        <v>1.1664000000000001</v>
      </c>
      <c r="K488">
        <v>0</v>
      </c>
      <c r="M488">
        <v>-1.99</v>
      </c>
      <c r="N488">
        <v>-3.99</v>
      </c>
      <c r="O488">
        <v>1110</v>
      </c>
      <c r="P488" t="s">
        <v>1748</v>
      </c>
      <c r="Q488">
        <v>188</v>
      </c>
      <c r="R488" t="s">
        <v>92</v>
      </c>
    </row>
    <row r="489" spans="1:18" x14ac:dyDescent="0.2">
      <c r="A489" s="514">
        <v>492</v>
      </c>
      <c r="B489" s="374">
        <v>43299.050694444442</v>
      </c>
      <c r="C489" t="s">
        <v>92</v>
      </c>
      <c r="D489">
        <v>0.06</v>
      </c>
      <c r="E489" t="s">
        <v>253</v>
      </c>
      <c r="F489">
        <v>1.165</v>
      </c>
      <c r="I489" s="374">
        <v>43300.804861111108</v>
      </c>
      <c r="J489">
        <v>1.1664000000000001</v>
      </c>
      <c r="K489">
        <v>0</v>
      </c>
      <c r="M489">
        <v>-2.23</v>
      </c>
      <c r="N489">
        <v>6.17</v>
      </c>
      <c r="O489">
        <v>1110</v>
      </c>
      <c r="P489" t="s">
        <v>1747</v>
      </c>
      <c r="Q489">
        <v>188</v>
      </c>
      <c r="R489" t="s">
        <v>92</v>
      </c>
    </row>
    <row r="490" spans="1:18" x14ac:dyDescent="0.2">
      <c r="A490" s="514">
        <v>493</v>
      </c>
      <c r="B490" s="374">
        <v>43299.352083333331</v>
      </c>
      <c r="C490" t="s">
        <v>92</v>
      </c>
      <c r="D490">
        <v>0.09</v>
      </c>
      <c r="E490" t="s">
        <v>253</v>
      </c>
      <c r="F490">
        <v>1.1627000000000001</v>
      </c>
      <c r="I490" s="374">
        <v>43300.804861111108</v>
      </c>
      <c r="J490">
        <v>1.1664000000000001</v>
      </c>
      <c r="K490">
        <v>0</v>
      </c>
      <c r="M490">
        <v>-3.35</v>
      </c>
      <c r="N490">
        <v>29.95</v>
      </c>
      <c r="O490">
        <v>1110</v>
      </c>
      <c r="P490" t="s">
        <v>1746</v>
      </c>
      <c r="Q490">
        <v>188</v>
      </c>
      <c r="R490" t="s">
        <v>92</v>
      </c>
    </row>
    <row r="491" spans="1:18" x14ac:dyDescent="0.2">
      <c r="A491" s="514">
        <v>502</v>
      </c>
      <c r="B491" s="374">
        <v>43300.482638888891</v>
      </c>
      <c r="C491" t="s">
        <v>92</v>
      </c>
      <c r="D491">
        <v>0.13</v>
      </c>
      <c r="E491" t="s">
        <v>253</v>
      </c>
      <c r="F491">
        <v>1.1601999999999999</v>
      </c>
      <c r="I491" s="374">
        <v>43300.804861111108</v>
      </c>
      <c r="J491">
        <v>1.1664000000000001</v>
      </c>
      <c r="K491">
        <v>0</v>
      </c>
      <c r="M491">
        <v>0</v>
      </c>
      <c r="N491">
        <v>80.599999999999994</v>
      </c>
      <c r="O491">
        <v>1110</v>
      </c>
      <c r="P491" t="s">
        <v>1745</v>
      </c>
      <c r="Q491">
        <v>188</v>
      </c>
      <c r="R491" t="s">
        <v>92</v>
      </c>
    </row>
    <row r="492" spans="1:18" x14ac:dyDescent="0.2">
      <c r="A492" s="514">
        <v>487</v>
      </c>
      <c r="B492" s="374">
        <v>43298.711805555555</v>
      </c>
      <c r="C492" t="s">
        <v>93</v>
      </c>
      <c r="D492">
        <v>0.01</v>
      </c>
      <c r="E492" t="s">
        <v>253</v>
      </c>
      <c r="F492">
        <v>1.1685000000000001</v>
      </c>
      <c r="I492" s="374">
        <v>43298.748611111114</v>
      </c>
      <c r="J492">
        <v>1.1673</v>
      </c>
      <c r="K492">
        <v>0</v>
      </c>
      <c r="M492">
        <v>0</v>
      </c>
      <c r="N492">
        <v>1.2</v>
      </c>
      <c r="O492">
        <v>1110</v>
      </c>
      <c r="P492" t="s">
        <v>575</v>
      </c>
      <c r="Q492">
        <v>189</v>
      </c>
      <c r="R492" t="s">
        <v>93</v>
      </c>
    </row>
    <row r="493" spans="1:18" x14ac:dyDescent="0.2">
      <c r="A493" s="514">
        <v>489</v>
      </c>
      <c r="B493" s="374">
        <v>43298.752083333333</v>
      </c>
      <c r="C493" t="s">
        <v>93</v>
      </c>
      <c r="D493">
        <v>0.01</v>
      </c>
      <c r="E493" t="s">
        <v>253</v>
      </c>
      <c r="F493">
        <v>1.1664000000000001</v>
      </c>
      <c r="I493" s="374">
        <v>43298.8</v>
      </c>
      <c r="J493">
        <v>1.1652</v>
      </c>
      <c r="K493">
        <v>0</v>
      </c>
      <c r="M493">
        <v>0</v>
      </c>
      <c r="N493">
        <v>1.2</v>
      </c>
      <c r="O493">
        <v>1110</v>
      </c>
      <c r="P493" t="s">
        <v>575</v>
      </c>
      <c r="Q493">
        <v>190</v>
      </c>
      <c r="R493" t="s">
        <v>93</v>
      </c>
    </row>
    <row r="494" spans="1:18" x14ac:dyDescent="0.2">
      <c r="A494" s="514">
        <v>490</v>
      </c>
      <c r="B494" s="374">
        <v>43298.81527777778</v>
      </c>
      <c r="C494" t="s">
        <v>93</v>
      </c>
      <c r="D494">
        <v>0.01</v>
      </c>
      <c r="E494" t="s">
        <v>253</v>
      </c>
      <c r="F494">
        <v>1.1655</v>
      </c>
      <c r="I494" s="374">
        <v>43299.25</v>
      </c>
      <c r="J494">
        <v>1.1647000000000001</v>
      </c>
      <c r="K494">
        <v>0</v>
      </c>
      <c r="M494">
        <v>0.02</v>
      </c>
      <c r="N494">
        <v>0.82</v>
      </c>
      <c r="O494">
        <v>1110</v>
      </c>
      <c r="P494" t="s">
        <v>575</v>
      </c>
      <c r="Q494">
        <v>191</v>
      </c>
      <c r="R494" t="s">
        <v>93</v>
      </c>
    </row>
    <row r="495" spans="1:18" x14ac:dyDescent="0.2">
      <c r="A495" s="514">
        <v>491</v>
      </c>
      <c r="B495" s="374">
        <v>43298.824305555558</v>
      </c>
      <c r="C495" t="s">
        <v>93</v>
      </c>
      <c r="D495">
        <v>0.01</v>
      </c>
      <c r="E495" t="s">
        <v>253</v>
      </c>
      <c r="F495">
        <v>1.1667000000000001</v>
      </c>
      <c r="I495" s="374">
        <v>43299.25</v>
      </c>
      <c r="J495">
        <v>1.1647000000000001</v>
      </c>
      <c r="K495">
        <v>0</v>
      </c>
      <c r="M495">
        <v>0.02</v>
      </c>
      <c r="N495">
        <v>2.02</v>
      </c>
      <c r="O495">
        <v>1110</v>
      </c>
      <c r="P495" t="s">
        <v>1757</v>
      </c>
      <c r="Q495">
        <v>191</v>
      </c>
      <c r="R495" t="s">
        <v>93</v>
      </c>
    </row>
    <row r="496" spans="1:18" x14ac:dyDescent="0.2">
      <c r="A496" s="514">
        <v>494</v>
      </c>
      <c r="B496" s="374">
        <v>43299.402083333334</v>
      </c>
      <c r="C496" t="s">
        <v>93</v>
      </c>
      <c r="D496">
        <v>0.01</v>
      </c>
      <c r="E496" t="s">
        <v>253</v>
      </c>
      <c r="F496">
        <v>1.1626000000000001</v>
      </c>
      <c r="I496" s="374">
        <v>43299.436805555553</v>
      </c>
      <c r="J496">
        <v>1.1614</v>
      </c>
      <c r="K496">
        <v>0</v>
      </c>
      <c r="M496">
        <v>0</v>
      </c>
      <c r="N496">
        <v>1.2</v>
      </c>
      <c r="O496">
        <v>1110</v>
      </c>
      <c r="P496" t="s">
        <v>563</v>
      </c>
      <c r="Q496">
        <v>192</v>
      </c>
      <c r="R496" t="s">
        <v>93</v>
      </c>
    </row>
    <row r="497" spans="1:18" x14ac:dyDescent="0.2">
      <c r="A497" s="514">
        <v>495</v>
      </c>
      <c r="B497" s="374">
        <v>43299.462500000001</v>
      </c>
      <c r="C497" t="s">
        <v>93</v>
      </c>
      <c r="D497">
        <v>0.01</v>
      </c>
      <c r="E497" t="s">
        <v>253</v>
      </c>
      <c r="F497">
        <v>1.1625000000000001</v>
      </c>
      <c r="I497" s="374">
        <v>43299.544444444444</v>
      </c>
      <c r="J497">
        <v>1.1613</v>
      </c>
      <c r="K497">
        <v>0</v>
      </c>
      <c r="M497">
        <v>0</v>
      </c>
      <c r="N497">
        <v>1.2</v>
      </c>
      <c r="O497">
        <v>1110</v>
      </c>
      <c r="P497" t="s">
        <v>575</v>
      </c>
      <c r="Q497">
        <v>193</v>
      </c>
      <c r="R497" t="s">
        <v>93</v>
      </c>
    </row>
    <row r="498" spans="1:18" x14ac:dyDescent="0.2">
      <c r="A498" s="514">
        <v>496</v>
      </c>
      <c r="B498" s="374">
        <v>43299.606249999997</v>
      </c>
      <c r="C498" t="s">
        <v>93</v>
      </c>
      <c r="D498">
        <v>0.01</v>
      </c>
      <c r="E498" t="s">
        <v>253</v>
      </c>
      <c r="F498">
        <v>1.1619999999999999</v>
      </c>
      <c r="I498" s="374">
        <v>43300.345833333333</v>
      </c>
      <c r="J498">
        <v>1.163</v>
      </c>
      <c r="K498">
        <v>0</v>
      </c>
      <c r="M498">
        <v>0.05</v>
      </c>
      <c r="N498">
        <v>-0.95</v>
      </c>
      <c r="O498">
        <v>1110</v>
      </c>
      <c r="P498" t="s">
        <v>575</v>
      </c>
      <c r="Q498">
        <v>194</v>
      </c>
      <c r="R498" t="s">
        <v>93</v>
      </c>
    </row>
    <row r="499" spans="1:18" x14ac:dyDescent="0.2">
      <c r="A499" s="514">
        <v>497</v>
      </c>
      <c r="B499" s="374">
        <v>43299.651388888888</v>
      </c>
      <c r="C499" t="s">
        <v>93</v>
      </c>
      <c r="D499">
        <v>0.01</v>
      </c>
      <c r="E499" t="s">
        <v>253</v>
      </c>
      <c r="F499">
        <v>1.1632</v>
      </c>
      <c r="I499" s="374">
        <v>43300.345833333333</v>
      </c>
      <c r="J499">
        <v>1.163</v>
      </c>
      <c r="K499">
        <v>0</v>
      </c>
      <c r="M499">
        <v>0.05</v>
      </c>
      <c r="N499">
        <v>0.25</v>
      </c>
      <c r="O499">
        <v>1110</v>
      </c>
      <c r="P499" t="s">
        <v>1756</v>
      </c>
      <c r="Q499">
        <v>194</v>
      </c>
      <c r="R499" t="s">
        <v>93</v>
      </c>
    </row>
    <row r="500" spans="1:18" x14ac:dyDescent="0.2">
      <c r="A500" s="514">
        <v>498</v>
      </c>
      <c r="B500" s="374">
        <v>43299.693055555559</v>
      </c>
      <c r="C500" t="s">
        <v>93</v>
      </c>
      <c r="D500">
        <v>0.01</v>
      </c>
      <c r="E500" t="s">
        <v>253</v>
      </c>
      <c r="F500">
        <v>1.1645000000000001</v>
      </c>
      <c r="I500" s="374">
        <v>43300.345833333333</v>
      </c>
      <c r="J500">
        <v>1.163</v>
      </c>
      <c r="K500">
        <v>0</v>
      </c>
      <c r="M500">
        <v>0.05</v>
      </c>
      <c r="N500">
        <v>1.55</v>
      </c>
      <c r="O500">
        <v>1110</v>
      </c>
      <c r="P500" t="s">
        <v>1755</v>
      </c>
      <c r="Q500">
        <v>194</v>
      </c>
      <c r="R500" t="s">
        <v>93</v>
      </c>
    </row>
    <row r="501" spans="1:18" x14ac:dyDescent="0.2">
      <c r="A501" s="514">
        <v>499</v>
      </c>
      <c r="B501" s="374">
        <v>43299.767361111109</v>
      </c>
      <c r="C501" t="s">
        <v>93</v>
      </c>
      <c r="D501">
        <v>0.02</v>
      </c>
      <c r="E501" t="s">
        <v>253</v>
      </c>
      <c r="F501">
        <v>1.1659999999999999</v>
      </c>
      <c r="I501" s="374">
        <v>43300.345833333333</v>
      </c>
      <c r="J501">
        <v>1.163</v>
      </c>
      <c r="K501">
        <v>0</v>
      </c>
      <c r="M501">
        <v>0.09</v>
      </c>
      <c r="N501">
        <v>6.09</v>
      </c>
      <c r="O501">
        <v>1110</v>
      </c>
      <c r="P501" t="s">
        <v>1754</v>
      </c>
      <c r="Q501">
        <v>194</v>
      </c>
      <c r="R501" t="s">
        <v>93</v>
      </c>
    </row>
    <row r="502" spans="1:18" x14ac:dyDescent="0.2">
      <c r="A502" s="514">
        <v>500</v>
      </c>
      <c r="B502" s="374">
        <v>43300.370138888888</v>
      </c>
      <c r="C502" t="s">
        <v>93</v>
      </c>
      <c r="D502">
        <v>0.01</v>
      </c>
      <c r="E502" t="s">
        <v>253</v>
      </c>
      <c r="F502">
        <v>1.1624000000000001</v>
      </c>
      <c r="I502" s="374">
        <v>43300.381944444445</v>
      </c>
      <c r="J502">
        <v>1.1612</v>
      </c>
      <c r="K502">
        <v>0</v>
      </c>
      <c r="M502">
        <v>0</v>
      </c>
      <c r="N502">
        <v>1.2</v>
      </c>
      <c r="O502">
        <v>1110</v>
      </c>
      <c r="P502" t="s">
        <v>563</v>
      </c>
      <c r="Q502">
        <v>195</v>
      </c>
      <c r="R502" t="s">
        <v>93</v>
      </c>
    </row>
    <row r="503" spans="1:18" x14ac:dyDescent="0.2">
      <c r="A503" s="514">
        <v>501</v>
      </c>
      <c r="B503" s="374">
        <v>43300.418749999997</v>
      </c>
      <c r="C503" t="s">
        <v>93</v>
      </c>
      <c r="D503">
        <v>0.01</v>
      </c>
      <c r="E503" t="s">
        <v>253</v>
      </c>
      <c r="F503">
        <v>1.1614</v>
      </c>
      <c r="I503" s="374">
        <v>43300.479861111111</v>
      </c>
      <c r="J503">
        <v>1.1601999999999999</v>
      </c>
      <c r="K503">
        <v>0</v>
      </c>
      <c r="M503">
        <v>0</v>
      </c>
      <c r="N503">
        <v>1.2</v>
      </c>
      <c r="O503">
        <v>1110</v>
      </c>
      <c r="P503" t="s">
        <v>575</v>
      </c>
      <c r="Q503">
        <v>196</v>
      </c>
      <c r="R503" t="s">
        <v>93</v>
      </c>
    </row>
    <row r="504" spans="1:18" x14ac:dyDescent="0.2">
      <c r="A504" s="514">
        <v>503</v>
      </c>
      <c r="B504" s="374">
        <v>43300.489583333336</v>
      </c>
      <c r="C504" t="s">
        <v>93</v>
      </c>
      <c r="D504">
        <v>0.01</v>
      </c>
      <c r="E504" t="s">
        <v>253</v>
      </c>
      <c r="F504">
        <v>1.1599999999999999</v>
      </c>
      <c r="I504" s="374">
        <v>43300.544444444444</v>
      </c>
      <c r="J504">
        <v>1.1594</v>
      </c>
      <c r="K504">
        <v>0</v>
      </c>
      <c r="M504">
        <v>0</v>
      </c>
      <c r="N504">
        <v>0.6</v>
      </c>
      <c r="O504">
        <v>1110</v>
      </c>
      <c r="P504" t="s">
        <v>575</v>
      </c>
      <c r="Q504">
        <v>197</v>
      </c>
      <c r="R504" t="s">
        <v>93</v>
      </c>
    </row>
    <row r="505" spans="1:18" x14ac:dyDescent="0.2">
      <c r="A505" s="514">
        <v>504</v>
      </c>
      <c r="B505" s="374">
        <v>43300.518750000003</v>
      </c>
      <c r="C505" t="s">
        <v>93</v>
      </c>
      <c r="D505">
        <v>0.01</v>
      </c>
      <c r="E505" t="s">
        <v>253</v>
      </c>
      <c r="F505">
        <v>1.1612</v>
      </c>
      <c r="I505" s="374">
        <v>43300.544444444444</v>
      </c>
      <c r="J505">
        <v>1.1594</v>
      </c>
      <c r="K505">
        <v>0</v>
      </c>
      <c r="M505">
        <v>0</v>
      </c>
      <c r="N505">
        <v>1.8</v>
      </c>
      <c r="O505">
        <v>1110</v>
      </c>
      <c r="P505" t="s">
        <v>1753</v>
      </c>
      <c r="Q505">
        <v>197</v>
      </c>
      <c r="R505" t="s">
        <v>93</v>
      </c>
    </row>
    <row r="506" spans="1:18" x14ac:dyDescent="0.2">
      <c r="A506" s="514">
        <v>505</v>
      </c>
      <c r="B506" s="374">
        <v>43300.563888888886</v>
      </c>
      <c r="C506" t="s">
        <v>93</v>
      </c>
      <c r="D506">
        <v>0.01</v>
      </c>
      <c r="E506" t="s">
        <v>253</v>
      </c>
      <c r="F506">
        <v>1.1593</v>
      </c>
      <c r="I506" s="374">
        <v>43300.604166666664</v>
      </c>
      <c r="J506">
        <v>1.1580999999999999</v>
      </c>
      <c r="K506">
        <v>0</v>
      </c>
      <c r="M506">
        <v>0</v>
      </c>
      <c r="N506">
        <v>1.2</v>
      </c>
      <c r="O506">
        <v>1110</v>
      </c>
      <c r="P506" t="s">
        <v>575</v>
      </c>
      <c r="Q506">
        <v>198</v>
      </c>
      <c r="R506" t="s">
        <v>93</v>
      </c>
    </row>
    <row r="507" spans="1:18" x14ac:dyDescent="0.2">
      <c r="A507" s="514">
        <v>506</v>
      </c>
      <c r="B507" s="374">
        <v>43300.606944444444</v>
      </c>
      <c r="C507" t="s">
        <v>93</v>
      </c>
      <c r="D507">
        <v>0.01</v>
      </c>
      <c r="E507" t="s">
        <v>253</v>
      </c>
      <c r="F507">
        <v>1.1579999999999999</v>
      </c>
      <c r="I507" s="374">
        <v>43305.289583333331</v>
      </c>
      <c r="J507">
        <v>1.1677</v>
      </c>
      <c r="K507">
        <v>0</v>
      </c>
      <c r="M507">
        <v>0.06</v>
      </c>
      <c r="N507">
        <v>-9.64</v>
      </c>
      <c r="O507">
        <v>1110</v>
      </c>
      <c r="P507" t="s">
        <v>575</v>
      </c>
      <c r="Q507">
        <v>199</v>
      </c>
      <c r="R507" t="s">
        <v>93</v>
      </c>
    </row>
    <row r="508" spans="1:18" x14ac:dyDescent="0.2">
      <c r="A508" s="514">
        <v>507</v>
      </c>
      <c r="B508" s="374">
        <v>43300.627083333333</v>
      </c>
      <c r="C508" t="s">
        <v>93</v>
      </c>
      <c r="D508">
        <v>0.01</v>
      </c>
      <c r="E508" t="s">
        <v>253</v>
      </c>
      <c r="F508">
        <v>1.1592</v>
      </c>
      <c r="I508" s="374">
        <v>43305.289583333331</v>
      </c>
      <c r="J508">
        <v>1.1677</v>
      </c>
      <c r="K508">
        <v>0</v>
      </c>
      <c r="M508">
        <v>0.06</v>
      </c>
      <c r="N508">
        <v>-8.44</v>
      </c>
      <c r="O508">
        <v>1110</v>
      </c>
      <c r="P508" t="s">
        <v>1734</v>
      </c>
      <c r="Q508">
        <v>199</v>
      </c>
      <c r="R508" t="s">
        <v>93</v>
      </c>
    </row>
    <row r="509" spans="1:18" x14ac:dyDescent="0.2">
      <c r="A509" s="514">
        <v>508</v>
      </c>
      <c r="B509" s="374">
        <v>43300.648611111108</v>
      </c>
      <c r="C509" t="s">
        <v>93</v>
      </c>
      <c r="D509">
        <v>0.01</v>
      </c>
      <c r="E509" t="s">
        <v>253</v>
      </c>
      <c r="F509">
        <v>1.1606000000000001</v>
      </c>
      <c r="I509" s="374">
        <v>43305.289583333331</v>
      </c>
      <c r="J509">
        <v>1.1677</v>
      </c>
      <c r="K509">
        <v>0</v>
      </c>
      <c r="M509">
        <v>0.06</v>
      </c>
      <c r="N509">
        <v>-7.04</v>
      </c>
      <c r="O509">
        <v>1110</v>
      </c>
      <c r="P509" t="s">
        <v>1733</v>
      </c>
      <c r="Q509">
        <v>199</v>
      </c>
      <c r="R509" t="s">
        <v>93</v>
      </c>
    </row>
    <row r="510" spans="1:18" x14ac:dyDescent="0.2">
      <c r="A510" s="514">
        <v>509</v>
      </c>
      <c r="B510" s="374">
        <v>43300.794444444444</v>
      </c>
      <c r="C510" t="s">
        <v>93</v>
      </c>
      <c r="D510">
        <v>0.02</v>
      </c>
      <c r="E510" t="s">
        <v>253</v>
      </c>
      <c r="F510">
        <v>1.1631</v>
      </c>
      <c r="I510" s="374">
        <v>43305.289583333331</v>
      </c>
      <c r="J510">
        <v>1.1677</v>
      </c>
      <c r="K510">
        <v>0</v>
      </c>
      <c r="M510">
        <v>0.09</v>
      </c>
      <c r="N510">
        <v>-9.11</v>
      </c>
      <c r="O510">
        <v>1110</v>
      </c>
      <c r="P510" t="s">
        <v>1735</v>
      </c>
      <c r="Q510">
        <v>199</v>
      </c>
      <c r="R510" t="s">
        <v>93</v>
      </c>
    </row>
    <row r="511" spans="1:18" x14ac:dyDescent="0.2">
      <c r="A511" s="514">
        <v>510</v>
      </c>
      <c r="B511" s="374">
        <v>43300.802083333336</v>
      </c>
      <c r="C511" t="s">
        <v>93</v>
      </c>
      <c r="D511">
        <v>0.03</v>
      </c>
      <c r="E511" t="s">
        <v>253</v>
      </c>
      <c r="F511">
        <v>1.1646000000000001</v>
      </c>
      <c r="I511" s="374">
        <v>43305.289583333331</v>
      </c>
      <c r="J511">
        <v>1.1677</v>
      </c>
      <c r="K511">
        <v>0</v>
      </c>
      <c r="M511">
        <v>0.15</v>
      </c>
      <c r="N511">
        <v>-9.15</v>
      </c>
      <c r="O511">
        <v>1110</v>
      </c>
      <c r="P511" t="s">
        <v>1736</v>
      </c>
      <c r="Q511">
        <v>199</v>
      </c>
      <c r="R511" t="s">
        <v>93</v>
      </c>
    </row>
    <row r="512" spans="1:18" x14ac:dyDescent="0.2">
      <c r="A512" s="514">
        <v>511</v>
      </c>
      <c r="B512" s="374">
        <v>43300.804861111108</v>
      </c>
      <c r="C512" t="s">
        <v>93</v>
      </c>
      <c r="D512">
        <v>0.04</v>
      </c>
      <c r="E512" t="s">
        <v>253</v>
      </c>
      <c r="F512">
        <v>1.1662999999999999</v>
      </c>
      <c r="I512" s="374">
        <v>43305.289583333331</v>
      </c>
      <c r="J512">
        <v>1.1677</v>
      </c>
      <c r="K512">
        <v>0</v>
      </c>
      <c r="M512">
        <v>0.18</v>
      </c>
      <c r="N512">
        <v>-5.42</v>
      </c>
      <c r="O512">
        <v>1110</v>
      </c>
      <c r="P512" t="s">
        <v>1732</v>
      </c>
      <c r="Q512">
        <v>199</v>
      </c>
      <c r="R512" t="s">
        <v>93</v>
      </c>
    </row>
    <row r="513" spans="1:18" x14ac:dyDescent="0.2">
      <c r="A513" s="514">
        <v>518</v>
      </c>
      <c r="B513" s="374">
        <v>43301.624305555553</v>
      </c>
      <c r="C513" t="s">
        <v>93</v>
      </c>
      <c r="D513">
        <v>0.09</v>
      </c>
      <c r="E513" t="s">
        <v>253</v>
      </c>
      <c r="F513">
        <v>1.1714</v>
      </c>
      <c r="I513" s="374">
        <v>43305.289583333331</v>
      </c>
      <c r="J513">
        <v>1.1677</v>
      </c>
      <c r="K513">
        <v>0</v>
      </c>
      <c r="M513">
        <v>0.28000000000000003</v>
      </c>
      <c r="N513">
        <v>33.58</v>
      </c>
      <c r="O513">
        <v>1110</v>
      </c>
      <c r="P513" t="s">
        <v>1730</v>
      </c>
      <c r="Q513">
        <v>199</v>
      </c>
      <c r="R513" t="s">
        <v>93</v>
      </c>
    </row>
    <row r="514" spans="1:18" x14ac:dyDescent="0.2">
      <c r="A514" s="514">
        <v>523</v>
      </c>
      <c r="B514" s="374">
        <v>43304.047222222223</v>
      </c>
      <c r="C514" t="s">
        <v>93</v>
      </c>
      <c r="D514">
        <v>0.13</v>
      </c>
      <c r="E514" t="s">
        <v>253</v>
      </c>
      <c r="F514">
        <v>1.1739999999999999</v>
      </c>
      <c r="I514" s="374">
        <v>43305.289583333331</v>
      </c>
      <c r="J514">
        <v>1.1677</v>
      </c>
      <c r="K514">
        <v>0</v>
      </c>
      <c r="M514">
        <v>0.2</v>
      </c>
      <c r="N514">
        <v>82.1</v>
      </c>
      <c r="O514">
        <v>1110</v>
      </c>
      <c r="P514" t="s">
        <v>1729</v>
      </c>
      <c r="Q514">
        <v>199</v>
      </c>
      <c r="R514" t="s">
        <v>93</v>
      </c>
    </row>
    <row r="515" spans="1:18" x14ac:dyDescent="0.2">
      <c r="A515" s="514">
        <v>530</v>
      </c>
      <c r="B515" s="374">
        <v>43304.481944444444</v>
      </c>
      <c r="C515" t="s">
        <v>93</v>
      </c>
      <c r="D515">
        <v>0.06</v>
      </c>
      <c r="E515" t="s">
        <v>253</v>
      </c>
      <c r="F515">
        <v>1.1692</v>
      </c>
      <c r="I515" s="374">
        <v>43305.289583333331</v>
      </c>
      <c r="J515">
        <v>1.1677</v>
      </c>
      <c r="K515">
        <v>0</v>
      </c>
      <c r="M515">
        <v>0.09</v>
      </c>
      <c r="N515">
        <v>9.09</v>
      </c>
      <c r="O515">
        <v>1110</v>
      </c>
      <c r="P515" t="s">
        <v>1731</v>
      </c>
      <c r="Q515">
        <v>199</v>
      </c>
      <c r="R515" t="s">
        <v>93</v>
      </c>
    </row>
    <row r="516" spans="1:18" x14ac:dyDescent="0.2">
      <c r="A516" s="514">
        <v>512</v>
      </c>
      <c r="B516" s="374">
        <v>43300.839583333334</v>
      </c>
      <c r="C516" t="s">
        <v>92</v>
      </c>
      <c r="D516">
        <v>0.01</v>
      </c>
      <c r="E516" t="s">
        <v>253</v>
      </c>
      <c r="F516">
        <v>1.1657999999999999</v>
      </c>
      <c r="I516" s="374">
        <v>43301.287499999999</v>
      </c>
      <c r="J516">
        <v>1.1658999999999999</v>
      </c>
      <c r="K516">
        <v>0</v>
      </c>
      <c r="M516">
        <v>-0.12</v>
      </c>
      <c r="N516">
        <v>-0.02</v>
      </c>
      <c r="O516">
        <v>1110</v>
      </c>
      <c r="P516" t="s">
        <v>575</v>
      </c>
      <c r="Q516">
        <v>200</v>
      </c>
      <c r="R516" t="s">
        <v>92</v>
      </c>
    </row>
    <row r="517" spans="1:18" x14ac:dyDescent="0.2">
      <c r="A517" s="514">
        <v>513</v>
      </c>
      <c r="B517" s="374">
        <v>43300.875</v>
      </c>
      <c r="C517" t="s">
        <v>92</v>
      </c>
      <c r="D517">
        <v>0.01</v>
      </c>
      <c r="E517" t="s">
        <v>253</v>
      </c>
      <c r="F517">
        <v>1.1645000000000001</v>
      </c>
      <c r="I517" s="374">
        <v>43301.287499999999</v>
      </c>
      <c r="J517">
        <v>1.1658999999999999</v>
      </c>
      <c r="K517">
        <v>0</v>
      </c>
      <c r="M517">
        <v>-0.12</v>
      </c>
      <c r="N517">
        <v>1.28</v>
      </c>
      <c r="O517">
        <v>1110</v>
      </c>
      <c r="P517" t="s">
        <v>1744</v>
      </c>
      <c r="Q517">
        <v>200</v>
      </c>
      <c r="R517" t="s">
        <v>92</v>
      </c>
    </row>
    <row r="518" spans="1:18" x14ac:dyDescent="0.2">
      <c r="A518" s="514">
        <v>514</v>
      </c>
      <c r="B518" s="374">
        <v>43301.15625</v>
      </c>
      <c r="C518" t="s">
        <v>92</v>
      </c>
      <c r="D518">
        <v>0.01</v>
      </c>
      <c r="E518" t="s">
        <v>253</v>
      </c>
      <c r="F518">
        <v>1.1632</v>
      </c>
      <c r="I518" s="374">
        <v>43301.287499999999</v>
      </c>
      <c r="J518">
        <v>1.1658999999999999</v>
      </c>
      <c r="K518">
        <v>0</v>
      </c>
      <c r="M518">
        <v>0</v>
      </c>
      <c r="N518">
        <v>2.7</v>
      </c>
      <c r="O518">
        <v>1110</v>
      </c>
      <c r="P518" t="s">
        <v>1743</v>
      </c>
      <c r="Q518">
        <v>200</v>
      </c>
      <c r="R518" t="s">
        <v>92</v>
      </c>
    </row>
    <row r="519" spans="1:18" x14ac:dyDescent="0.2">
      <c r="A519" s="514">
        <v>515</v>
      </c>
      <c r="B519" s="374">
        <v>43301.339583333334</v>
      </c>
      <c r="C519" t="s">
        <v>92</v>
      </c>
      <c r="D519">
        <v>0.01</v>
      </c>
      <c r="E519" t="s">
        <v>253</v>
      </c>
      <c r="F519">
        <v>1.1668000000000001</v>
      </c>
      <c r="I519" s="374">
        <v>43301.59097222222</v>
      </c>
      <c r="J519">
        <v>1.1669</v>
      </c>
      <c r="K519">
        <v>0</v>
      </c>
      <c r="M519">
        <v>0</v>
      </c>
      <c r="N519">
        <v>0.1</v>
      </c>
      <c r="O519">
        <v>1110</v>
      </c>
      <c r="P519" t="s">
        <v>575</v>
      </c>
      <c r="Q519">
        <v>201</v>
      </c>
      <c r="R519" t="s">
        <v>92</v>
      </c>
    </row>
    <row r="520" spans="1:18" x14ac:dyDescent="0.2">
      <c r="A520" s="514">
        <v>516</v>
      </c>
      <c r="B520" s="374">
        <v>43301.354861111111</v>
      </c>
      <c r="C520" t="s">
        <v>92</v>
      </c>
      <c r="D520">
        <v>0.01</v>
      </c>
      <c r="E520" t="s">
        <v>253</v>
      </c>
      <c r="F520">
        <v>1.1656</v>
      </c>
      <c r="I520" s="374">
        <v>43301.59097222222</v>
      </c>
      <c r="J520">
        <v>1.1669</v>
      </c>
      <c r="K520">
        <v>0</v>
      </c>
      <c r="M520">
        <v>0</v>
      </c>
      <c r="N520">
        <v>1.3</v>
      </c>
      <c r="O520">
        <v>1110</v>
      </c>
      <c r="P520" t="s">
        <v>1742</v>
      </c>
      <c r="Q520">
        <v>201</v>
      </c>
      <c r="R520" t="s">
        <v>92</v>
      </c>
    </row>
    <row r="521" spans="1:18" x14ac:dyDescent="0.2">
      <c r="A521" s="514">
        <v>517</v>
      </c>
      <c r="B521" s="374">
        <v>43301.388888888891</v>
      </c>
      <c r="C521" t="s">
        <v>92</v>
      </c>
      <c r="D521">
        <v>0.01</v>
      </c>
      <c r="E521" t="s">
        <v>253</v>
      </c>
      <c r="F521">
        <v>1.1642999999999999</v>
      </c>
      <c r="I521" s="374">
        <v>43301.59097222222</v>
      </c>
      <c r="J521">
        <v>1.1669</v>
      </c>
      <c r="K521">
        <v>0</v>
      </c>
      <c r="M521">
        <v>0</v>
      </c>
      <c r="N521">
        <v>2.6</v>
      </c>
      <c r="O521">
        <v>1110</v>
      </c>
      <c r="P521" t="s">
        <v>1741</v>
      </c>
      <c r="Q521">
        <v>201</v>
      </c>
      <c r="R521" t="s">
        <v>92</v>
      </c>
    </row>
    <row r="522" spans="1:18" x14ac:dyDescent="0.2">
      <c r="A522" s="514">
        <v>519</v>
      </c>
      <c r="B522" s="374">
        <v>43301.627083333333</v>
      </c>
      <c r="C522" t="s">
        <v>92</v>
      </c>
      <c r="D522">
        <v>0.01</v>
      </c>
      <c r="E522" t="s">
        <v>253</v>
      </c>
      <c r="F522">
        <v>1.1705000000000001</v>
      </c>
      <c r="I522" s="374">
        <v>43301.642361111109</v>
      </c>
      <c r="J522">
        <v>1.1717</v>
      </c>
      <c r="K522">
        <v>0</v>
      </c>
      <c r="M522">
        <v>0</v>
      </c>
      <c r="N522">
        <v>1.2</v>
      </c>
      <c r="O522">
        <v>1110</v>
      </c>
      <c r="P522" t="s">
        <v>575</v>
      </c>
      <c r="Q522">
        <v>202</v>
      </c>
      <c r="R522" t="s">
        <v>92</v>
      </c>
    </row>
    <row r="523" spans="1:18" x14ac:dyDescent="0.2">
      <c r="A523" s="514">
        <v>520</v>
      </c>
      <c r="B523" s="374">
        <v>43301.645138888889</v>
      </c>
      <c r="C523" t="s">
        <v>92</v>
      </c>
      <c r="D523">
        <v>0.01</v>
      </c>
      <c r="E523" t="s">
        <v>253</v>
      </c>
      <c r="F523">
        <v>1.1716</v>
      </c>
      <c r="I523" s="374">
        <v>43301.8125</v>
      </c>
      <c r="J523">
        <v>1.1721999999999999</v>
      </c>
      <c r="K523">
        <v>0</v>
      </c>
      <c r="M523">
        <v>0</v>
      </c>
      <c r="N523">
        <v>0.6</v>
      </c>
      <c r="O523">
        <v>1110</v>
      </c>
      <c r="P523" t="s">
        <v>575</v>
      </c>
      <c r="Q523">
        <v>203</v>
      </c>
      <c r="R523" t="s">
        <v>92</v>
      </c>
    </row>
    <row r="524" spans="1:18" x14ac:dyDescent="0.2">
      <c r="A524" s="514">
        <v>521</v>
      </c>
      <c r="B524" s="374">
        <v>43301.658333333333</v>
      </c>
      <c r="C524" t="s">
        <v>92</v>
      </c>
      <c r="D524">
        <v>0.01</v>
      </c>
      <c r="E524" t="s">
        <v>253</v>
      </c>
      <c r="F524">
        <v>1.1702999999999999</v>
      </c>
      <c r="I524" s="374">
        <v>43301.8125</v>
      </c>
      <c r="J524">
        <v>1.1721999999999999</v>
      </c>
      <c r="K524">
        <v>0</v>
      </c>
      <c r="M524">
        <v>0</v>
      </c>
      <c r="N524">
        <v>1.9</v>
      </c>
      <c r="O524">
        <v>1110</v>
      </c>
      <c r="P524" t="s">
        <v>1740</v>
      </c>
      <c r="Q524">
        <v>203</v>
      </c>
      <c r="R524" t="s">
        <v>92</v>
      </c>
    </row>
    <row r="525" spans="1:18" x14ac:dyDescent="0.2">
      <c r="A525" s="514">
        <v>522</v>
      </c>
      <c r="B525" s="374">
        <v>43301.865277777775</v>
      </c>
      <c r="C525" t="s">
        <v>92</v>
      </c>
      <c r="D525">
        <v>0.01</v>
      </c>
      <c r="E525" t="s">
        <v>253</v>
      </c>
      <c r="F525">
        <v>1.1724000000000001</v>
      </c>
      <c r="I525" s="374">
        <v>43304.044444444444</v>
      </c>
      <c r="J525">
        <v>1.1737</v>
      </c>
      <c r="K525">
        <v>0</v>
      </c>
      <c r="M525">
        <v>-0.12</v>
      </c>
      <c r="N525">
        <v>1.18</v>
      </c>
      <c r="O525">
        <v>1110</v>
      </c>
      <c r="P525" t="s">
        <v>575</v>
      </c>
      <c r="Q525">
        <v>204</v>
      </c>
      <c r="R525" t="s">
        <v>92</v>
      </c>
    </row>
    <row r="526" spans="1:18" x14ac:dyDescent="0.2">
      <c r="A526" s="514">
        <v>524</v>
      </c>
      <c r="B526" s="374">
        <v>43304.15902777778</v>
      </c>
      <c r="C526" t="s">
        <v>92</v>
      </c>
      <c r="D526">
        <v>0.01</v>
      </c>
      <c r="E526" t="s">
        <v>253</v>
      </c>
      <c r="F526">
        <v>1.1741999999999999</v>
      </c>
      <c r="I526" s="374">
        <v>43304.399305555555</v>
      </c>
      <c r="J526">
        <v>1.1741999999999999</v>
      </c>
      <c r="K526">
        <v>0</v>
      </c>
      <c r="M526">
        <v>0</v>
      </c>
      <c r="N526">
        <v>0</v>
      </c>
      <c r="O526">
        <v>1110</v>
      </c>
      <c r="P526" t="s">
        <v>575</v>
      </c>
      <c r="Q526">
        <v>205</v>
      </c>
      <c r="R526" t="s">
        <v>92</v>
      </c>
    </row>
    <row r="527" spans="1:18" x14ac:dyDescent="0.2">
      <c r="A527" s="514">
        <v>525</v>
      </c>
      <c r="B527" s="374">
        <v>43304.324999999997</v>
      </c>
      <c r="C527" t="s">
        <v>92</v>
      </c>
      <c r="D527">
        <v>0.01</v>
      </c>
      <c r="E527" t="s">
        <v>253</v>
      </c>
      <c r="F527">
        <v>1.1729000000000001</v>
      </c>
      <c r="I527" s="374">
        <v>43304.399305555555</v>
      </c>
      <c r="J527">
        <v>1.1741999999999999</v>
      </c>
      <c r="K527">
        <v>0</v>
      </c>
      <c r="M527">
        <v>0</v>
      </c>
      <c r="N527">
        <v>1.3</v>
      </c>
      <c r="O527">
        <v>1110</v>
      </c>
      <c r="P527" t="s">
        <v>1739</v>
      </c>
      <c r="Q527">
        <v>205</v>
      </c>
      <c r="R527" t="s">
        <v>92</v>
      </c>
    </row>
    <row r="528" spans="1:18" x14ac:dyDescent="0.2">
      <c r="A528" s="514">
        <v>526</v>
      </c>
      <c r="B528" s="374">
        <v>43304.381249999999</v>
      </c>
      <c r="C528" t="s">
        <v>92</v>
      </c>
      <c r="D528">
        <v>0.01</v>
      </c>
      <c r="E528" t="s">
        <v>253</v>
      </c>
      <c r="F528">
        <v>1.1716</v>
      </c>
      <c r="I528" s="374">
        <v>43304.399305555555</v>
      </c>
      <c r="J528">
        <v>1.1741999999999999</v>
      </c>
      <c r="K528">
        <v>0</v>
      </c>
      <c r="M528">
        <v>0</v>
      </c>
      <c r="N528">
        <v>2.6</v>
      </c>
      <c r="O528">
        <v>1110</v>
      </c>
      <c r="P528" t="s">
        <v>592</v>
      </c>
      <c r="Q528">
        <v>205</v>
      </c>
      <c r="R528" t="s">
        <v>92</v>
      </c>
    </row>
    <row r="529" spans="1:18" x14ac:dyDescent="0.2">
      <c r="A529" s="514">
        <v>527</v>
      </c>
      <c r="B529" s="374">
        <v>43304.446527777778</v>
      </c>
      <c r="C529" t="s">
        <v>92</v>
      </c>
      <c r="D529">
        <v>0.01</v>
      </c>
      <c r="E529" t="s">
        <v>253</v>
      </c>
      <c r="F529">
        <v>1.1722999999999999</v>
      </c>
      <c r="I529" s="374">
        <v>43304.611111111109</v>
      </c>
      <c r="J529">
        <v>1.1722999999999999</v>
      </c>
      <c r="K529">
        <v>0</v>
      </c>
      <c r="M529">
        <v>0</v>
      </c>
      <c r="N529">
        <v>0</v>
      </c>
      <c r="O529">
        <v>1110</v>
      </c>
      <c r="P529" t="s">
        <v>575</v>
      </c>
      <c r="Q529">
        <v>206</v>
      </c>
      <c r="R529" t="s">
        <v>92</v>
      </c>
    </row>
    <row r="530" spans="1:18" x14ac:dyDescent="0.2">
      <c r="A530" s="514">
        <v>528</v>
      </c>
      <c r="B530" s="374">
        <v>43304.454861111109</v>
      </c>
      <c r="C530" t="s">
        <v>92</v>
      </c>
      <c r="D530">
        <v>0.01</v>
      </c>
      <c r="E530" t="s">
        <v>253</v>
      </c>
      <c r="F530">
        <v>1.171</v>
      </c>
      <c r="I530" s="374">
        <v>43304.611111111109</v>
      </c>
      <c r="J530">
        <v>1.1722999999999999</v>
      </c>
      <c r="K530">
        <v>0</v>
      </c>
      <c r="M530">
        <v>0</v>
      </c>
      <c r="N530">
        <v>1.3</v>
      </c>
      <c r="O530">
        <v>1110</v>
      </c>
      <c r="P530" t="s">
        <v>1738</v>
      </c>
      <c r="Q530">
        <v>206</v>
      </c>
      <c r="R530" t="s">
        <v>92</v>
      </c>
    </row>
    <row r="531" spans="1:18" x14ac:dyDescent="0.2">
      <c r="A531" s="514">
        <v>529</v>
      </c>
      <c r="B531" s="374">
        <v>43304.479166666664</v>
      </c>
      <c r="C531" t="s">
        <v>92</v>
      </c>
      <c r="D531">
        <v>0.01</v>
      </c>
      <c r="E531" t="s">
        <v>253</v>
      </c>
      <c r="F531">
        <v>1.1697</v>
      </c>
      <c r="I531" s="374">
        <v>43304.611111111109</v>
      </c>
      <c r="J531">
        <v>1.1722999999999999</v>
      </c>
      <c r="K531">
        <v>0</v>
      </c>
      <c r="M531">
        <v>0</v>
      </c>
      <c r="N531">
        <v>2.6</v>
      </c>
      <c r="O531">
        <v>1110</v>
      </c>
      <c r="P531" t="s">
        <v>1737</v>
      </c>
      <c r="Q531">
        <v>206</v>
      </c>
      <c r="R531" t="s">
        <v>92</v>
      </c>
    </row>
    <row r="532" spans="1:18" x14ac:dyDescent="0.2">
      <c r="A532" s="514">
        <v>531</v>
      </c>
      <c r="B532" s="374">
        <v>43304.65347222222</v>
      </c>
      <c r="C532" t="s">
        <v>92</v>
      </c>
      <c r="D532">
        <v>0.01</v>
      </c>
      <c r="E532" t="s">
        <v>253</v>
      </c>
      <c r="F532">
        <v>1.1705000000000001</v>
      </c>
      <c r="I532" s="374">
        <v>43305.395833333336</v>
      </c>
      <c r="J532">
        <v>1.1696</v>
      </c>
      <c r="K532">
        <v>0</v>
      </c>
      <c r="M532">
        <v>-0.12</v>
      </c>
      <c r="N532">
        <v>-1.02</v>
      </c>
      <c r="O532">
        <v>1110</v>
      </c>
      <c r="P532" t="s">
        <v>575</v>
      </c>
      <c r="Q532">
        <v>207</v>
      </c>
      <c r="R532" t="s">
        <v>92</v>
      </c>
    </row>
    <row r="533" spans="1:18" x14ac:dyDescent="0.2">
      <c r="A533" s="514">
        <v>532</v>
      </c>
      <c r="B533" s="374">
        <v>43304.767361111109</v>
      </c>
      <c r="C533" t="s">
        <v>92</v>
      </c>
      <c r="D533">
        <v>0.01</v>
      </c>
      <c r="E533" t="s">
        <v>253</v>
      </c>
      <c r="F533">
        <v>1.1693</v>
      </c>
      <c r="I533" s="374">
        <v>43305.395833333336</v>
      </c>
      <c r="J533">
        <v>1.1696</v>
      </c>
      <c r="K533">
        <v>0</v>
      </c>
      <c r="M533">
        <v>-0.12</v>
      </c>
      <c r="N533">
        <v>0.18</v>
      </c>
      <c r="O533">
        <v>1110</v>
      </c>
      <c r="P533" t="s">
        <v>1728</v>
      </c>
      <c r="Q533">
        <v>207</v>
      </c>
      <c r="R533" t="s">
        <v>92</v>
      </c>
    </row>
    <row r="534" spans="1:18" x14ac:dyDescent="0.2">
      <c r="A534" s="514">
        <v>533</v>
      </c>
      <c r="B534" s="374">
        <v>43305.279861111114</v>
      </c>
      <c r="C534" t="s">
        <v>92</v>
      </c>
      <c r="D534">
        <v>0.01</v>
      </c>
      <c r="E534" t="s">
        <v>253</v>
      </c>
      <c r="F534">
        <v>1.1679999999999999</v>
      </c>
      <c r="I534" s="374">
        <v>43305.395833333336</v>
      </c>
      <c r="J534">
        <v>1.1696</v>
      </c>
      <c r="K534">
        <v>0</v>
      </c>
      <c r="M534">
        <v>0</v>
      </c>
      <c r="N534">
        <v>1.6</v>
      </c>
      <c r="O534">
        <v>1110</v>
      </c>
      <c r="P534" t="s">
        <v>1727</v>
      </c>
      <c r="Q534">
        <v>207</v>
      </c>
      <c r="R534" t="s">
        <v>92</v>
      </c>
    </row>
    <row r="535" spans="1:18" x14ac:dyDescent="0.2">
      <c r="A535" s="514">
        <v>534</v>
      </c>
      <c r="B535" s="374">
        <v>43305.366666666669</v>
      </c>
      <c r="C535" t="s">
        <v>92</v>
      </c>
      <c r="D535">
        <v>0.02</v>
      </c>
      <c r="E535" t="s">
        <v>253</v>
      </c>
      <c r="F535">
        <v>1.1665000000000001</v>
      </c>
      <c r="I535" s="374">
        <v>43305.395833333336</v>
      </c>
      <c r="J535">
        <v>1.1696</v>
      </c>
      <c r="K535">
        <v>0</v>
      </c>
      <c r="M535">
        <v>0</v>
      </c>
      <c r="N535">
        <v>6.2</v>
      </c>
      <c r="O535">
        <v>1110</v>
      </c>
      <c r="P535" t="s">
        <v>593</v>
      </c>
      <c r="Q535">
        <v>207</v>
      </c>
      <c r="R535" t="s">
        <v>92</v>
      </c>
    </row>
    <row r="536" spans="1:18" x14ac:dyDescent="0.2">
      <c r="A536" s="514">
        <v>535</v>
      </c>
      <c r="B536" s="374">
        <v>43305.378472222219</v>
      </c>
      <c r="C536" t="s">
        <v>93</v>
      </c>
      <c r="D536">
        <v>0.01</v>
      </c>
      <c r="E536" t="s">
        <v>253</v>
      </c>
      <c r="F536">
        <v>1.1664000000000001</v>
      </c>
      <c r="I536" s="374">
        <v>43305.75</v>
      </c>
      <c r="J536">
        <v>1.1679999999999999</v>
      </c>
      <c r="K536">
        <v>0</v>
      </c>
      <c r="M536">
        <v>0</v>
      </c>
      <c r="N536">
        <v>-1.6</v>
      </c>
      <c r="O536">
        <v>1110</v>
      </c>
      <c r="P536" t="s">
        <v>575</v>
      </c>
      <c r="Q536">
        <v>208</v>
      </c>
      <c r="R536" t="s">
        <v>93</v>
      </c>
    </row>
    <row r="537" spans="1:18" x14ac:dyDescent="0.2">
      <c r="A537" s="514">
        <v>536</v>
      </c>
      <c r="B537" s="374">
        <v>43305.386111111111</v>
      </c>
      <c r="C537" t="s">
        <v>93</v>
      </c>
      <c r="D537">
        <v>0.01</v>
      </c>
      <c r="E537" t="s">
        <v>253</v>
      </c>
      <c r="F537">
        <v>1.1677999999999999</v>
      </c>
      <c r="I537" s="374">
        <v>43305.75</v>
      </c>
      <c r="J537">
        <v>1.1679999999999999</v>
      </c>
      <c r="K537">
        <v>0</v>
      </c>
      <c r="M537">
        <v>0</v>
      </c>
      <c r="N537">
        <v>-0.2</v>
      </c>
      <c r="O537">
        <v>1110</v>
      </c>
      <c r="P537" t="s">
        <v>1724</v>
      </c>
      <c r="Q537">
        <v>208</v>
      </c>
      <c r="R537" t="s">
        <v>93</v>
      </c>
    </row>
    <row r="538" spans="1:18" x14ac:dyDescent="0.2">
      <c r="A538" s="514">
        <v>537</v>
      </c>
      <c r="B538" s="374">
        <v>43305.4</v>
      </c>
      <c r="C538" t="s">
        <v>93</v>
      </c>
      <c r="D538">
        <v>0.01</v>
      </c>
      <c r="E538" t="s">
        <v>253</v>
      </c>
      <c r="F538">
        <v>1.17</v>
      </c>
      <c r="I538" s="374">
        <v>43305.75</v>
      </c>
      <c r="J538">
        <v>1.1679999999999999</v>
      </c>
      <c r="K538">
        <v>0</v>
      </c>
      <c r="M538">
        <v>0</v>
      </c>
      <c r="N538">
        <v>2</v>
      </c>
      <c r="O538">
        <v>1110</v>
      </c>
      <c r="P538" t="s">
        <v>1723</v>
      </c>
      <c r="Q538">
        <v>208</v>
      </c>
      <c r="R538" t="s">
        <v>93</v>
      </c>
    </row>
    <row r="539" spans="1:18" x14ac:dyDescent="0.2">
      <c r="A539" s="514">
        <v>543</v>
      </c>
      <c r="B539" s="374">
        <v>43305.697222222225</v>
      </c>
      <c r="C539" t="s">
        <v>93</v>
      </c>
      <c r="D539">
        <v>0.02</v>
      </c>
      <c r="E539" t="s">
        <v>253</v>
      </c>
      <c r="F539">
        <v>1.1714</v>
      </c>
      <c r="I539" s="374">
        <v>43305.75</v>
      </c>
      <c r="J539">
        <v>1.1679999999999999</v>
      </c>
      <c r="K539">
        <v>0</v>
      </c>
      <c r="M539">
        <v>0</v>
      </c>
      <c r="N539">
        <v>6.8</v>
      </c>
      <c r="O539">
        <v>1110</v>
      </c>
      <c r="P539" t="s">
        <v>594</v>
      </c>
      <c r="Q539">
        <v>208</v>
      </c>
      <c r="R539" t="s">
        <v>93</v>
      </c>
    </row>
    <row r="540" spans="1:18" x14ac:dyDescent="0.2">
      <c r="A540" s="514">
        <v>538</v>
      </c>
      <c r="B540" s="374">
        <v>43305.402083333334</v>
      </c>
      <c r="C540" t="s">
        <v>92</v>
      </c>
      <c r="D540">
        <v>0.01</v>
      </c>
      <c r="E540" t="s">
        <v>253</v>
      </c>
      <c r="F540">
        <v>1.1696</v>
      </c>
      <c r="I540" s="374">
        <v>43305.508333333331</v>
      </c>
      <c r="J540">
        <v>1.1701999999999999</v>
      </c>
      <c r="K540">
        <v>0</v>
      </c>
      <c r="M540">
        <v>0</v>
      </c>
      <c r="N540">
        <v>0.6</v>
      </c>
      <c r="O540">
        <v>1110</v>
      </c>
      <c r="P540" t="s">
        <v>575</v>
      </c>
      <c r="Q540">
        <v>209</v>
      </c>
      <c r="R540" t="s">
        <v>92</v>
      </c>
    </row>
    <row r="541" spans="1:18" x14ac:dyDescent="0.2">
      <c r="A541" s="514">
        <v>539</v>
      </c>
      <c r="B541" s="374">
        <v>43305.434027777781</v>
      </c>
      <c r="C541" t="s">
        <v>92</v>
      </c>
      <c r="D541">
        <v>0.01</v>
      </c>
      <c r="E541" t="s">
        <v>253</v>
      </c>
      <c r="F541">
        <v>1.1682999999999999</v>
      </c>
      <c r="I541" s="374">
        <v>43305.508333333331</v>
      </c>
      <c r="J541">
        <v>1.1701999999999999</v>
      </c>
      <c r="K541">
        <v>0</v>
      </c>
      <c r="M541">
        <v>0</v>
      </c>
      <c r="N541">
        <v>1.9</v>
      </c>
      <c r="O541">
        <v>1110</v>
      </c>
      <c r="P541" t="s">
        <v>1726</v>
      </c>
      <c r="Q541">
        <v>209</v>
      </c>
      <c r="R541" t="s">
        <v>92</v>
      </c>
    </row>
    <row r="542" spans="1:18" x14ac:dyDescent="0.2">
      <c r="A542" s="514">
        <v>540</v>
      </c>
      <c r="B542" s="374">
        <v>43305.559027777781</v>
      </c>
      <c r="C542" t="s">
        <v>92</v>
      </c>
      <c r="D542">
        <v>0.01</v>
      </c>
      <c r="E542" t="s">
        <v>253</v>
      </c>
      <c r="F542">
        <v>1.1706000000000001</v>
      </c>
      <c r="I542" s="374">
        <v>43305.663888888892</v>
      </c>
      <c r="J542">
        <v>1.1712</v>
      </c>
      <c r="K542">
        <v>0</v>
      </c>
      <c r="M542">
        <v>0</v>
      </c>
      <c r="N542">
        <v>0.6</v>
      </c>
      <c r="O542">
        <v>1110</v>
      </c>
      <c r="P542" t="s">
        <v>575</v>
      </c>
      <c r="Q542">
        <v>210</v>
      </c>
      <c r="R542" t="s">
        <v>92</v>
      </c>
    </row>
    <row r="543" spans="1:18" x14ac:dyDescent="0.2">
      <c r="A543" s="514">
        <v>541</v>
      </c>
      <c r="B543" s="374">
        <v>43305.609722222223</v>
      </c>
      <c r="C543" t="s">
        <v>92</v>
      </c>
      <c r="D543">
        <v>0.01</v>
      </c>
      <c r="E543" t="s">
        <v>253</v>
      </c>
      <c r="F543">
        <v>1.1694</v>
      </c>
      <c r="I543" s="374">
        <v>43305.663888888892</v>
      </c>
      <c r="J543">
        <v>1.1712</v>
      </c>
      <c r="K543">
        <v>0</v>
      </c>
      <c r="M543">
        <v>0</v>
      </c>
      <c r="N543">
        <v>1.8</v>
      </c>
      <c r="O543">
        <v>1110</v>
      </c>
      <c r="P543" t="s">
        <v>1725</v>
      </c>
      <c r="Q543">
        <v>210</v>
      </c>
      <c r="R543" t="s">
        <v>92</v>
      </c>
    </row>
    <row r="544" spans="1:18" x14ac:dyDescent="0.2">
      <c r="A544" s="514">
        <v>542</v>
      </c>
      <c r="B544" s="374">
        <v>43305.679861111108</v>
      </c>
      <c r="C544" t="s">
        <v>92</v>
      </c>
      <c r="D544">
        <v>0.01</v>
      </c>
      <c r="E544" t="s">
        <v>253</v>
      </c>
      <c r="F544">
        <v>1.1706000000000001</v>
      </c>
      <c r="I544" s="374">
        <v>43306.630555555559</v>
      </c>
      <c r="J544">
        <v>1.1708000000000001</v>
      </c>
      <c r="K544">
        <v>0</v>
      </c>
      <c r="M544">
        <v>-0.12</v>
      </c>
      <c r="N544">
        <v>0.08</v>
      </c>
      <c r="O544">
        <v>1110</v>
      </c>
      <c r="P544" t="s">
        <v>575</v>
      </c>
      <c r="Q544">
        <v>211</v>
      </c>
      <c r="R544" t="s">
        <v>92</v>
      </c>
    </row>
    <row r="545" spans="1:18" x14ac:dyDescent="0.2">
      <c r="A545" s="514">
        <v>544</v>
      </c>
      <c r="B545" s="374">
        <v>43305.724305555559</v>
      </c>
      <c r="C545" t="s">
        <v>92</v>
      </c>
      <c r="D545">
        <v>0.01</v>
      </c>
      <c r="E545" t="s">
        <v>253</v>
      </c>
      <c r="F545">
        <v>1.1694</v>
      </c>
      <c r="I545" s="374">
        <v>43306.630555555559</v>
      </c>
      <c r="J545">
        <v>1.1708000000000001</v>
      </c>
      <c r="K545">
        <v>0</v>
      </c>
      <c r="M545">
        <v>-0.12</v>
      </c>
      <c r="N545">
        <v>1.28</v>
      </c>
      <c r="O545">
        <v>1110</v>
      </c>
      <c r="P545" t="s">
        <v>1722</v>
      </c>
      <c r="Q545">
        <v>211</v>
      </c>
      <c r="R545" t="s">
        <v>92</v>
      </c>
    </row>
    <row r="546" spans="1:18" x14ac:dyDescent="0.2">
      <c r="A546" s="514">
        <v>545</v>
      </c>
      <c r="B546" s="374">
        <v>43305.75</v>
      </c>
      <c r="C546" t="s">
        <v>92</v>
      </c>
      <c r="D546">
        <v>0.01</v>
      </c>
      <c r="E546" t="s">
        <v>253</v>
      </c>
      <c r="F546">
        <v>1.1680999999999999</v>
      </c>
      <c r="I546" s="374">
        <v>43306.630555555559</v>
      </c>
      <c r="J546">
        <v>1.1708000000000001</v>
      </c>
      <c r="K546">
        <v>0</v>
      </c>
      <c r="M546">
        <v>-0.12</v>
      </c>
      <c r="N546">
        <v>2.58</v>
      </c>
      <c r="O546">
        <v>1110</v>
      </c>
      <c r="P546" t="s">
        <v>1721</v>
      </c>
      <c r="Q546">
        <v>211</v>
      </c>
      <c r="R546" t="s">
        <v>92</v>
      </c>
    </row>
    <row r="547" spans="1:18" x14ac:dyDescent="0.2">
      <c r="A547" s="514">
        <v>546</v>
      </c>
      <c r="B547" s="374">
        <v>43305.822916666664</v>
      </c>
      <c r="C547" t="s">
        <v>93</v>
      </c>
      <c r="D547">
        <v>0.01</v>
      </c>
      <c r="E547" t="s">
        <v>253</v>
      </c>
      <c r="F547">
        <v>1.1685000000000001</v>
      </c>
      <c r="I547" s="374">
        <v>43306.697222222225</v>
      </c>
      <c r="J547">
        <v>1.1677999999999999</v>
      </c>
      <c r="K547">
        <v>0</v>
      </c>
      <c r="M547">
        <v>0.02</v>
      </c>
      <c r="N547">
        <v>0.72</v>
      </c>
      <c r="O547">
        <v>1110</v>
      </c>
      <c r="P547" t="s">
        <v>575</v>
      </c>
      <c r="Q547">
        <v>212</v>
      </c>
      <c r="R547" t="s">
        <v>93</v>
      </c>
    </row>
    <row r="548" spans="1:18" x14ac:dyDescent="0.2">
      <c r="A548" s="514">
        <v>547</v>
      </c>
      <c r="B548" s="374">
        <v>43306.370833333334</v>
      </c>
      <c r="C548" t="s">
        <v>93</v>
      </c>
      <c r="D548">
        <v>0.01</v>
      </c>
      <c r="E548" t="s">
        <v>253</v>
      </c>
      <c r="F548">
        <v>1.1698</v>
      </c>
      <c r="I548" s="374">
        <v>43306.697222222225</v>
      </c>
      <c r="J548">
        <v>1.1677999999999999</v>
      </c>
      <c r="K548">
        <v>0</v>
      </c>
      <c r="M548">
        <v>0</v>
      </c>
      <c r="N548">
        <v>2</v>
      </c>
      <c r="O548">
        <v>1110</v>
      </c>
      <c r="P548" t="s">
        <v>1720</v>
      </c>
      <c r="Q548">
        <v>212</v>
      </c>
      <c r="R548" t="s">
        <v>93</v>
      </c>
    </row>
    <row r="549" spans="1:18" x14ac:dyDescent="0.2">
      <c r="A549" s="514">
        <v>548</v>
      </c>
      <c r="B549" s="374">
        <v>43306.640972222223</v>
      </c>
      <c r="C549" t="s">
        <v>92</v>
      </c>
      <c r="D549">
        <v>0.01</v>
      </c>
      <c r="E549" t="s">
        <v>253</v>
      </c>
      <c r="F549">
        <v>1.1709000000000001</v>
      </c>
      <c r="I549" s="374">
        <v>43306.838194444441</v>
      </c>
      <c r="J549">
        <v>1.1709000000000001</v>
      </c>
      <c r="K549">
        <v>0</v>
      </c>
      <c r="M549">
        <v>0</v>
      </c>
      <c r="N549">
        <v>0</v>
      </c>
      <c r="O549">
        <v>1110</v>
      </c>
      <c r="P549" t="s">
        <v>575</v>
      </c>
      <c r="Q549">
        <v>213</v>
      </c>
      <c r="R549" t="s">
        <v>92</v>
      </c>
    </row>
    <row r="550" spans="1:18" x14ac:dyDescent="0.2">
      <c r="A550" s="514">
        <v>549</v>
      </c>
      <c r="B550" s="374">
        <v>43306.661111111112</v>
      </c>
      <c r="C550" t="s">
        <v>92</v>
      </c>
      <c r="D550">
        <v>0.01</v>
      </c>
      <c r="E550" t="s">
        <v>253</v>
      </c>
      <c r="F550">
        <v>1.1696</v>
      </c>
      <c r="I550" s="374">
        <v>43306.838194444441</v>
      </c>
      <c r="J550">
        <v>1.1709000000000001</v>
      </c>
      <c r="K550">
        <v>0</v>
      </c>
      <c r="M550">
        <v>0</v>
      </c>
      <c r="N550">
        <v>1.3</v>
      </c>
      <c r="O550">
        <v>1110</v>
      </c>
      <c r="P550" t="s">
        <v>1719</v>
      </c>
      <c r="Q550">
        <v>213</v>
      </c>
      <c r="R550" t="s">
        <v>92</v>
      </c>
    </row>
    <row r="551" spans="1:18" x14ac:dyDescent="0.2">
      <c r="A551" s="514">
        <v>550</v>
      </c>
      <c r="B551" s="374">
        <v>43306.697222222225</v>
      </c>
      <c r="C551" t="s">
        <v>92</v>
      </c>
      <c r="D551">
        <v>0.01</v>
      </c>
      <c r="E551" t="s">
        <v>253</v>
      </c>
      <c r="F551">
        <v>1.1682999999999999</v>
      </c>
      <c r="I551" s="374">
        <v>43306.838194444441</v>
      </c>
      <c r="J551">
        <v>1.1709000000000001</v>
      </c>
      <c r="K551">
        <v>0</v>
      </c>
      <c r="M551">
        <v>0</v>
      </c>
      <c r="N551">
        <v>2.6</v>
      </c>
      <c r="O551">
        <v>1110</v>
      </c>
      <c r="P551" t="s">
        <v>1718</v>
      </c>
      <c r="Q551">
        <v>213</v>
      </c>
      <c r="R551" t="s">
        <v>92</v>
      </c>
    </row>
    <row r="552" spans="1:18" x14ac:dyDescent="0.2">
      <c r="A552" s="514">
        <v>551</v>
      </c>
      <c r="B552" s="374">
        <v>43306.7</v>
      </c>
      <c r="C552" t="s">
        <v>93</v>
      </c>
      <c r="D552">
        <v>0.01</v>
      </c>
      <c r="E552" t="s">
        <v>253</v>
      </c>
      <c r="F552">
        <v>1.1684000000000001</v>
      </c>
      <c r="I552" s="374">
        <v>43306.708333333336</v>
      </c>
      <c r="J552">
        <v>1.1672</v>
      </c>
      <c r="K552">
        <v>0</v>
      </c>
      <c r="M552">
        <v>0</v>
      </c>
      <c r="N552">
        <v>1.2</v>
      </c>
      <c r="O552">
        <v>1110</v>
      </c>
      <c r="P552" t="s">
        <v>563</v>
      </c>
      <c r="Q552">
        <v>214</v>
      </c>
      <c r="R552" t="s">
        <v>93</v>
      </c>
    </row>
    <row r="553" spans="1:18" x14ac:dyDescent="0.2">
      <c r="A553" s="514">
        <v>552</v>
      </c>
      <c r="B553" s="374">
        <v>43306.758333333331</v>
      </c>
      <c r="C553" t="s">
        <v>93</v>
      </c>
      <c r="D553">
        <v>0.01</v>
      </c>
      <c r="E553" t="s">
        <v>253</v>
      </c>
      <c r="F553">
        <v>1.1673</v>
      </c>
      <c r="I553" s="374">
        <v>43307.621527777781</v>
      </c>
      <c r="J553">
        <v>1.1694</v>
      </c>
      <c r="K553">
        <v>0</v>
      </c>
      <c r="M553">
        <v>0.05</v>
      </c>
      <c r="N553">
        <v>-2.0499999999999998</v>
      </c>
      <c r="O553">
        <v>1110</v>
      </c>
      <c r="P553" t="s">
        <v>575</v>
      </c>
      <c r="Q553">
        <v>215</v>
      </c>
      <c r="R553" t="s">
        <v>93</v>
      </c>
    </row>
    <row r="554" spans="1:18" x14ac:dyDescent="0.2">
      <c r="A554" s="514">
        <v>553</v>
      </c>
      <c r="B554" s="374">
        <v>43306.807638888888</v>
      </c>
      <c r="C554" t="s">
        <v>93</v>
      </c>
      <c r="D554">
        <v>0.01</v>
      </c>
      <c r="E554" t="s">
        <v>253</v>
      </c>
      <c r="F554">
        <v>1.1686000000000001</v>
      </c>
      <c r="I554" s="374">
        <v>43307.621527777781</v>
      </c>
      <c r="J554">
        <v>1.1694</v>
      </c>
      <c r="K554">
        <v>0</v>
      </c>
      <c r="M554">
        <v>0.05</v>
      </c>
      <c r="N554">
        <v>-0.75</v>
      </c>
      <c r="O554">
        <v>1110</v>
      </c>
      <c r="P554" t="s">
        <v>1716</v>
      </c>
      <c r="Q554">
        <v>215</v>
      </c>
      <c r="R554" t="s">
        <v>93</v>
      </c>
    </row>
    <row r="555" spans="1:18" x14ac:dyDescent="0.2">
      <c r="A555" s="514">
        <v>554</v>
      </c>
      <c r="B555" s="374">
        <v>43306.837500000001</v>
      </c>
      <c r="C555" t="s">
        <v>93</v>
      </c>
      <c r="D555">
        <v>0.01</v>
      </c>
      <c r="E555" t="s">
        <v>253</v>
      </c>
      <c r="F555">
        <v>1.1700999999999999</v>
      </c>
      <c r="I555" s="374">
        <v>43307.621527777781</v>
      </c>
      <c r="J555">
        <v>1.1694</v>
      </c>
      <c r="K555">
        <v>0</v>
      </c>
      <c r="M555">
        <v>0.05</v>
      </c>
      <c r="N555">
        <v>0.75</v>
      </c>
      <c r="O555">
        <v>1110</v>
      </c>
      <c r="P555" t="s">
        <v>1715</v>
      </c>
      <c r="Q555">
        <v>215</v>
      </c>
      <c r="R555" t="s">
        <v>93</v>
      </c>
    </row>
    <row r="556" spans="1:18" x14ac:dyDescent="0.2">
      <c r="A556" s="514">
        <v>556</v>
      </c>
      <c r="B556" s="374">
        <v>43306.902083333334</v>
      </c>
      <c r="C556" t="s">
        <v>93</v>
      </c>
      <c r="D556">
        <v>0.02</v>
      </c>
      <c r="E556" t="s">
        <v>253</v>
      </c>
      <c r="F556">
        <v>1.1716</v>
      </c>
      <c r="I556" s="374">
        <v>43307.621527777781</v>
      </c>
      <c r="J556">
        <v>1.1694</v>
      </c>
      <c r="K556">
        <v>0</v>
      </c>
      <c r="M556">
        <v>0.09</v>
      </c>
      <c r="N556">
        <v>4.49</v>
      </c>
      <c r="O556">
        <v>1110</v>
      </c>
      <c r="P556" t="s">
        <v>1714</v>
      </c>
      <c r="Q556">
        <v>215</v>
      </c>
      <c r="R556" t="s">
        <v>93</v>
      </c>
    </row>
    <row r="557" spans="1:18" x14ac:dyDescent="0.2">
      <c r="A557" s="514">
        <v>557</v>
      </c>
      <c r="B557" s="374">
        <v>43306.911111111112</v>
      </c>
      <c r="C557" t="s">
        <v>93</v>
      </c>
      <c r="D557">
        <v>0.03</v>
      </c>
      <c r="E557" t="s">
        <v>253</v>
      </c>
      <c r="F557">
        <v>1.1731</v>
      </c>
      <c r="I557" s="374">
        <v>43307.621527777781</v>
      </c>
      <c r="J557">
        <v>1.1694</v>
      </c>
      <c r="K557">
        <v>0</v>
      </c>
      <c r="M557">
        <v>0.14000000000000001</v>
      </c>
      <c r="N557">
        <v>11.24</v>
      </c>
      <c r="O557">
        <v>1110</v>
      </c>
      <c r="P557" t="s">
        <v>1713</v>
      </c>
      <c r="Q557">
        <v>215</v>
      </c>
      <c r="R557" t="s">
        <v>93</v>
      </c>
    </row>
    <row r="558" spans="1:18" x14ac:dyDescent="0.2">
      <c r="A558" s="514">
        <v>555</v>
      </c>
      <c r="B558" s="374">
        <v>43306.853472222225</v>
      </c>
      <c r="C558" t="s">
        <v>92</v>
      </c>
      <c r="D558">
        <v>0.01</v>
      </c>
      <c r="E558" t="s">
        <v>253</v>
      </c>
      <c r="F558">
        <v>1.1702999999999999</v>
      </c>
      <c r="I558" s="374">
        <v>43306.9</v>
      </c>
      <c r="J558">
        <v>1.1715</v>
      </c>
      <c r="K558">
        <v>0</v>
      </c>
      <c r="M558">
        <v>0</v>
      </c>
      <c r="N558">
        <v>1.2</v>
      </c>
      <c r="O558">
        <v>1110</v>
      </c>
      <c r="P558" t="s">
        <v>575</v>
      </c>
      <c r="Q558">
        <v>216</v>
      </c>
      <c r="R558" t="s">
        <v>92</v>
      </c>
    </row>
    <row r="559" spans="1:18" x14ac:dyDescent="0.2">
      <c r="A559" s="514">
        <v>558</v>
      </c>
      <c r="B559" s="374">
        <v>43306.915277777778</v>
      </c>
      <c r="C559" t="s">
        <v>92</v>
      </c>
      <c r="D559">
        <v>0.01</v>
      </c>
      <c r="E559" t="s">
        <v>253</v>
      </c>
      <c r="F559">
        <v>1.1733</v>
      </c>
      <c r="I559" s="374">
        <v>43307.140972222223</v>
      </c>
      <c r="J559">
        <v>1.1741999999999999</v>
      </c>
      <c r="K559">
        <v>0</v>
      </c>
      <c r="M559">
        <v>-0.37</v>
      </c>
      <c r="N559">
        <v>0.53</v>
      </c>
      <c r="O559">
        <v>1110</v>
      </c>
      <c r="P559" t="s">
        <v>575</v>
      </c>
      <c r="Q559">
        <v>217</v>
      </c>
      <c r="R559" t="s">
        <v>92</v>
      </c>
    </row>
    <row r="560" spans="1:18" x14ac:dyDescent="0.2">
      <c r="A560" s="514">
        <v>559</v>
      </c>
      <c r="B560" s="374">
        <v>43306.92291666667</v>
      </c>
      <c r="C560" t="s">
        <v>92</v>
      </c>
      <c r="D560">
        <v>0.01</v>
      </c>
      <c r="E560" t="s">
        <v>253</v>
      </c>
      <c r="F560">
        <v>1.1719999999999999</v>
      </c>
      <c r="I560" s="374">
        <v>43307.140972222223</v>
      </c>
      <c r="J560">
        <v>1.1741999999999999</v>
      </c>
      <c r="K560">
        <v>0</v>
      </c>
      <c r="M560">
        <v>-0.37</v>
      </c>
      <c r="N560">
        <v>1.83</v>
      </c>
      <c r="O560">
        <v>1110</v>
      </c>
      <c r="P560" t="s">
        <v>1717</v>
      </c>
      <c r="Q560">
        <v>217</v>
      </c>
      <c r="R560" t="s">
        <v>92</v>
      </c>
    </row>
    <row r="561" spans="1:18" x14ac:dyDescent="0.2">
      <c r="A561" s="514">
        <v>560</v>
      </c>
      <c r="B561" s="374">
        <v>43307.356249999997</v>
      </c>
      <c r="C561" t="s">
        <v>92</v>
      </c>
      <c r="D561">
        <v>0.01</v>
      </c>
      <c r="E561" t="s">
        <v>253</v>
      </c>
      <c r="F561">
        <v>1.1736</v>
      </c>
      <c r="I561" s="374">
        <v>43311.488194444442</v>
      </c>
      <c r="J561">
        <v>1.1692</v>
      </c>
      <c r="K561">
        <v>0</v>
      </c>
      <c r="M561">
        <v>-0.24</v>
      </c>
      <c r="N561">
        <v>-4.6399999999999997</v>
      </c>
      <c r="O561">
        <v>1110</v>
      </c>
      <c r="P561" t="s">
        <v>575</v>
      </c>
      <c r="Q561">
        <v>218</v>
      </c>
      <c r="R561" t="s">
        <v>92</v>
      </c>
    </row>
    <row r="562" spans="1:18" x14ac:dyDescent="0.2">
      <c r="A562" s="514">
        <v>561</v>
      </c>
      <c r="B562" s="374">
        <v>43307.425694444442</v>
      </c>
      <c r="C562" t="s">
        <v>92</v>
      </c>
      <c r="D562">
        <v>0.01</v>
      </c>
      <c r="E562" t="s">
        <v>253</v>
      </c>
      <c r="F562">
        <v>1.1721999999999999</v>
      </c>
      <c r="I562" s="374">
        <v>43311.488194444442</v>
      </c>
      <c r="J562">
        <v>1.1692</v>
      </c>
      <c r="K562">
        <v>0</v>
      </c>
      <c r="M562">
        <v>-0.24</v>
      </c>
      <c r="N562">
        <v>-3.24</v>
      </c>
      <c r="O562">
        <v>1110</v>
      </c>
      <c r="P562" t="s">
        <v>1711</v>
      </c>
      <c r="Q562">
        <v>218</v>
      </c>
      <c r="R562" t="s">
        <v>92</v>
      </c>
    </row>
    <row r="563" spans="1:18" x14ac:dyDescent="0.2">
      <c r="A563" s="514">
        <v>562</v>
      </c>
      <c r="B563" s="374">
        <v>43307.47152777778</v>
      </c>
      <c r="C563" t="s">
        <v>92</v>
      </c>
      <c r="D563">
        <v>0.01</v>
      </c>
      <c r="E563" t="s">
        <v>253</v>
      </c>
      <c r="F563">
        <v>1.1708000000000001</v>
      </c>
      <c r="I563" s="374">
        <v>43311.488194444442</v>
      </c>
      <c r="J563">
        <v>1.1692</v>
      </c>
      <c r="K563">
        <v>0</v>
      </c>
      <c r="M563">
        <v>-0.24</v>
      </c>
      <c r="N563">
        <v>-1.84</v>
      </c>
      <c r="O563">
        <v>1110</v>
      </c>
      <c r="P563" t="s">
        <v>1710</v>
      </c>
      <c r="Q563">
        <v>218</v>
      </c>
      <c r="R563" t="s">
        <v>92</v>
      </c>
    </row>
    <row r="564" spans="1:18" x14ac:dyDescent="0.2">
      <c r="A564" s="514">
        <v>564</v>
      </c>
      <c r="B564" s="374">
        <v>43307.628472222219</v>
      </c>
      <c r="C564" t="s">
        <v>92</v>
      </c>
      <c r="D564">
        <v>0.02</v>
      </c>
      <c r="E564" t="s">
        <v>253</v>
      </c>
      <c r="F564">
        <v>1.1694</v>
      </c>
      <c r="I564" s="374">
        <v>43311.488194444442</v>
      </c>
      <c r="J564">
        <v>1.1692</v>
      </c>
      <c r="K564">
        <v>0</v>
      </c>
      <c r="M564">
        <v>-0.5</v>
      </c>
      <c r="N564">
        <v>-0.9</v>
      </c>
      <c r="O564">
        <v>1110</v>
      </c>
      <c r="P564" t="s">
        <v>1709</v>
      </c>
      <c r="Q564">
        <v>218</v>
      </c>
      <c r="R564" t="s">
        <v>92</v>
      </c>
    </row>
    <row r="565" spans="1:18" x14ac:dyDescent="0.2">
      <c r="A565" s="514">
        <v>565</v>
      </c>
      <c r="B565" s="374">
        <v>43307.647916666669</v>
      </c>
      <c r="C565" t="s">
        <v>92</v>
      </c>
      <c r="D565">
        <v>0.03</v>
      </c>
      <c r="E565" t="s">
        <v>253</v>
      </c>
      <c r="F565">
        <v>1.1678999999999999</v>
      </c>
      <c r="I565" s="374">
        <v>43311.488194444442</v>
      </c>
      <c r="J565">
        <v>1.1692</v>
      </c>
      <c r="K565">
        <v>0</v>
      </c>
      <c r="M565">
        <v>-0.74</v>
      </c>
      <c r="N565">
        <v>3.16</v>
      </c>
      <c r="O565">
        <v>1110</v>
      </c>
      <c r="P565" t="s">
        <v>1708</v>
      </c>
      <c r="Q565">
        <v>218</v>
      </c>
      <c r="R565" t="s">
        <v>92</v>
      </c>
    </row>
    <row r="566" spans="1:18" x14ac:dyDescent="0.2">
      <c r="A566" s="514">
        <v>567</v>
      </c>
      <c r="B566" s="374">
        <v>43307.681250000001</v>
      </c>
      <c r="C566" t="s">
        <v>92</v>
      </c>
      <c r="D566">
        <v>0.04</v>
      </c>
      <c r="E566" t="s">
        <v>253</v>
      </c>
      <c r="F566">
        <v>1.1662999999999999</v>
      </c>
      <c r="I566" s="374">
        <v>43311.488194444442</v>
      </c>
      <c r="J566">
        <v>1.1692</v>
      </c>
      <c r="K566">
        <v>0</v>
      </c>
      <c r="M566">
        <v>-1</v>
      </c>
      <c r="N566">
        <v>10.6</v>
      </c>
      <c r="O566">
        <v>1110</v>
      </c>
      <c r="P566" t="s">
        <v>1707</v>
      </c>
      <c r="Q566">
        <v>218</v>
      </c>
      <c r="R566" t="s">
        <v>92</v>
      </c>
    </row>
    <row r="567" spans="1:18" x14ac:dyDescent="0.2">
      <c r="A567" s="514">
        <v>569</v>
      </c>
      <c r="B567" s="374">
        <v>43307.859722222223</v>
      </c>
      <c r="C567" t="s">
        <v>92</v>
      </c>
      <c r="D567">
        <v>0.06</v>
      </c>
      <c r="E567" t="s">
        <v>253</v>
      </c>
      <c r="F567">
        <v>1.1642999999999999</v>
      </c>
      <c r="I567" s="374">
        <v>43311.488194444442</v>
      </c>
      <c r="J567">
        <v>1.1692</v>
      </c>
      <c r="K567">
        <v>0</v>
      </c>
      <c r="M567">
        <v>-1.48</v>
      </c>
      <c r="N567">
        <v>27.92</v>
      </c>
      <c r="O567">
        <v>1110</v>
      </c>
      <c r="P567" t="s">
        <v>1706</v>
      </c>
      <c r="Q567">
        <v>218</v>
      </c>
      <c r="R567" t="s">
        <v>92</v>
      </c>
    </row>
    <row r="568" spans="1:18" x14ac:dyDescent="0.2">
      <c r="A568" s="514">
        <v>563</v>
      </c>
      <c r="B568" s="374">
        <v>43307.627083333333</v>
      </c>
      <c r="C568" t="s">
        <v>93</v>
      </c>
      <c r="D568">
        <v>0.01</v>
      </c>
      <c r="E568" t="s">
        <v>253</v>
      </c>
      <c r="F568">
        <v>1.1698</v>
      </c>
      <c r="I568" s="374">
        <v>43307.644444444442</v>
      </c>
      <c r="J568">
        <v>1.1686000000000001</v>
      </c>
      <c r="K568">
        <v>0</v>
      </c>
      <c r="M568">
        <v>0</v>
      </c>
      <c r="N568">
        <v>1.2</v>
      </c>
      <c r="O568">
        <v>1110</v>
      </c>
      <c r="P568" t="s">
        <v>563</v>
      </c>
      <c r="Q568">
        <v>219</v>
      </c>
      <c r="R568" t="s">
        <v>93</v>
      </c>
    </row>
    <row r="569" spans="1:18" x14ac:dyDescent="0.2">
      <c r="A569" s="514">
        <v>566</v>
      </c>
      <c r="B569" s="374">
        <v>43307.65</v>
      </c>
      <c r="C569" t="s">
        <v>93</v>
      </c>
      <c r="D569">
        <v>0.01</v>
      </c>
      <c r="E569" t="s">
        <v>253</v>
      </c>
      <c r="F569">
        <v>1.1680999999999999</v>
      </c>
      <c r="I569" s="374">
        <v>43307.681250000001</v>
      </c>
      <c r="J569">
        <v>1.1668000000000001</v>
      </c>
      <c r="K569">
        <v>0</v>
      </c>
      <c r="M569">
        <v>0</v>
      </c>
      <c r="N569">
        <v>1.3</v>
      </c>
      <c r="O569">
        <v>1110</v>
      </c>
      <c r="P569" t="s">
        <v>575</v>
      </c>
      <c r="Q569">
        <v>220</v>
      </c>
      <c r="R569" t="s">
        <v>93</v>
      </c>
    </row>
    <row r="570" spans="1:18" x14ac:dyDescent="0.2">
      <c r="A570" s="514">
        <v>568</v>
      </c>
      <c r="B570" s="374">
        <v>43307.69027777778</v>
      </c>
      <c r="C570" t="s">
        <v>93</v>
      </c>
      <c r="D570">
        <v>0.01</v>
      </c>
      <c r="E570" t="s">
        <v>253</v>
      </c>
      <c r="F570">
        <v>1.1657999999999999</v>
      </c>
      <c r="I570" s="374">
        <v>43307.848611111112</v>
      </c>
      <c r="J570">
        <v>1.1646000000000001</v>
      </c>
      <c r="K570">
        <v>0</v>
      </c>
      <c r="M570">
        <v>0</v>
      </c>
      <c r="N570">
        <v>1.2</v>
      </c>
      <c r="O570">
        <v>1110</v>
      </c>
      <c r="P570" t="s">
        <v>575</v>
      </c>
      <c r="Q570">
        <v>221</v>
      </c>
      <c r="R570" t="s">
        <v>93</v>
      </c>
    </row>
    <row r="571" spans="1:18" x14ac:dyDescent="0.2">
      <c r="A571" s="514">
        <v>570</v>
      </c>
      <c r="B571" s="374">
        <v>43308.362500000003</v>
      </c>
      <c r="C571" t="s">
        <v>93</v>
      </c>
      <c r="D571">
        <v>0.01</v>
      </c>
      <c r="E571" t="s">
        <v>253</v>
      </c>
      <c r="F571">
        <v>1.1642999999999999</v>
      </c>
      <c r="I571" s="374">
        <v>43308.430555555555</v>
      </c>
      <c r="J571">
        <v>1.1635</v>
      </c>
      <c r="K571">
        <v>0</v>
      </c>
      <c r="M571">
        <v>0</v>
      </c>
      <c r="N571">
        <v>0.8</v>
      </c>
      <c r="O571">
        <v>1110</v>
      </c>
      <c r="P571" t="s">
        <v>575</v>
      </c>
      <c r="Q571">
        <v>222</v>
      </c>
      <c r="R571" t="s">
        <v>93</v>
      </c>
    </row>
    <row r="572" spans="1:18" x14ac:dyDescent="0.2">
      <c r="A572" s="514">
        <v>571</v>
      </c>
      <c r="B572" s="374">
        <v>43308.38958333333</v>
      </c>
      <c r="C572" t="s">
        <v>93</v>
      </c>
      <c r="D572">
        <v>0.01</v>
      </c>
      <c r="E572" t="s">
        <v>253</v>
      </c>
      <c r="F572">
        <v>1.1655</v>
      </c>
      <c r="I572" s="374">
        <v>43308.430555555555</v>
      </c>
      <c r="J572">
        <v>1.1635</v>
      </c>
      <c r="K572">
        <v>0</v>
      </c>
      <c r="M572">
        <v>0</v>
      </c>
      <c r="N572">
        <v>2</v>
      </c>
      <c r="O572">
        <v>1110</v>
      </c>
      <c r="P572" t="s">
        <v>1712</v>
      </c>
      <c r="Q572">
        <v>222</v>
      </c>
      <c r="R572" t="s">
        <v>93</v>
      </c>
    </row>
    <row r="573" spans="1:18" x14ac:dyDescent="0.2">
      <c r="A573" s="514">
        <v>572</v>
      </c>
      <c r="B573" s="374">
        <v>43308.505555555559</v>
      </c>
      <c r="C573" t="s">
        <v>93</v>
      </c>
      <c r="D573">
        <v>0.01</v>
      </c>
      <c r="E573" t="s">
        <v>253</v>
      </c>
      <c r="F573">
        <v>1.1625000000000001</v>
      </c>
      <c r="I573" s="374">
        <v>43312.956944444442</v>
      </c>
      <c r="J573">
        <v>1.1687000000000001</v>
      </c>
      <c r="K573">
        <v>0</v>
      </c>
      <c r="M573">
        <v>0.04</v>
      </c>
      <c r="N573">
        <v>-6.16</v>
      </c>
      <c r="O573">
        <v>1110</v>
      </c>
      <c r="P573" t="s">
        <v>575</v>
      </c>
      <c r="Q573">
        <v>223</v>
      </c>
      <c r="R573" t="s">
        <v>93</v>
      </c>
    </row>
    <row r="574" spans="1:18" x14ac:dyDescent="0.2">
      <c r="A574" s="514">
        <v>573</v>
      </c>
      <c r="B574" s="374">
        <v>43308.62222222222</v>
      </c>
      <c r="C574" t="s">
        <v>93</v>
      </c>
      <c r="D574">
        <v>0.01</v>
      </c>
      <c r="E574" t="s">
        <v>253</v>
      </c>
      <c r="F574">
        <v>1.1637999999999999</v>
      </c>
      <c r="I574" s="374">
        <v>43312.956944444442</v>
      </c>
      <c r="J574">
        <v>1.1687000000000001</v>
      </c>
      <c r="K574">
        <v>0</v>
      </c>
      <c r="M574">
        <v>0.04</v>
      </c>
      <c r="N574">
        <v>-4.8600000000000003</v>
      </c>
      <c r="O574">
        <v>1110</v>
      </c>
      <c r="P574" t="s">
        <v>1705</v>
      </c>
      <c r="Q574">
        <v>223</v>
      </c>
      <c r="R574" t="s">
        <v>93</v>
      </c>
    </row>
    <row r="575" spans="1:18" x14ac:dyDescent="0.2">
      <c r="A575" s="514">
        <v>574</v>
      </c>
      <c r="B575" s="374">
        <v>43308.640277777777</v>
      </c>
      <c r="C575" t="s">
        <v>93</v>
      </c>
      <c r="D575">
        <v>0.01</v>
      </c>
      <c r="E575" t="s">
        <v>253</v>
      </c>
      <c r="F575">
        <v>1.1652</v>
      </c>
      <c r="I575" s="374">
        <v>43312.956944444442</v>
      </c>
      <c r="J575">
        <v>1.1687000000000001</v>
      </c>
      <c r="K575">
        <v>0</v>
      </c>
      <c r="M575">
        <v>0.04</v>
      </c>
      <c r="N575">
        <v>-3.46</v>
      </c>
      <c r="O575">
        <v>1110</v>
      </c>
      <c r="P575" t="s">
        <v>1703</v>
      </c>
      <c r="Q575">
        <v>223</v>
      </c>
      <c r="R575" t="s">
        <v>93</v>
      </c>
    </row>
    <row r="576" spans="1:18" x14ac:dyDescent="0.2">
      <c r="A576" s="514">
        <v>575</v>
      </c>
      <c r="B576" s="374">
        <v>43311.408333333333</v>
      </c>
      <c r="C576" t="s">
        <v>93</v>
      </c>
      <c r="D576">
        <v>0.02</v>
      </c>
      <c r="E576" t="s">
        <v>253</v>
      </c>
      <c r="F576">
        <v>1.1666000000000001</v>
      </c>
      <c r="I576" s="374">
        <v>43312.956944444442</v>
      </c>
      <c r="J576">
        <v>1.1687000000000001</v>
      </c>
      <c r="K576">
        <v>0</v>
      </c>
      <c r="M576">
        <v>0.03</v>
      </c>
      <c r="N576">
        <v>-4.17</v>
      </c>
      <c r="O576">
        <v>1110</v>
      </c>
      <c r="P576" t="s">
        <v>1704</v>
      </c>
      <c r="Q576">
        <v>223</v>
      </c>
      <c r="R576" t="s">
        <v>93</v>
      </c>
    </row>
    <row r="577" spans="1:18" x14ac:dyDescent="0.2">
      <c r="A577" s="514">
        <v>576</v>
      </c>
      <c r="B577" s="374">
        <v>43311.47152777778</v>
      </c>
      <c r="C577" t="s">
        <v>93</v>
      </c>
      <c r="D577">
        <v>0.03</v>
      </c>
      <c r="E577" t="s">
        <v>253</v>
      </c>
      <c r="F577">
        <v>1.1681999999999999</v>
      </c>
      <c r="I577" s="374">
        <v>43312.956944444442</v>
      </c>
      <c r="J577">
        <v>1.1687000000000001</v>
      </c>
      <c r="K577">
        <v>0</v>
      </c>
      <c r="M577">
        <v>0.05</v>
      </c>
      <c r="N577">
        <v>-1.45</v>
      </c>
      <c r="O577">
        <v>1110</v>
      </c>
      <c r="P577" t="s">
        <v>1702</v>
      </c>
      <c r="Q577">
        <v>223</v>
      </c>
      <c r="R577" t="s">
        <v>93</v>
      </c>
    </row>
    <row r="578" spans="1:18" x14ac:dyDescent="0.2">
      <c r="A578" s="514">
        <v>578</v>
      </c>
      <c r="B578" s="374">
        <v>43311.626388888886</v>
      </c>
      <c r="C578" t="s">
        <v>93</v>
      </c>
      <c r="D578">
        <v>0.04</v>
      </c>
      <c r="E578" t="s">
        <v>253</v>
      </c>
      <c r="F578">
        <v>1.1698</v>
      </c>
      <c r="I578" s="374">
        <v>43312.956944444442</v>
      </c>
      <c r="J578">
        <v>1.1687000000000001</v>
      </c>
      <c r="K578">
        <v>0</v>
      </c>
      <c r="M578">
        <v>0.06</v>
      </c>
      <c r="N578">
        <v>4.46</v>
      </c>
      <c r="O578">
        <v>1110</v>
      </c>
      <c r="P578" t="s">
        <v>1701</v>
      </c>
      <c r="Q578">
        <v>223</v>
      </c>
      <c r="R578" t="s">
        <v>93</v>
      </c>
    </row>
    <row r="579" spans="1:18" x14ac:dyDescent="0.2">
      <c r="A579" s="514">
        <v>580</v>
      </c>
      <c r="B579" s="374">
        <v>43311.734722222223</v>
      </c>
      <c r="C579" t="s">
        <v>93</v>
      </c>
      <c r="D579">
        <v>0.06</v>
      </c>
      <c r="E579" t="s">
        <v>253</v>
      </c>
      <c r="F579">
        <v>1.1717</v>
      </c>
      <c r="I579" s="374">
        <v>43312.956944444442</v>
      </c>
      <c r="J579">
        <v>1.1687000000000001</v>
      </c>
      <c r="K579">
        <v>0</v>
      </c>
      <c r="M579">
        <v>0.09</v>
      </c>
      <c r="N579">
        <v>18.09</v>
      </c>
      <c r="O579">
        <v>1110</v>
      </c>
      <c r="P579" t="s">
        <v>1700</v>
      </c>
      <c r="Q579">
        <v>223</v>
      </c>
      <c r="R579" t="s">
        <v>93</v>
      </c>
    </row>
    <row r="580" spans="1:18" x14ac:dyDescent="0.2">
      <c r="A580" s="514">
        <v>585</v>
      </c>
      <c r="B580" s="374">
        <v>43312.551388888889</v>
      </c>
      <c r="C580" t="s">
        <v>93</v>
      </c>
      <c r="D580">
        <v>0.09</v>
      </c>
      <c r="E580" t="s">
        <v>253</v>
      </c>
      <c r="F580">
        <v>1.1740999999999999</v>
      </c>
      <c r="I580" s="374">
        <v>43312.956944444442</v>
      </c>
      <c r="J580">
        <v>1.1687000000000001</v>
      </c>
      <c r="K580">
        <v>0</v>
      </c>
      <c r="M580">
        <v>0</v>
      </c>
      <c r="N580">
        <v>48.6</v>
      </c>
      <c r="O580">
        <v>1110</v>
      </c>
      <c r="P580" t="s">
        <v>1699</v>
      </c>
      <c r="Q580">
        <v>223</v>
      </c>
      <c r="R580" t="s">
        <v>93</v>
      </c>
    </row>
    <row r="581" spans="1:18" x14ac:dyDescent="0.2">
      <c r="A581" s="514">
        <v>577</v>
      </c>
      <c r="B581" s="374">
        <v>43311.490277777775</v>
      </c>
      <c r="C581" t="s">
        <v>92</v>
      </c>
      <c r="D581">
        <v>0.01</v>
      </c>
      <c r="E581" t="s">
        <v>253</v>
      </c>
      <c r="F581">
        <v>1.1689000000000001</v>
      </c>
      <c r="I581" s="374">
        <v>43311.654861111114</v>
      </c>
      <c r="J581">
        <v>1.1700999999999999</v>
      </c>
      <c r="K581">
        <v>0</v>
      </c>
      <c r="M581">
        <v>0</v>
      </c>
      <c r="N581">
        <v>1.2</v>
      </c>
      <c r="O581">
        <v>1110</v>
      </c>
      <c r="P581" t="s">
        <v>575</v>
      </c>
      <c r="Q581">
        <v>224</v>
      </c>
      <c r="R581" t="s">
        <v>92</v>
      </c>
    </row>
    <row r="582" spans="1:18" x14ac:dyDescent="0.2">
      <c r="A582" s="514">
        <v>579</v>
      </c>
      <c r="B582" s="374">
        <v>43311.669444444444</v>
      </c>
      <c r="C582" t="s">
        <v>92</v>
      </c>
      <c r="D582">
        <v>0.01</v>
      </c>
      <c r="E582" t="s">
        <v>253</v>
      </c>
      <c r="F582">
        <v>1.1706000000000001</v>
      </c>
      <c r="I582" s="374">
        <v>43311.742361111108</v>
      </c>
      <c r="J582">
        <v>1.1718</v>
      </c>
      <c r="K582">
        <v>0</v>
      </c>
      <c r="M582">
        <v>0</v>
      </c>
      <c r="N582">
        <v>1.2</v>
      </c>
      <c r="O582">
        <v>1110</v>
      </c>
      <c r="P582" t="s">
        <v>575</v>
      </c>
      <c r="Q582">
        <v>225</v>
      </c>
      <c r="R582" t="s">
        <v>92</v>
      </c>
    </row>
    <row r="583" spans="1:18" x14ac:dyDescent="0.2">
      <c r="A583" s="514">
        <v>581</v>
      </c>
      <c r="B583" s="374">
        <v>43312.180555555555</v>
      </c>
      <c r="C583" t="s">
        <v>92</v>
      </c>
      <c r="D583">
        <v>0.01</v>
      </c>
      <c r="E583" t="s">
        <v>253</v>
      </c>
      <c r="F583">
        <v>1.1705000000000001</v>
      </c>
      <c r="I583" s="374">
        <v>43312.283333333333</v>
      </c>
      <c r="J583">
        <v>1.1717</v>
      </c>
      <c r="K583">
        <v>0</v>
      </c>
      <c r="M583">
        <v>0</v>
      </c>
      <c r="N583">
        <v>1.2</v>
      </c>
      <c r="O583">
        <v>1110</v>
      </c>
      <c r="P583" t="s">
        <v>575</v>
      </c>
      <c r="Q583">
        <v>226</v>
      </c>
      <c r="R583" t="s">
        <v>92</v>
      </c>
    </row>
    <row r="584" spans="1:18" x14ac:dyDescent="0.2">
      <c r="A584" s="514">
        <v>582</v>
      </c>
      <c r="B584" s="374">
        <v>43312.37777777778</v>
      </c>
      <c r="C584" t="s">
        <v>92</v>
      </c>
      <c r="D584">
        <v>0.01</v>
      </c>
      <c r="E584" t="s">
        <v>253</v>
      </c>
      <c r="F584">
        <v>1.1718999999999999</v>
      </c>
      <c r="I584" s="374">
        <v>43312.456250000003</v>
      </c>
      <c r="J584">
        <v>1.1731</v>
      </c>
      <c r="K584">
        <v>0</v>
      </c>
      <c r="M584">
        <v>0</v>
      </c>
      <c r="N584">
        <v>1.2</v>
      </c>
      <c r="O584">
        <v>1110</v>
      </c>
      <c r="P584" t="s">
        <v>575</v>
      </c>
      <c r="Q584">
        <v>227</v>
      </c>
      <c r="R584" t="s">
        <v>92</v>
      </c>
    </row>
    <row r="585" spans="1:18" x14ac:dyDescent="0.2">
      <c r="A585" s="514">
        <v>583</v>
      </c>
      <c r="B585" s="374">
        <v>43312.459722222222</v>
      </c>
      <c r="C585" t="s">
        <v>92</v>
      </c>
      <c r="D585">
        <v>0.01</v>
      </c>
      <c r="E585" t="s">
        <v>253</v>
      </c>
      <c r="F585">
        <v>1.1722999999999999</v>
      </c>
      <c r="I585" s="374">
        <v>43312.52847222222</v>
      </c>
      <c r="J585">
        <v>1.1735</v>
      </c>
      <c r="K585">
        <v>0</v>
      </c>
      <c r="M585">
        <v>0</v>
      </c>
      <c r="N585">
        <v>1.2</v>
      </c>
      <c r="O585">
        <v>1110</v>
      </c>
      <c r="P585" t="s">
        <v>575</v>
      </c>
      <c r="Q585">
        <v>228</v>
      </c>
      <c r="R585" t="s">
        <v>92</v>
      </c>
    </row>
    <row r="586" spans="1:18" x14ac:dyDescent="0.2">
      <c r="A586" s="514">
        <v>584</v>
      </c>
      <c r="B586" s="374">
        <v>43312.531944444447</v>
      </c>
      <c r="C586" t="s">
        <v>92</v>
      </c>
      <c r="D586">
        <v>0.01</v>
      </c>
      <c r="E586" t="s">
        <v>253</v>
      </c>
      <c r="F586">
        <v>1.1731</v>
      </c>
      <c r="I586" s="374">
        <v>43312.551388888889</v>
      </c>
      <c r="J586">
        <v>1.1742999999999999</v>
      </c>
      <c r="K586">
        <v>0</v>
      </c>
      <c r="M586">
        <v>0</v>
      </c>
      <c r="N586">
        <v>1.2</v>
      </c>
      <c r="O586">
        <v>1110</v>
      </c>
      <c r="P586" t="s">
        <v>563</v>
      </c>
      <c r="Q586">
        <v>229</v>
      </c>
      <c r="R586" t="s">
        <v>92</v>
      </c>
    </row>
    <row r="587" spans="1:18" x14ac:dyDescent="0.2">
      <c r="A587" s="514">
        <v>586</v>
      </c>
      <c r="B587" s="374">
        <v>43312.617361111108</v>
      </c>
      <c r="C587" t="s">
        <v>92</v>
      </c>
      <c r="D587">
        <v>0.01</v>
      </c>
      <c r="E587" t="s">
        <v>253</v>
      </c>
      <c r="F587">
        <v>1.1737</v>
      </c>
      <c r="I587" s="374">
        <v>43332.770138888889</v>
      </c>
      <c r="J587">
        <v>1.1462000000000001</v>
      </c>
      <c r="K587">
        <v>0</v>
      </c>
      <c r="M587">
        <v>-2.4300000000000002</v>
      </c>
      <c r="N587">
        <v>-29.93</v>
      </c>
      <c r="O587">
        <v>1110</v>
      </c>
      <c r="P587" t="s">
        <v>575</v>
      </c>
      <c r="Q587">
        <v>230</v>
      </c>
      <c r="R587" t="s">
        <v>92</v>
      </c>
    </row>
    <row r="588" spans="1:18" x14ac:dyDescent="0.2">
      <c r="A588" s="514">
        <v>587</v>
      </c>
      <c r="B588" s="374">
        <v>43312.630555555559</v>
      </c>
      <c r="C588" t="s">
        <v>92</v>
      </c>
      <c r="D588">
        <v>0.01</v>
      </c>
      <c r="E588" t="s">
        <v>253</v>
      </c>
      <c r="F588">
        <v>1.1718999999999999</v>
      </c>
      <c r="I588" s="374">
        <v>43332.770138888889</v>
      </c>
      <c r="J588">
        <v>1.1462000000000001</v>
      </c>
      <c r="K588">
        <v>0</v>
      </c>
      <c r="M588">
        <v>-2.4300000000000002</v>
      </c>
      <c r="N588">
        <v>-28.13</v>
      </c>
      <c r="O588">
        <v>1110</v>
      </c>
      <c r="P588" t="s">
        <v>1648</v>
      </c>
      <c r="Q588">
        <v>230</v>
      </c>
      <c r="R588" t="s">
        <v>92</v>
      </c>
    </row>
    <row r="589" spans="1:18" x14ac:dyDescent="0.2">
      <c r="A589" s="514">
        <v>588</v>
      </c>
      <c r="B589" s="374">
        <v>43312.660416666666</v>
      </c>
      <c r="C589" t="s">
        <v>92</v>
      </c>
      <c r="D589">
        <v>0.01</v>
      </c>
      <c r="E589" t="s">
        <v>253</v>
      </c>
      <c r="F589">
        <v>1.1705000000000001</v>
      </c>
      <c r="I589" s="374">
        <v>43332.770138888889</v>
      </c>
      <c r="J589">
        <v>1.1462000000000001</v>
      </c>
      <c r="K589">
        <v>0</v>
      </c>
      <c r="M589">
        <v>-2.4300000000000002</v>
      </c>
      <c r="N589">
        <v>-26.73</v>
      </c>
      <c r="O589">
        <v>1110</v>
      </c>
      <c r="P589" t="s">
        <v>1647</v>
      </c>
      <c r="Q589">
        <v>230</v>
      </c>
      <c r="R589" t="s">
        <v>92</v>
      </c>
    </row>
    <row r="590" spans="1:18" x14ac:dyDescent="0.2">
      <c r="A590" s="514">
        <v>589</v>
      </c>
      <c r="B590" s="374">
        <v>43312.801388888889</v>
      </c>
      <c r="C590" t="s">
        <v>92</v>
      </c>
      <c r="D590">
        <v>0.02</v>
      </c>
      <c r="E590" t="s">
        <v>253</v>
      </c>
      <c r="F590">
        <v>1.1691</v>
      </c>
      <c r="I590" s="374">
        <v>43332.770138888889</v>
      </c>
      <c r="J590">
        <v>1.1462000000000001</v>
      </c>
      <c r="K590">
        <v>0</v>
      </c>
      <c r="M590">
        <v>-4.97</v>
      </c>
      <c r="N590">
        <v>-50.77</v>
      </c>
      <c r="O590">
        <v>1110</v>
      </c>
      <c r="P590" t="s">
        <v>1649</v>
      </c>
      <c r="Q590">
        <v>230</v>
      </c>
      <c r="R590" t="s">
        <v>92</v>
      </c>
    </row>
    <row r="591" spans="1:18" x14ac:dyDescent="0.2">
      <c r="A591" s="514">
        <v>590</v>
      </c>
      <c r="B591" s="374">
        <v>43313.34097222222</v>
      </c>
      <c r="C591" t="s">
        <v>92</v>
      </c>
      <c r="D591">
        <v>0.03</v>
      </c>
      <c r="E591" t="s">
        <v>253</v>
      </c>
      <c r="F591">
        <v>1.1676</v>
      </c>
      <c r="I591" s="374">
        <v>43332.770138888889</v>
      </c>
      <c r="J591">
        <v>1.1462000000000001</v>
      </c>
      <c r="K591">
        <v>0</v>
      </c>
      <c r="M591">
        <v>-7.06</v>
      </c>
      <c r="N591">
        <v>-71.260000000000005</v>
      </c>
      <c r="O591">
        <v>1110</v>
      </c>
      <c r="P591" t="s">
        <v>1650</v>
      </c>
      <c r="Q591">
        <v>230</v>
      </c>
      <c r="R591" t="s">
        <v>92</v>
      </c>
    </row>
    <row r="592" spans="1:18" x14ac:dyDescent="0.2">
      <c r="A592" s="514">
        <v>594</v>
      </c>
      <c r="B592" s="374">
        <v>43313.890972222223</v>
      </c>
      <c r="C592" t="s">
        <v>92</v>
      </c>
      <c r="D592">
        <v>0.04</v>
      </c>
      <c r="E592" t="s">
        <v>253</v>
      </c>
      <c r="F592">
        <v>1.1659999999999999</v>
      </c>
      <c r="I592" s="374">
        <v>43332.770138888889</v>
      </c>
      <c r="J592">
        <v>1.1462000000000001</v>
      </c>
      <c r="K592">
        <v>0</v>
      </c>
      <c r="M592">
        <v>-9.4700000000000006</v>
      </c>
      <c r="N592">
        <v>-88.67</v>
      </c>
      <c r="O592">
        <v>1110</v>
      </c>
      <c r="P592" t="s">
        <v>1651</v>
      </c>
      <c r="Q592">
        <v>230</v>
      </c>
      <c r="R592" t="s">
        <v>92</v>
      </c>
    </row>
    <row r="593" spans="1:18" x14ac:dyDescent="0.2">
      <c r="A593" s="514">
        <v>596</v>
      </c>
      <c r="B593" s="374">
        <v>43314.361111111109</v>
      </c>
      <c r="C593" t="s">
        <v>92</v>
      </c>
      <c r="D593">
        <v>0.06</v>
      </c>
      <c r="E593" t="s">
        <v>253</v>
      </c>
      <c r="F593">
        <v>1.1640999999999999</v>
      </c>
      <c r="I593" s="374">
        <v>43332.770138888889</v>
      </c>
      <c r="J593">
        <v>1.1462000000000001</v>
      </c>
      <c r="K593">
        <v>0</v>
      </c>
      <c r="M593">
        <v>-11.86</v>
      </c>
      <c r="N593">
        <v>-119.26</v>
      </c>
      <c r="O593">
        <v>1110</v>
      </c>
      <c r="P593" t="s">
        <v>1652</v>
      </c>
      <c r="Q593">
        <v>230</v>
      </c>
      <c r="R593" t="s">
        <v>92</v>
      </c>
    </row>
    <row r="594" spans="1:18" x14ac:dyDescent="0.2">
      <c r="A594" s="514">
        <v>598</v>
      </c>
      <c r="B594" s="374">
        <v>43314.474305555559</v>
      </c>
      <c r="C594" t="s">
        <v>92</v>
      </c>
      <c r="D594">
        <v>0.09</v>
      </c>
      <c r="E594" t="s">
        <v>253</v>
      </c>
      <c r="F594">
        <v>1.1617999999999999</v>
      </c>
      <c r="I594" s="374">
        <v>43332.770138888889</v>
      </c>
      <c r="J594">
        <v>1.1462000000000001</v>
      </c>
      <c r="K594">
        <v>0</v>
      </c>
      <c r="M594">
        <v>-17.899999999999999</v>
      </c>
      <c r="N594">
        <v>-158.30000000000001</v>
      </c>
      <c r="O594">
        <v>1110</v>
      </c>
      <c r="P594" t="s">
        <v>1653</v>
      </c>
      <c r="Q594">
        <v>230</v>
      </c>
      <c r="R594" t="s">
        <v>92</v>
      </c>
    </row>
    <row r="595" spans="1:18" x14ac:dyDescent="0.2">
      <c r="A595" s="514">
        <v>602</v>
      </c>
      <c r="B595" s="374">
        <v>43314.859027777777</v>
      </c>
      <c r="C595" t="s">
        <v>92</v>
      </c>
      <c r="D595">
        <v>0.13</v>
      </c>
      <c r="E595" t="s">
        <v>253</v>
      </c>
      <c r="F595">
        <v>1.1592</v>
      </c>
      <c r="I595" s="374">
        <v>43332.770138888889</v>
      </c>
      <c r="J595">
        <v>1.1462000000000001</v>
      </c>
      <c r="K595">
        <v>0</v>
      </c>
      <c r="M595">
        <v>-25.78</v>
      </c>
      <c r="N595">
        <v>-194.78</v>
      </c>
      <c r="O595">
        <v>1110</v>
      </c>
      <c r="P595" t="s">
        <v>1654</v>
      </c>
      <c r="Q595">
        <v>230</v>
      </c>
      <c r="R595" t="s">
        <v>92</v>
      </c>
    </row>
    <row r="596" spans="1:18" x14ac:dyDescent="0.2">
      <c r="A596" s="514">
        <v>609</v>
      </c>
      <c r="B596" s="374">
        <v>43318.097916666666</v>
      </c>
      <c r="C596" t="s">
        <v>92</v>
      </c>
      <c r="D596">
        <v>0.2</v>
      </c>
      <c r="E596" t="s">
        <v>253</v>
      </c>
      <c r="F596">
        <v>1.1559999999999999</v>
      </c>
      <c r="I596" s="374">
        <v>43332.770138888889</v>
      </c>
      <c r="J596">
        <v>1.1462000000000001</v>
      </c>
      <c r="K596">
        <v>0</v>
      </c>
      <c r="M596">
        <v>-34.74</v>
      </c>
      <c r="N596">
        <v>-230.74</v>
      </c>
      <c r="O596">
        <v>1110</v>
      </c>
      <c r="P596" t="s">
        <v>1656</v>
      </c>
      <c r="Q596">
        <v>230</v>
      </c>
      <c r="R596" t="s">
        <v>92</v>
      </c>
    </row>
    <row r="597" spans="1:18" x14ac:dyDescent="0.2">
      <c r="A597" s="514">
        <v>622</v>
      </c>
      <c r="B597" s="374">
        <v>43322.039583333331</v>
      </c>
      <c r="C597" t="s">
        <v>92</v>
      </c>
      <c r="D597">
        <v>0.32</v>
      </c>
      <c r="E597" t="s">
        <v>253</v>
      </c>
      <c r="F597">
        <v>1.1520999999999999</v>
      </c>
      <c r="I597" s="374">
        <v>43332.770138888889</v>
      </c>
      <c r="J597">
        <v>1.1462000000000001</v>
      </c>
      <c r="K597">
        <v>0</v>
      </c>
      <c r="M597">
        <v>-31.76</v>
      </c>
      <c r="N597">
        <v>-220.56</v>
      </c>
      <c r="O597">
        <v>1110</v>
      </c>
      <c r="P597" t="s">
        <v>1655</v>
      </c>
      <c r="Q597">
        <v>230</v>
      </c>
      <c r="R597" t="s">
        <v>92</v>
      </c>
    </row>
    <row r="598" spans="1:18" x14ac:dyDescent="0.2">
      <c r="A598" s="514">
        <v>624</v>
      </c>
      <c r="B598" s="374">
        <v>43322.302777777775</v>
      </c>
      <c r="C598" t="s">
        <v>92</v>
      </c>
      <c r="D598">
        <v>0.52</v>
      </c>
      <c r="E598" t="s">
        <v>253</v>
      </c>
      <c r="F598">
        <v>1.1464000000000001</v>
      </c>
      <c r="I598" s="374">
        <v>43332.770138888889</v>
      </c>
      <c r="J598">
        <v>1.1462000000000001</v>
      </c>
      <c r="K598">
        <v>0</v>
      </c>
      <c r="M598">
        <v>-51.61</v>
      </c>
      <c r="N598">
        <v>-62.01</v>
      </c>
      <c r="O598">
        <v>1110</v>
      </c>
      <c r="P598" t="s">
        <v>1646</v>
      </c>
      <c r="Q598">
        <v>230</v>
      </c>
      <c r="R598" t="s">
        <v>92</v>
      </c>
    </row>
    <row r="599" spans="1:18" x14ac:dyDescent="0.2">
      <c r="A599" s="514">
        <v>637</v>
      </c>
      <c r="B599" s="374">
        <v>43322.743750000001</v>
      </c>
      <c r="C599" t="s">
        <v>92</v>
      </c>
      <c r="D599">
        <v>0.86</v>
      </c>
      <c r="E599" t="s">
        <v>253</v>
      </c>
      <c r="F599">
        <v>1.1409</v>
      </c>
      <c r="I599" s="374">
        <v>43332.770138888889</v>
      </c>
      <c r="J599">
        <v>1.1462000000000001</v>
      </c>
      <c r="K599">
        <v>0</v>
      </c>
      <c r="M599">
        <v>-85.37</v>
      </c>
      <c r="N599">
        <v>370.43</v>
      </c>
      <c r="O599">
        <v>1110</v>
      </c>
      <c r="P599" t="s">
        <v>1645</v>
      </c>
      <c r="Q599">
        <v>230</v>
      </c>
      <c r="R599" t="s">
        <v>92</v>
      </c>
    </row>
    <row r="600" spans="1:18" x14ac:dyDescent="0.2">
      <c r="A600" s="514">
        <v>660</v>
      </c>
      <c r="B600" s="374">
        <v>43326.745138888888</v>
      </c>
      <c r="C600" t="s">
        <v>92</v>
      </c>
      <c r="D600">
        <v>1.47</v>
      </c>
      <c r="E600" t="s">
        <v>253</v>
      </c>
      <c r="F600">
        <v>1.1349</v>
      </c>
      <c r="I600" s="374">
        <v>43332.770138888889</v>
      </c>
      <c r="J600">
        <v>1.1462000000000001</v>
      </c>
      <c r="K600">
        <v>0</v>
      </c>
      <c r="M600">
        <v>-109.45</v>
      </c>
      <c r="N600">
        <v>1551.65</v>
      </c>
      <c r="O600">
        <v>1110</v>
      </c>
      <c r="P600" t="s">
        <v>1644</v>
      </c>
      <c r="Q600">
        <v>230</v>
      </c>
      <c r="R600" t="s">
        <v>92</v>
      </c>
    </row>
    <row r="601" spans="1:18" x14ac:dyDescent="0.2">
      <c r="A601" s="514">
        <v>591</v>
      </c>
      <c r="B601" s="374">
        <v>43313.367361111108</v>
      </c>
      <c r="C601" t="s">
        <v>93</v>
      </c>
      <c r="D601">
        <v>0.01</v>
      </c>
      <c r="E601" t="s">
        <v>253</v>
      </c>
      <c r="F601">
        <v>1.1679999999999999</v>
      </c>
      <c r="I601" s="374">
        <v>43313.702777777777</v>
      </c>
      <c r="J601">
        <v>1.1674</v>
      </c>
      <c r="K601">
        <v>0</v>
      </c>
      <c r="M601">
        <v>0</v>
      </c>
      <c r="N601">
        <v>0.6</v>
      </c>
      <c r="O601">
        <v>1110</v>
      </c>
      <c r="P601" t="s">
        <v>575</v>
      </c>
      <c r="Q601">
        <v>231</v>
      </c>
      <c r="R601" t="s">
        <v>93</v>
      </c>
    </row>
    <row r="602" spans="1:18" x14ac:dyDescent="0.2">
      <c r="A602" s="514">
        <v>592</v>
      </c>
      <c r="B602" s="374">
        <v>43313.400694444441</v>
      </c>
      <c r="C602" t="s">
        <v>93</v>
      </c>
      <c r="D602">
        <v>0.01</v>
      </c>
      <c r="E602" t="s">
        <v>253</v>
      </c>
      <c r="F602">
        <v>1.1692</v>
      </c>
      <c r="I602" s="374">
        <v>43313.702777777777</v>
      </c>
      <c r="J602">
        <v>1.1674</v>
      </c>
      <c r="K602">
        <v>0</v>
      </c>
      <c r="M602">
        <v>0</v>
      </c>
      <c r="N602">
        <v>1.8</v>
      </c>
      <c r="O602">
        <v>1110</v>
      </c>
      <c r="P602" t="s">
        <v>1698</v>
      </c>
      <c r="Q602">
        <v>231</v>
      </c>
      <c r="R602" t="s">
        <v>93</v>
      </c>
    </row>
    <row r="603" spans="1:18" x14ac:dyDescent="0.2">
      <c r="A603" s="514">
        <v>593</v>
      </c>
      <c r="B603" s="374">
        <v>43313.706944444442</v>
      </c>
      <c r="C603" t="s">
        <v>93</v>
      </c>
      <c r="D603">
        <v>0.01</v>
      </c>
      <c r="E603" t="s">
        <v>253</v>
      </c>
      <c r="F603">
        <v>1.1672</v>
      </c>
      <c r="I603" s="374">
        <v>43313.804861111108</v>
      </c>
      <c r="J603">
        <v>1.1659999999999999</v>
      </c>
      <c r="K603">
        <v>0</v>
      </c>
      <c r="M603">
        <v>0</v>
      </c>
      <c r="N603">
        <v>1.2</v>
      </c>
      <c r="O603">
        <v>1110</v>
      </c>
      <c r="P603" t="s">
        <v>575</v>
      </c>
      <c r="Q603">
        <v>232</v>
      </c>
      <c r="R603" t="s">
        <v>93</v>
      </c>
    </row>
    <row r="604" spans="1:18" x14ac:dyDescent="0.2">
      <c r="A604" s="514">
        <v>595</v>
      </c>
      <c r="B604" s="374">
        <v>43314.145833333336</v>
      </c>
      <c r="C604" t="s">
        <v>93</v>
      </c>
      <c r="D604">
        <v>0.01</v>
      </c>
      <c r="E604" t="s">
        <v>253</v>
      </c>
      <c r="F604">
        <v>1.1666000000000001</v>
      </c>
      <c r="I604" s="374">
        <v>43314.230555555558</v>
      </c>
      <c r="J604">
        <v>1.1654</v>
      </c>
      <c r="K604">
        <v>0</v>
      </c>
      <c r="M604">
        <v>0</v>
      </c>
      <c r="N604">
        <v>1.2</v>
      </c>
      <c r="O604">
        <v>1110</v>
      </c>
      <c r="P604" t="s">
        <v>575</v>
      </c>
      <c r="Q604">
        <v>233</v>
      </c>
      <c r="R604" t="s">
        <v>93</v>
      </c>
    </row>
    <row r="605" spans="1:18" x14ac:dyDescent="0.2">
      <c r="A605" s="514">
        <v>597</v>
      </c>
      <c r="B605" s="374">
        <v>43314.394444444442</v>
      </c>
      <c r="C605" t="s">
        <v>93</v>
      </c>
      <c r="D605">
        <v>0.01</v>
      </c>
      <c r="E605" t="s">
        <v>253</v>
      </c>
      <c r="F605">
        <v>1.163</v>
      </c>
      <c r="I605" s="374">
        <v>43314.474305555559</v>
      </c>
      <c r="J605">
        <v>1.1617999999999999</v>
      </c>
      <c r="K605">
        <v>0</v>
      </c>
      <c r="M605">
        <v>0</v>
      </c>
      <c r="N605">
        <v>1.2</v>
      </c>
      <c r="O605">
        <v>1110</v>
      </c>
      <c r="P605" t="s">
        <v>575</v>
      </c>
      <c r="Q605">
        <v>234</v>
      </c>
      <c r="R605" t="s">
        <v>93</v>
      </c>
    </row>
    <row r="606" spans="1:18" x14ac:dyDescent="0.2">
      <c r="A606" s="514">
        <v>599</v>
      </c>
      <c r="B606" s="374">
        <v>43314.527777777781</v>
      </c>
      <c r="C606" t="s">
        <v>93</v>
      </c>
      <c r="D606">
        <v>0.01</v>
      </c>
      <c r="E606" t="s">
        <v>253</v>
      </c>
      <c r="F606">
        <v>1.1621999999999999</v>
      </c>
      <c r="I606" s="374">
        <v>43314.574305555558</v>
      </c>
      <c r="J606">
        <v>1.161</v>
      </c>
      <c r="K606">
        <v>0</v>
      </c>
      <c r="M606">
        <v>0</v>
      </c>
      <c r="N606">
        <v>1.2</v>
      </c>
      <c r="O606">
        <v>1110</v>
      </c>
      <c r="P606" t="s">
        <v>575</v>
      </c>
      <c r="Q606">
        <v>235</v>
      </c>
      <c r="R606" t="s">
        <v>93</v>
      </c>
    </row>
    <row r="607" spans="1:18" x14ac:dyDescent="0.2">
      <c r="A607" s="514">
        <v>600</v>
      </c>
      <c r="B607" s="374">
        <v>43314.581250000003</v>
      </c>
      <c r="C607" t="s">
        <v>93</v>
      </c>
      <c r="D607">
        <v>0.01</v>
      </c>
      <c r="E607" t="s">
        <v>253</v>
      </c>
      <c r="F607">
        <v>1.1612</v>
      </c>
      <c r="I607" s="374">
        <v>43314.793749999997</v>
      </c>
      <c r="J607">
        <v>1.1606000000000001</v>
      </c>
      <c r="K607">
        <v>0</v>
      </c>
      <c r="M607">
        <v>0</v>
      </c>
      <c r="N607">
        <v>0.6</v>
      </c>
      <c r="O607">
        <v>1110</v>
      </c>
      <c r="P607" t="s">
        <v>575</v>
      </c>
      <c r="Q607">
        <v>236</v>
      </c>
      <c r="R607" t="s">
        <v>93</v>
      </c>
    </row>
    <row r="608" spans="1:18" x14ac:dyDescent="0.2">
      <c r="A608" s="514">
        <v>601</v>
      </c>
      <c r="B608" s="374">
        <v>43314.62222222222</v>
      </c>
      <c r="C608" t="s">
        <v>93</v>
      </c>
      <c r="D608">
        <v>0.01</v>
      </c>
      <c r="E608" t="s">
        <v>253</v>
      </c>
      <c r="F608">
        <v>1.1624000000000001</v>
      </c>
      <c r="I608" s="374">
        <v>43314.793749999997</v>
      </c>
      <c r="J608">
        <v>1.1606000000000001</v>
      </c>
      <c r="K608">
        <v>0</v>
      </c>
      <c r="M608">
        <v>0</v>
      </c>
      <c r="N608">
        <v>1.8</v>
      </c>
      <c r="O608">
        <v>1110</v>
      </c>
      <c r="P608" t="s">
        <v>1697</v>
      </c>
      <c r="Q608">
        <v>236</v>
      </c>
      <c r="R608" t="s">
        <v>93</v>
      </c>
    </row>
    <row r="609" spans="1:18" x14ac:dyDescent="0.2">
      <c r="A609" s="514">
        <v>603</v>
      </c>
      <c r="B609" s="374">
        <v>43315.356944444444</v>
      </c>
      <c r="C609" t="s">
        <v>93</v>
      </c>
      <c r="D609">
        <v>0.01</v>
      </c>
      <c r="E609" t="s">
        <v>253</v>
      </c>
      <c r="F609">
        <v>1.1581999999999999</v>
      </c>
      <c r="I609" s="374">
        <v>43315.413194444445</v>
      </c>
      <c r="J609">
        <v>1.157</v>
      </c>
      <c r="K609">
        <v>0</v>
      </c>
      <c r="M609">
        <v>0</v>
      </c>
      <c r="N609">
        <v>1.2</v>
      </c>
      <c r="O609">
        <v>1110</v>
      </c>
      <c r="P609" t="s">
        <v>575</v>
      </c>
      <c r="Q609">
        <v>237</v>
      </c>
      <c r="R609" t="s">
        <v>93</v>
      </c>
    </row>
    <row r="610" spans="1:18" x14ac:dyDescent="0.2">
      <c r="A610" s="514">
        <v>604</v>
      </c>
      <c r="B610" s="374">
        <v>43315.443055555559</v>
      </c>
      <c r="C610" t="s">
        <v>93</v>
      </c>
      <c r="D610">
        <v>0.01</v>
      </c>
      <c r="E610" t="s">
        <v>253</v>
      </c>
      <c r="F610">
        <v>1.1577</v>
      </c>
      <c r="I610" s="374">
        <v>43315.642361111109</v>
      </c>
      <c r="J610">
        <v>1.1577</v>
      </c>
      <c r="K610">
        <v>0</v>
      </c>
      <c r="M610">
        <v>0</v>
      </c>
      <c r="N610">
        <v>0</v>
      </c>
      <c r="O610">
        <v>1110</v>
      </c>
      <c r="P610" t="s">
        <v>575</v>
      </c>
      <c r="Q610">
        <v>238</v>
      </c>
      <c r="R610" t="s">
        <v>93</v>
      </c>
    </row>
    <row r="611" spans="1:18" x14ac:dyDescent="0.2">
      <c r="A611" s="514">
        <v>605</v>
      </c>
      <c r="B611" s="374">
        <v>43315.549305555556</v>
      </c>
      <c r="C611" t="s">
        <v>93</v>
      </c>
      <c r="D611">
        <v>0.01</v>
      </c>
      <c r="E611" t="s">
        <v>253</v>
      </c>
      <c r="F611">
        <v>1.1589</v>
      </c>
      <c r="I611" s="374">
        <v>43315.642361111109</v>
      </c>
      <c r="J611">
        <v>1.1577</v>
      </c>
      <c r="K611">
        <v>0</v>
      </c>
      <c r="M611">
        <v>0</v>
      </c>
      <c r="N611">
        <v>1.2</v>
      </c>
      <c r="O611">
        <v>1110</v>
      </c>
      <c r="P611" t="s">
        <v>1696</v>
      </c>
      <c r="Q611">
        <v>238</v>
      </c>
      <c r="R611" t="s">
        <v>93</v>
      </c>
    </row>
    <row r="612" spans="1:18" x14ac:dyDescent="0.2">
      <c r="A612" s="514">
        <v>606</v>
      </c>
      <c r="B612" s="374">
        <v>43315.563194444447</v>
      </c>
      <c r="C612" t="s">
        <v>93</v>
      </c>
      <c r="D612">
        <v>0.01</v>
      </c>
      <c r="E612" t="s">
        <v>253</v>
      </c>
      <c r="F612">
        <v>1.1603000000000001</v>
      </c>
      <c r="I612" s="374">
        <v>43315.642361111109</v>
      </c>
      <c r="J612">
        <v>1.1577</v>
      </c>
      <c r="K612">
        <v>0</v>
      </c>
      <c r="M612">
        <v>0</v>
      </c>
      <c r="N612">
        <v>2.6</v>
      </c>
      <c r="O612">
        <v>1110</v>
      </c>
      <c r="P612" t="s">
        <v>1695</v>
      </c>
      <c r="Q612">
        <v>238</v>
      </c>
      <c r="R612" t="s">
        <v>93</v>
      </c>
    </row>
    <row r="613" spans="1:18" x14ac:dyDescent="0.2">
      <c r="A613" s="514">
        <v>607</v>
      </c>
      <c r="B613" s="374">
        <v>43315.668749999997</v>
      </c>
      <c r="C613" t="s">
        <v>93</v>
      </c>
      <c r="D613">
        <v>0.01</v>
      </c>
      <c r="E613" t="s">
        <v>253</v>
      </c>
      <c r="F613">
        <v>1.1581999999999999</v>
      </c>
      <c r="I613" s="374">
        <v>43315.695833333331</v>
      </c>
      <c r="J613">
        <v>1.1594</v>
      </c>
      <c r="K613">
        <v>0</v>
      </c>
      <c r="M613">
        <v>0</v>
      </c>
      <c r="N613">
        <v>-1.2</v>
      </c>
      <c r="O613">
        <v>1110</v>
      </c>
      <c r="P613" t="s">
        <v>575</v>
      </c>
      <c r="Q613">
        <v>239</v>
      </c>
      <c r="R613" t="s">
        <v>93</v>
      </c>
    </row>
    <row r="614" spans="1:18" x14ac:dyDescent="0.2">
      <c r="A614" s="514">
        <v>608</v>
      </c>
      <c r="B614" s="374">
        <v>43318.09375</v>
      </c>
      <c r="C614" t="s">
        <v>93</v>
      </c>
      <c r="D614">
        <v>0.01</v>
      </c>
      <c r="E614" t="s">
        <v>253</v>
      </c>
      <c r="F614">
        <v>1.1560999999999999</v>
      </c>
      <c r="I614" s="374">
        <v>43318.509722222225</v>
      </c>
      <c r="J614">
        <v>1.1549</v>
      </c>
      <c r="K614">
        <v>0</v>
      </c>
      <c r="M614">
        <v>0</v>
      </c>
      <c r="N614">
        <v>1.2</v>
      </c>
      <c r="O614">
        <v>1110</v>
      </c>
      <c r="P614" t="s">
        <v>575</v>
      </c>
      <c r="Q614">
        <v>240</v>
      </c>
      <c r="R614" t="s">
        <v>93</v>
      </c>
    </row>
    <row r="615" spans="1:18" x14ac:dyDescent="0.2">
      <c r="A615" s="514">
        <v>610</v>
      </c>
      <c r="B615" s="374">
        <v>43318.667361111111</v>
      </c>
      <c r="C615" t="s">
        <v>93</v>
      </c>
      <c r="D615">
        <v>0.01</v>
      </c>
      <c r="E615" t="s">
        <v>253</v>
      </c>
      <c r="F615">
        <v>1.1545000000000001</v>
      </c>
      <c r="I615" s="374">
        <v>43320.609027777777</v>
      </c>
      <c r="J615">
        <v>1.1577999999999999</v>
      </c>
      <c r="K615">
        <v>0</v>
      </c>
      <c r="M615">
        <v>0.04</v>
      </c>
      <c r="N615">
        <v>-3.26</v>
      </c>
      <c r="O615">
        <v>1110</v>
      </c>
      <c r="P615" t="s">
        <v>575</v>
      </c>
      <c r="Q615">
        <v>241</v>
      </c>
      <c r="R615" t="s">
        <v>93</v>
      </c>
    </row>
    <row r="616" spans="1:18" x14ac:dyDescent="0.2">
      <c r="A616" s="514">
        <v>611</v>
      </c>
      <c r="B616" s="374">
        <v>43318.685416666667</v>
      </c>
      <c r="C616" t="s">
        <v>93</v>
      </c>
      <c r="D616">
        <v>0.01</v>
      </c>
      <c r="E616" t="s">
        <v>253</v>
      </c>
      <c r="F616">
        <v>1.1557999999999999</v>
      </c>
      <c r="I616" s="374">
        <v>43320.609027777777</v>
      </c>
      <c r="J616">
        <v>1.1577999999999999</v>
      </c>
      <c r="K616">
        <v>0</v>
      </c>
      <c r="M616">
        <v>0.04</v>
      </c>
      <c r="N616">
        <v>-1.96</v>
      </c>
      <c r="O616">
        <v>1110</v>
      </c>
      <c r="P616" t="s">
        <v>1694</v>
      </c>
      <c r="Q616">
        <v>241</v>
      </c>
      <c r="R616" t="s">
        <v>93</v>
      </c>
    </row>
    <row r="617" spans="1:18" x14ac:dyDescent="0.2">
      <c r="A617" s="514">
        <v>612</v>
      </c>
      <c r="B617" s="374">
        <v>43319.352777777778</v>
      </c>
      <c r="C617" t="s">
        <v>93</v>
      </c>
      <c r="D617">
        <v>0.01</v>
      </c>
      <c r="E617" t="s">
        <v>253</v>
      </c>
      <c r="F617">
        <v>1.1571</v>
      </c>
      <c r="I617" s="374">
        <v>43320.609027777777</v>
      </c>
      <c r="J617">
        <v>1.1577999999999999</v>
      </c>
      <c r="K617">
        <v>0</v>
      </c>
      <c r="M617">
        <v>0.02</v>
      </c>
      <c r="N617">
        <v>-0.68</v>
      </c>
      <c r="O617">
        <v>1110</v>
      </c>
      <c r="P617" t="s">
        <v>1693</v>
      </c>
      <c r="Q617">
        <v>241</v>
      </c>
      <c r="R617" t="s">
        <v>93</v>
      </c>
    </row>
    <row r="618" spans="1:18" x14ac:dyDescent="0.2">
      <c r="A618" s="514">
        <v>613</v>
      </c>
      <c r="B618" s="374">
        <v>43319.443749999999</v>
      </c>
      <c r="C618" t="s">
        <v>93</v>
      </c>
      <c r="D618">
        <v>0.02</v>
      </c>
      <c r="E618" t="s">
        <v>253</v>
      </c>
      <c r="F618">
        <v>1.1585000000000001</v>
      </c>
      <c r="I618" s="374">
        <v>43320.609027777777</v>
      </c>
      <c r="J618">
        <v>1.1577999999999999</v>
      </c>
      <c r="K618">
        <v>0</v>
      </c>
      <c r="M618">
        <v>0.03</v>
      </c>
      <c r="N618">
        <v>1.43</v>
      </c>
      <c r="O618">
        <v>1110</v>
      </c>
      <c r="P618" t="s">
        <v>1692</v>
      </c>
      <c r="Q618">
        <v>241</v>
      </c>
      <c r="R618" t="s">
        <v>93</v>
      </c>
    </row>
    <row r="619" spans="1:18" x14ac:dyDescent="0.2">
      <c r="A619" s="514">
        <v>614</v>
      </c>
      <c r="B619" s="374">
        <v>43319.555555555555</v>
      </c>
      <c r="C619" t="s">
        <v>93</v>
      </c>
      <c r="D619">
        <v>0.03</v>
      </c>
      <c r="E619" t="s">
        <v>253</v>
      </c>
      <c r="F619">
        <v>1.1601999999999999</v>
      </c>
      <c r="I619" s="374">
        <v>43320.609027777777</v>
      </c>
      <c r="J619">
        <v>1.1577999999999999</v>
      </c>
      <c r="K619">
        <v>0</v>
      </c>
      <c r="M619">
        <v>0.05</v>
      </c>
      <c r="N619">
        <v>7.25</v>
      </c>
      <c r="O619">
        <v>1110</v>
      </c>
      <c r="P619" t="s">
        <v>1691</v>
      </c>
      <c r="Q619">
        <v>241</v>
      </c>
      <c r="R619" t="s">
        <v>93</v>
      </c>
    </row>
    <row r="620" spans="1:18" x14ac:dyDescent="0.2">
      <c r="A620" s="514">
        <v>615</v>
      </c>
      <c r="B620" s="374">
        <v>43320.212500000001</v>
      </c>
      <c r="C620" t="s">
        <v>93</v>
      </c>
      <c r="D620">
        <v>0.04</v>
      </c>
      <c r="E620" t="s">
        <v>253</v>
      </c>
      <c r="F620">
        <v>1.1617999999999999</v>
      </c>
      <c r="I620" s="374">
        <v>43320.609027777777</v>
      </c>
      <c r="J620">
        <v>1.1577999999999999</v>
      </c>
      <c r="K620">
        <v>0</v>
      </c>
      <c r="M620">
        <v>0</v>
      </c>
      <c r="N620">
        <v>16</v>
      </c>
      <c r="O620">
        <v>1110</v>
      </c>
      <c r="P620" t="s">
        <v>1690</v>
      </c>
      <c r="Q620">
        <v>241</v>
      </c>
      <c r="R620" t="s">
        <v>93</v>
      </c>
    </row>
    <row r="621" spans="1:18" x14ac:dyDescent="0.2">
      <c r="A621" s="514">
        <v>616</v>
      </c>
      <c r="B621" s="374">
        <v>43320.636805555558</v>
      </c>
      <c r="C621" t="s">
        <v>93</v>
      </c>
      <c r="D621">
        <v>0.01</v>
      </c>
      <c r="E621" t="s">
        <v>253</v>
      </c>
      <c r="F621">
        <v>1.1589</v>
      </c>
      <c r="I621" s="374">
        <v>43321.383333333331</v>
      </c>
      <c r="J621">
        <v>1.159</v>
      </c>
      <c r="K621">
        <v>0</v>
      </c>
      <c r="M621">
        <v>0.05</v>
      </c>
      <c r="N621">
        <v>-0.05</v>
      </c>
      <c r="O621">
        <v>1110</v>
      </c>
      <c r="P621" t="s">
        <v>575</v>
      </c>
      <c r="Q621">
        <v>242</v>
      </c>
      <c r="R621" t="s">
        <v>93</v>
      </c>
    </row>
    <row r="622" spans="1:18" x14ac:dyDescent="0.2">
      <c r="A622" s="514">
        <v>617</v>
      </c>
      <c r="B622" s="374">
        <v>43320.705555555556</v>
      </c>
      <c r="C622" t="s">
        <v>93</v>
      </c>
      <c r="D622">
        <v>0.01</v>
      </c>
      <c r="E622" t="s">
        <v>253</v>
      </c>
      <c r="F622">
        <v>1.1601999999999999</v>
      </c>
      <c r="I622" s="374">
        <v>43321.383333333331</v>
      </c>
      <c r="J622">
        <v>1.159</v>
      </c>
      <c r="K622">
        <v>0</v>
      </c>
      <c r="M622">
        <v>0.05</v>
      </c>
      <c r="N622">
        <v>1.25</v>
      </c>
      <c r="O622">
        <v>1110</v>
      </c>
      <c r="P622" t="s">
        <v>1689</v>
      </c>
      <c r="Q622">
        <v>242</v>
      </c>
      <c r="R622" t="s">
        <v>93</v>
      </c>
    </row>
    <row r="623" spans="1:18" x14ac:dyDescent="0.2">
      <c r="A623" s="514">
        <v>618</v>
      </c>
      <c r="B623" s="374">
        <v>43320.841666666667</v>
      </c>
      <c r="C623" t="s">
        <v>93</v>
      </c>
      <c r="D623">
        <v>0.01</v>
      </c>
      <c r="E623" t="s">
        <v>253</v>
      </c>
      <c r="F623">
        <v>1.1615</v>
      </c>
      <c r="I623" s="374">
        <v>43321.383333333331</v>
      </c>
      <c r="J623">
        <v>1.159</v>
      </c>
      <c r="K623">
        <v>0</v>
      </c>
      <c r="M623">
        <v>0.05</v>
      </c>
      <c r="N623">
        <v>2.5499999999999998</v>
      </c>
      <c r="O623">
        <v>1110</v>
      </c>
      <c r="P623" t="s">
        <v>1688</v>
      </c>
      <c r="Q623">
        <v>242</v>
      </c>
      <c r="R623" t="s">
        <v>93</v>
      </c>
    </row>
    <row r="624" spans="1:18" x14ac:dyDescent="0.2">
      <c r="A624" s="514">
        <v>619</v>
      </c>
      <c r="B624" s="374">
        <v>43321.40347222222</v>
      </c>
      <c r="C624" t="s">
        <v>93</v>
      </c>
      <c r="D624">
        <v>0.01</v>
      </c>
      <c r="E624" t="s">
        <v>253</v>
      </c>
      <c r="F624">
        <v>1.1584000000000001</v>
      </c>
      <c r="I624" s="374">
        <v>43321.697916666664</v>
      </c>
      <c r="J624">
        <v>1.1578999999999999</v>
      </c>
      <c r="K624">
        <v>0</v>
      </c>
      <c r="M624">
        <v>0</v>
      </c>
      <c r="N624">
        <v>0.5</v>
      </c>
      <c r="O624">
        <v>1110</v>
      </c>
      <c r="P624" t="s">
        <v>575</v>
      </c>
      <c r="Q624">
        <v>243</v>
      </c>
      <c r="R624" t="s">
        <v>93</v>
      </c>
    </row>
    <row r="625" spans="1:18" x14ac:dyDescent="0.2">
      <c r="A625" s="514">
        <v>620</v>
      </c>
      <c r="B625" s="374">
        <v>43321.479861111111</v>
      </c>
      <c r="C625" t="s">
        <v>93</v>
      </c>
      <c r="D625">
        <v>0.01</v>
      </c>
      <c r="E625" t="s">
        <v>253</v>
      </c>
      <c r="F625">
        <v>1.1597</v>
      </c>
      <c r="I625" s="374">
        <v>43321.697916666664</v>
      </c>
      <c r="J625">
        <v>1.1578999999999999</v>
      </c>
      <c r="K625">
        <v>0</v>
      </c>
      <c r="M625">
        <v>0</v>
      </c>
      <c r="N625">
        <v>1.8</v>
      </c>
      <c r="O625">
        <v>1110</v>
      </c>
      <c r="P625" t="s">
        <v>1687</v>
      </c>
      <c r="Q625">
        <v>243</v>
      </c>
      <c r="R625" t="s">
        <v>93</v>
      </c>
    </row>
    <row r="626" spans="1:18" x14ac:dyDescent="0.2">
      <c r="A626" s="514">
        <v>621</v>
      </c>
      <c r="B626" s="374">
        <v>43321.709722222222</v>
      </c>
      <c r="C626" t="s">
        <v>93</v>
      </c>
      <c r="D626">
        <v>0.01</v>
      </c>
      <c r="E626" t="s">
        <v>253</v>
      </c>
      <c r="F626">
        <v>1.1573</v>
      </c>
      <c r="I626" s="374">
        <v>43321.751388888886</v>
      </c>
      <c r="J626">
        <v>1.1560999999999999</v>
      </c>
      <c r="K626">
        <v>0</v>
      </c>
      <c r="M626">
        <v>0</v>
      </c>
      <c r="N626">
        <v>1.2</v>
      </c>
      <c r="O626">
        <v>1110</v>
      </c>
      <c r="P626" t="s">
        <v>575</v>
      </c>
      <c r="Q626">
        <v>244</v>
      </c>
      <c r="R626" t="s">
        <v>93</v>
      </c>
    </row>
    <row r="627" spans="1:18" x14ac:dyDescent="0.2">
      <c r="A627" s="514">
        <v>623</v>
      </c>
      <c r="B627" s="374">
        <v>43322.053472222222</v>
      </c>
      <c r="C627" t="s">
        <v>93</v>
      </c>
      <c r="D627">
        <v>0.01</v>
      </c>
      <c r="E627" t="s">
        <v>253</v>
      </c>
      <c r="F627">
        <v>1.1523000000000001</v>
      </c>
      <c r="I627" s="374">
        <v>43322.29791666667</v>
      </c>
      <c r="J627">
        <v>1.1507000000000001</v>
      </c>
      <c r="K627">
        <v>0</v>
      </c>
      <c r="M627">
        <v>0</v>
      </c>
      <c r="N627">
        <v>1.6</v>
      </c>
      <c r="O627">
        <v>1110</v>
      </c>
      <c r="P627" t="s">
        <v>575</v>
      </c>
      <c r="Q627">
        <v>245</v>
      </c>
      <c r="R627" t="s">
        <v>93</v>
      </c>
    </row>
    <row r="628" spans="1:18" x14ac:dyDescent="0.2">
      <c r="A628" s="514">
        <v>625</v>
      </c>
      <c r="B628" s="374">
        <v>43322.306250000001</v>
      </c>
      <c r="C628" t="s">
        <v>93</v>
      </c>
      <c r="D628">
        <v>0.01</v>
      </c>
      <c r="E628" t="s">
        <v>253</v>
      </c>
      <c r="F628">
        <v>1.1460999999999999</v>
      </c>
      <c r="I628" s="374">
        <v>43322.309027777781</v>
      </c>
      <c r="J628">
        <v>1.1449</v>
      </c>
      <c r="K628">
        <v>0</v>
      </c>
      <c r="M628">
        <v>0</v>
      </c>
      <c r="N628">
        <v>1.2</v>
      </c>
      <c r="O628">
        <v>1110</v>
      </c>
      <c r="P628" t="s">
        <v>563</v>
      </c>
      <c r="Q628">
        <v>246</v>
      </c>
      <c r="R628" t="s">
        <v>93</v>
      </c>
    </row>
    <row r="629" spans="1:18" x14ac:dyDescent="0.2">
      <c r="A629" s="514">
        <v>626</v>
      </c>
      <c r="B629" s="374">
        <v>43322.317361111112</v>
      </c>
      <c r="C629" t="s">
        <v>93</v>
      </c>
      <c r="D629">
        <v>0.01</v>
      </c>
      <c r="E629" t="s">
        <v>253</v>
      </c>
      <c r="F629">
        <v>1.1458999999999999</v>
      </c>
      <c r="I629" s="374">
        <v>43322.34097222222</v>
      </c>
      <c r="J629">
        <v>1.1447000000000001</v>
      </c>
      <c r="K629">
        <v>0</v>
      </c>
      <c r="M629">
        <v>0</v>
      </c>
      <c r="N629">
        <v>1.2</v>
      </c>
      <c r="O629">
        <v>1110</v>
      </c>
      <c r="P629" t="s">
        <v>575</v>
      </c>
      <c r="Q629">
        <v>247</v>
      </c>
      <c r="R629" t="s">
        <v>93</v>
      </c>
    </row>
    <row r="630" spans="1:18" x14ac:dyDescent="0.2">
      <c r="A630" s="514">
        <v>627</v>
      </c>
      <c r="B630" s="374">
        <v>43322.348611111112</v>
      </c>
      <c r="C630" t="s">
        <v>93</v>
      </c>
      <c r="D630">
        <v>0.01</v>
      </c>
      <c r="E630" t="s">
        <v>253</v>
      </c>
      <c r="F630">
        <v>1.1446000000000001</v>
      </c>
      <c r="I630" s="374">
        <v>43322.436111111114</v>
      </c>
      <c r="J630">
        <v>1.1446000000000001</v>
      </c>
      <c r="K630">
        <v>0</v>
      </c>
      <c r="M630">
        <v>0</v>
      </c>
      <c r="N630">
        <v>0</v>
      </c>
      <c r="O630">
        <v>1110</v>
      </c>
      <c r="P630" t="s">
        <v>575</v>
      </c>
      <c r="Q630">
        <v>248</v>
      </c>
      <c r="R630" t="s">
        <v>93</v>
      </c>
    </row>
    <row r="631" spans="1:18" x14ac:dyDescent="0.2">
      <c r="A631" s="514">
        <v>628</v>
      </c>
      <c r="B631" s="374">
        <v>43322.354166666664</v>
      </c>
      <c r="C631" t="s">
        <v>93</v>
      </c>
      <c r="D631">
        <v>0.01</v>
      </c>
      <c r="E631" t="s">
        <v>253</v>
      </c>
      <c r="F631">
        <v>1.1458999999999999</v>
      </c>
      <c r="I631" s="374">
        <v>43322.436111111114</v>
      </c>
      <c r="J631">
        <v>1.1446000000000001</v>
      </c>
      <c r="K631">
        <v>0</v>
      </c>
      <c r="M631">
        <v>0</v>
      </c>
      <c r="N631">
        <v>1.3</v>
      </c>
      <c r="O631">
        <v>1110</v>
      </c>
      <c r="P631" t="s">
        <v>1686</v>
      </c>
      <c r="Q631">
        <v>248</v>
      </c>
      <c r="R631" t="s">
        <v>93</v>
      </c>
    </row>
    <row r="632" spans="1:18" x14ac:dyDescent="0.2">
      <c r="A632" s="514">
        <v>629</v>
      </c>
      <c r="B632" s="374">
        <v>43322.372916666667</v>
      </c>
      <c r="C632" t="s">
        <v>93</v>
      </c>
      <c r="D632">
        <v>0.01</v>
      </c>
      <c r="E632" t="s">
        <v>253</v>
      </c>
      <c r="F632">
        <v>1.1473</v>
      </c>
      <c r="I632" s="374">
        <v>43322.436111111114</v>
      </c>
      <c r="J632">
        <v>1.1446000000000001</v>
      </c>
      <c r="K632">
        <v>0</v>
      </c>
      <c r="M632">
        <v>0</v>
      </c>
      <c r="N632">
        <v>2.7</v>
      </c>
      <c r="O632">
        <v>1110</v>
      </c>
      <c r="P632" t="s">
        <v>1685</v>
      </c>
      <c r="Q632">
        <v>248</v>
      </c>
      <c r="R632" t="s">
        <v>93</v>
      </c>
    </row>
    <row r="633" spans="1:18" x14ac:dyDescent="0.2">
      <c r="A633" s="514">
        <v>630</v>
      </c>
      <c r="B633" s="374">
        <v>43322.438888888886</v>
      </c>
      <c r="C633" t="s">
        <v>93</v>
      </c>
      <c r="D633">
        <v>0.01</v>
      </c>
      <c r="E633" t="s">
        <v>253</v>
      </c>
      <c r="F633">
        <v>1.1451</v>
      </c>
      <c r="I633" s="374">
        <v>43322.586111111108</v>
      </c>
      <c r="J633">
        <v>1.1451</v>
      </c>
      <c r="K633">
        <v>0</v>
      </c>
      <c r="M633">
        <v>0</v>
      </c>
      <c r="N633">
        <v>0</v>
      </c>
      <c r="O633">
        <v>1110</v>
      </c>
      <c r="P633" t="s">
        <v>575</v>
      </c>
      <c r="Q633">
        <v>249</v>
      </c>
      <c r="R633" t="s">
        <v>93</v>
      </c>
    </row>
    <row r="634" spans="1:18" x14ac:dyDescent="0.2">
      <c r="A634" s="514">
        <v>631</v>
      </c>
      <c r="B634" s="374">
        <v>43322.461805555555</v>
      </c>
      <c r="C634" t="s">
        <v>93</v>
      </c>
      <c r="D634">
        <v>0.01</v>
      </c>
      <c r="E634" t="s">
        <v>253</v>
      </c>
      <c r="F634">
        <v>1.1463000000000001</v>
      </c>
      <c r="I634" s="374">
        <v>43322.586111111108</v>
      </c>
      <c r="J634">
        <v>1.1451</v>
      </c>
      <c r="K634">
        <v>0</v>
      </c>
      <c r="M634">
        <v>0</v>
      </c>
      <c r="N634">
        <v>1.2</v>
      </c>
      <c r="O634">
        <v>1110</v>
      </c>
      <c r="P634" t="s">
        <v>1684</v>
      </c>
      <c r="Q634">
        <v>249</v>
      </c>
      <c r="R634" t="s">
        <v>93</v>
      </c>
    </row>
    <row r="635" spans="1:18" x14ac:dyDescent="0.2">
      <c r="A635" s="514">
        <v>632</v>
      </c>
      <c r="B635" s="374">
        <v>43322.527083333334</v>
      </c>
      <c r="C635" t="s">
        <v>93</v>
      </c>
      <c r="D635">
        <v>0.01</v>
      </c>
      <c r="E635" t="s">
        <v>253</v>
      </c>
      <c r="F635">
        <v>1.1476999999999999</v>
      </c>
      <c r="I635" s="374">
        <v>43322.586111111108</v>
      </c>
      <c r="J635">
        <v>1.1451</v>
      </c>
      <c r="K635">
        <v>0</v>
      </c>
      <c r="M635">
        <v>0</v>
      </c>
      <c r="N635">
        <v>2.6</v>
      </c>
      <c r="O635">
        <v>1110</v>
      </c>
      <c r="P635" t="s">
        <v>1683</v>
      </c>
      <c r="Q635">
        <v>249</v>
      </c>
      <c r="R635" t="s">
        <v>93</v>
      </c>
    </row>
    <row r="636" spans="1:18" x14ac:dyDescent="0.2">
      <c r="A636" s="514">
        <v>633</v>
      </c>
      <c r="B636" s="374">
        <v>43322.61041666667</v>
      </c>
      <c r="C636" t="s">
        <v>93</v>
      </c>
      <c r="D636">
        <v>0.01</v>
      </c>
      <c r="E636" t="s">
        <v>253</v>
      </c>
      <c r="F636">
        <v>1.1451</v>
      </c>
      <c r="I636" s="374">
        <v>43322.631944444445</v>
      </c>
      <c r="J636">
        <v>1.1438999999999999</v>
      </c>
      <c r="K636">
        <v>0</v>
      </c>
      <c r="M636">
        <v>0</v>
      </c>
      <c r="N636">
        <v>1.2</v>
      </c>
      <c r="O636">
        <v>1110</v>
      </c>
      <c r="P636" t="s">
        <v>563</v>
      </c>
      <c r="Q636">
        <v>250</v>
      </c>
      <c r="R636" t="s">
        <v>93</v>
      </c>
    </row>
    <row r="637" spans="1:18" x14ac:dyDescent="0.2">
      <c r="A637" s="514">
        <v>634</v>
      </c>
      <c r="B637" s="374">
        <v>43322.662499999999</v>
      </c>
      <c r="C637" t="s">
        <v>93</v>
      </c>
      <c r="D637">
        <v>0.01</v>
      </c>
      <c r="E637" t="s">
        <v>253</v>
      </c>
      <c r="F637">
        <v>1.1425000000000001</v>
      </c>
      <c r="I637" s="374">
        <v>43322.715277777781</v>
      </c>
      <c r="J637">
        <v>1.1419999999999999</v>
      </c>
      <c r="K637">
        <v>0</v>
      </c>
      <c r="M637">
        <v>0</v>
      </c>
      <c r="N637">
        <v>0.5</v>
      </c>
      <c r="O637">
        <v>1110</v>
      </c>
      <c r="P637" t="s">
        <v>575</v>
      </c>
      <c r="Q637">
        <v>251</v>
      </c>
      <c r="R637" t="s">
        <v>93</v>
      </c>
    </row>
    <row r="638" spans="1:18" x14ac:dyDescent="0.2">
      <c r="A638" s="514">
        <v>635</v>
      </c>
      <c r="B638" s="374">
        <v>43322.673611111109</v>
      </c>
      <c r="C638" t="s">
        <v>93</v>
      </c>
      <c r="D638">
        <v>0.01</v>
      </c>
      <c r="E638" t="s">
        <v>253</v>
      </c>
      <c r="F638">
        <v>1.1437999999999999</v>
      </c>
      <c r="I638" s="374">
        <v>43322.715277777781</v>
      </c>
      <c r="J638">
        <v>1.1419999999999999</v>
      </c>
      <c r="K638">
        <v>0</v>
      </c>
      <c r="M638">
        <v>0</v>
      </c>
      <c r="N638">
        <v>1.8</v>
      </c>
      <c r="O638">
        <v>1110</v>
      </c>
      <c r="P638" t="s">
        <v>1682</v>
      </c>
      <c r="Q638">
        <v>251</v>
      </c>
      <c r="R638" t="s">
        <v>93</v>
      </c>
    </row>
    <row r="639" spans="1:18" x14ac:dyDescent="0.2">
      <c r="A639" s="514">
        <v>636</v>
      </c>
      <c r="B639" s="374">
        <v>43322.722222222219</v>
      </c>
      <c r="C639" t="s">
        <v>93</v>
      </c>
      <c r="D639">
        <v>0.01</v>
      </c>
      <c r="E639" t="s">
        <v>253</v>
      </c>
      <c r="F639">
        <v>1.1419999999999999</v>
      </c>
      <c r="I639" s="374">
        <v>43322.743750000001</v>
      </c>
      <c r="J639">
        <v>1.1408</v>
      </c>
      <c r="K639">
        <v>0</v>
      </c>
      <c r="M639">
        <v>0</v>
      </c>
      <c r="N639">
        <v>1.2</v>
      </c>
      <c r="O639">
        <v>1110</v>
      </c>
      <c r="P639" t="s">
        <v>575</v>
      </c>
      <c r="Q639">
        <v>252</v>
      </c>
      <c r="R639" t="s">
        <v>93</v>
      </c>
    </row>
    <row r="640" spans="1:18" x14ac:dyDescent="0.2">
      <c r="A640" s="514">
        <v>638</v>
      </c>
      <c r="B640" s="374">
        <v>43322.754166666666</v>
      </c>
      <c r="C640" t="s">
        <v>93</v>
      </c>
      <c r="D640">
        <v>0.01</v>
      </c>
      <c r="E640" t="s">
        <v>253</v>
      </c>
      <c r="F640">
        <v>1.1400999999999999</v>
      </c>
      <c r="I640" s="374">
        <v>43322.808333333334</v>
      </c>
      <c r="J640">
        <v>1.1389</v>
      </c>
      <c r="K640">
        <v>0</v>
      </c>
      <c r="M640">
        <v>0</v>
      </c>
      <c r="N640">
        <v>1.2</v>
      </c>
      <c r="O640">
        <v>1110</v>
      </c>
      <c r="P640" t="s">
        <v>575</v>
      </c>
      <c r="Q640">
        <v>253</v>
      </c>
      <c r="R640" t="s">
        <v>93</v>
      </c>
    </row>
    <row r="641" spans="1:18" x14ac:dyDescent="0.2">
      <c r="A641" s="514">
        <v>639</v>
      </c>
      <c r="B641" s="374">
        <v>43322.816666666666</v>
      </c>
      <c r="C641" t="s">
        <v>93</v>
      </c>
      <c r="D641">
        <v>0.01</v>
      </c>
      <c r="E641" t="s">
        <v>253</v>
      </c>
      <c r="F641">
        <v>1.1392</v>
      </c>
      <c r="I641" s="374">
        <v>43325</v>
      </c>
      <c r="J641">
        <v>1.1386000000000001</v>
      </c>
      <c r="K641">
        <v>0</v>
      </c>
      <c r="M641">
        <v>0.02</v>
      </c>
      <c r="N641">
        <v>0.62</v>
      </c>
      <c r="O641">
        <v>1110</v>
      </c>
      <c r="P641" t="s">
        <v>575</v>
      </c>
      <c r="Q641">
        <v>254</v>
      </c>
      <c r="R641" t="s">
        <v>93</v>
      </c>
    </row>
    <row r="642" spans="1:18" x14ac:dyDescent="0.2">
      <c r="A642" s="514">
        <v>640</v>
      </c>
      <c r="B642" s="374">
        <v>43322.886805555558</v>
      </c>
      <c r="C642" t="s">
        <v>93</v>
      </c>
      <c r="D642">
        <v>0.01</v>
      </c>
      <c r="E642" t="s">
        <v>253</v>
      </c>
      <c r="F642">
        <v>1.1404000000000001</v>
      </c>
      <c r="I642" s="374">
        <v>43325</v>
      </c>
      <c r="J642">
        <v>1.1386000000000001</v>
      </c>
      <c r="K642">
        <v>0</v>
      </c>
      <c r="M642">
        <v>0.02</v>
      </c>
      <c r="N642">
        <v>1.82</v>
      </c>
      <c r="O642">
        <v>1110</v>
      </c>
      <c r="P642" t="s">
        <v>1681</v>
      </c>
      <c r="Q642">
        <v>254</v>
      </c>
      <c r="R642" t="s">
        <v>93</v>
      </c>
    </row>
    <row r="643" spans="1:18" x14ac:dyDescent="0.2">
      <c r="A643" s="514">
        <v>641</v>
      </c>
      <c r="B643" s="374">
        <v>43322.890972222223</v>
      </c>
      <c r="C643" t="s">
        <v>93</v>
      </c>
      <c r="D643">
        <v>0.01</v>
      </c>
      <c r="E643" t="s">
        <v>253</v>
      </c>
      <c r="F643">
        <v>1.1417999999999999</v>
      </c>
      <c r="I643" s="374">
        <v>43325</v>
      </c>
      <c r="J643">
        <v>1.1386000000000001</v>
      </c>
      <c r="K643">
        <v>0</v>
      </c>
      <c r="M643">
        <v>0.02</v>
      </c>
      <c r="N643">
        <v>3.22</v>
      </c>
      <c r="O643">
        <v>1110</v>
      </c>
      <c r="P643" t="s">
        <v>1680</v>
      </c>
      <c r="Q643">
        <v>254</v>
      </c>
      <c r="R643" t="s">
        <v>93</v>
      </c>
    </row>
    <row r="644" spans="1:18" x14ac:dyDescent="0.2">
      <c r="A644" s="514">
        <v>642</v>
      </c>
      <c r="B644" s="374">
        <v>43325.045138888891</v>
      </c>
      <c r="C644" t="s">
        <v>93</v>
      </c>
      <c r="D644">
        <v>0.01</v>
      </c>
      <c r="E644" t="s">
        <v>253</v>
      </c>
      <c r="F644">
        <v>1.1402000000000001</v>
      </c>
      <c r="I644" s="374">
        <v>43325.104166666664</v>
      </c>
      <c r="J644">
        <v>1.139</v>
      </c>
      <c r="K644">
        <v>0</v>
      </c>
      <c r="M644">
        <v>0</v>
      </c>
      <c r="N644">
        <v>1.2</v>
      </c>
      <c r="O644">
        <v>1110</v>
      </c>
      <c r="P644" t="s">
        <v>575</v>
      </c>
      <c r="Q644">
        <v>255</v>
      </c>
      <c r="R644" t="s">
        <v>93</v>
      </c>
    </row>
    <row r="645" spans="1:18" x14ac:dyDescent="0.2">
      <c r="A645" s="514">
        <v>643</v>
      </c>
      <c r="B645" s="374">
        <v>43325.134027777778</v>
      </c>
      <c r="C645" t="s">
        <v>93</v>
      </c>
      <c r="D645">
        <v>0.01</v>
      </c>
      <c r="E645" t="s">
        <v>253</v>
      </c>
      <c r="F645">
        <v>1.1382000000000001</v>
      </c>
      <c r="I645" s="374">
        <v>43325.157638888886</v>
      </c>
      <c r="J645">
        <v>1.137</v>
      </c>
      <c r="K645">
        <v>0</v>
      </c>
      <c r="M645">
        <v>0</v>
      </c>
      <c r="N645">
        <v>1.2</v>
      </c>
      <c r="O645">
        <v>1110</v>
      </c>
      <c r="P645" t="s">
        <v>563</v>
      </c>
      <c r="Q645">
        <v>256</v>
      </c>
      <c r="R645" t="s">
        <v>93</v>
      </c>
    </row>
    <row r="646" spans="1:18" x14ac:dyDescent="0.2">
      <c r="A646" s="514">
        <v>644</v>
      </c>
      <c r="B646" s="374">
        <v>43325.190972222219</v>
      </c>
      <c r="C646" t="s">
        <v>93</v>
      </c>
      <c r="D646">
        <v>0.01</v>
      </c>
      <c r="E646" t="s">
        <v>253</v>
      </c>
      <c r="F646">
        <v>1.1382000000000001</v>
      </c>
      <c r="I646" s="374">
        <v>43325.287499999999</v>
      </c>
      <c r="J646">
        <v>1.137</v>
      </c>
      <c r="K646">
        <v>0</v>
      </c>
      <c r="M646">
        <v>0</v>
      </c>
      <c r="N646">
        <v>1.2</v>
      </c>
      <c r="O646">
        <v>1110</v>
      </c>
      <c r="P646" t="s">
        <v>575</v>
      </c>
      <c r="Q646">
        <v>257</v>
      </c>
      <c r="R646" t="s">
        <v>93</v>
      </c>
    </row>
    <row r="647" spans="1:18" x14ac:dyDescent="0.2">
      <c r="A647" s="514">
        <v>645</v>
      </c>
      <c r="B647" s="374">
        <v>43325.292361111111</v>
      </c>
      <c r="C647" t="s">
        <v>93</v>
      </c>
      <c r="D647">
        <v>0.01</v>
      </c>
      <c r="E647" t="s">
        <v>253</v>
      </c>
      <c r="F647">
        <v>1.1368</v>
      </c>
      <c r="I647" s="374">
        <v>43325.424305555556</v>
      </c>
      <c r="J647">
        <v>1.1368</v>
      </c>
      <c r="K647">
        <v>0</v>
      </c>
      <c r="M647">
        <v>0</v>
      </c>
      <c r="N647">
        <v>0</v>
      </c>
      <c r="O647">
        <v>1110</v>
      </c>
      <c r="P647" t="s">
        <v>575</v>
      </c>
      <c r="Q647">
        <v>258</v>
      </c>
      <c r="R647" t="s">
        <v>93</v>
      </c>
    </row>
    <row r="648" spans="1:18" x14ac:dyDescent="0.2">
      <c r="A648" s="514">
        <v>646</v>
      </c>
      <c r="B648" s="374">
        <v>43325.299305555556</v>
      </c>
      <c r="C648" t="s">
        <v>93</v>
      </c>
      <c r="D648">
        <v>0.01</v>
      </c>
      <c r="E648" t="s">
        <v>253</v>
      </c>
      <c r="F648">
        <v>1.1380999999999999</v>
      </c>
      <c r="I648" s="374">
        <v>43325.424305555556</v>
      </c>
      <c r="J648">
        <v>1.1368</v>
      </c>
      <c r="K648">
        <v>0</v>
      </c>
      <c r="M648">
        <v>0</v>
      </c>
      <c r="N648">
        <v>1.3</v>
      </c>
      <c r="O648">
        <v>1110</v>
      </c>
      <c r="P648" t="s">
        <v>1679</v>
      </c>
      <c r="Q648">
        <v>258</v>
      </c>
      <c r="R648" t="s">
        <v>93</v>
      </c>
    </row>
    <row r="649" spans="1:18" x14ac:dyDescent="0.2">
      <c r="A649" s="514">
        <v>647</v>
      </c>
      <c r="B649" s="374">
        <v>43325.306250000001</v>
      </c>
      <c r="C649" t="s">
        <v>93</v>
      </c>
      <c r="D649">
        <v>0.01</v>
      </c>
      <c r="E649" t="s">
        <v>253</v>
      </c>
      <c r="F649">
        <v>1.1394</v>
      </c>
      <c r="I649" s="374">
        <v>43325.424305555556</v>
      </c>
      <c r="J649">
        <v>1.1368</v>
      </c>
      <c r="K649">
        <v>0</v>
      </c>
      <c r="M649">
        <v>0</v>
      </c>
      <c r="N649">
        <v>2.6</v>
      </c>
      <c r="O649">
        <v>1110</v>
      </c>
      <c r="P649" t="s">
        <v>1678</v>
      </c>
      <c r="Q649">
        <v>258</v>
      </c>
      <c r="R649" t="s">
        <v>93</v>
      </c>
    </row>
    <row r="650" spans="1:18" x14ac:dyDescent="0.2">
      <c r="A650" s="514">
        <v>648</v>
      </c>
      <c r="B650" s="374">
        <v>43325.427083333336</v>
      </c>
      <c r="C650" t="s">
        <v>93</v>
      </c>
      <c r="D650">
        <v>0.01</v>
      </c>
      <c r="E650" t="s">
        <v>253</v>
      </c>
      <c r="F650">
        <v>1.1372</v>
      </c>
      <c r="I650" s="374">
        <v>43325.754166666666</v>
      </c>
      <c r="J650">
        <v>1.1393</v>
      </c>
      <c r="K650">
        <v>0</v>
      </c>
      <c r="M650">
        <v>0</v>
      </c>
      <c r="N650">
        <v>-2.1</v>
      </c>
      <c r="O650">
        <v>1110</v>
      </c>
      <c r="P650" t="s">
        <v>575</v>
      </c>
      <c r="Q650">
        <v>259</v>
      </c>
      <c r="R650" t="s">
        <v>93</v>
      </c>
    </row>
    <row r="651" spans="1:18" x14ac:dyDescent="0.2">
      <c r="A651" s="514">
        <v>649</v>
      </c>
      <c r="B651" s="374">
        <v>43325.436805555553</v>
      </c>
      <c r="C651" t="s">
        <v>93</v>
      </c>
      <c r="D651">
        <v>0.01</v>
      </c>
      <c r="E651" t="s">
        <v>253</v>
      </c>
      <c r="F651">
        <v>1.1384000000000001</v>
      </c>
      <c r="I651" s="374">
        <v>43325.754166666666</v>
      </c>
      <c r="J651">
        <v>1.1393</v>
      </c>
      <c r="K651">
        <v>0</v>
      </c>
      <c r="M651">
        <v>0</v>
      </c>
      <c r="N651">
        <v>-0.9</v>
      </c>
      <c r="O651">
        <v>1110</v>
      </c>
      <c r="P651" t="s">
        <v>1677</v>
      </c>
      <c r="Q651">
        <v>259</v>
      </c>
      <c r="R651" t="s">
        <v>93</v>
      </c>
    </row>
    <row r="652" spans="1:18" x14ac:dyDescent="0.2">
      <c r="A652" s="514">
        <v>650</v>
      </c>
      <c r="B652" s="374">
        <v>43325.57916666667</v>
      </c>
      <c r="C652" t="s">
        <v>93</v>
      </c>
      <c r="D652">
        <v>0.01</v>
      </c>
      <c r="E652" t="s">
        <v>253</v>
      </c>
      <c r="F652">
        <v>1.1397999999999999</v>
      </c>
      <c r="I652" s="374">
        <v>43325.754166666666</v>
      </c>
      <c r="J652">
        <v>1.1393</v>
      </c>
      <c r="K652">
        <v>0</v>
      </c>
      <c r="M652">
        <v>0</v>
      </c>
      <c r="N652">
        <v>0.5</v>
      </c>
      <c r="O652">
        <v>1110</v>
      </c>
      <c r="P652" t="s">
        <v>1676</v>
      </c>
      <c r="Q652">
        <v>259</v>
      </c>
      <c r="R652" t="s">
        <v>93</v>
      </c>
    </row>
    <row r="653" spans="1:18" x14ac:dyDescent="0.2">
      <c r="A653" s="514">
        <v>651</v>
      </c>
      <c r="B653" s="374">
        <v>43325.617361111108</v>
      </c>
      <c r="C653" t="s">
        <v>93</v>
      </c>
      <c r="D653">
        <v>0.02</v>
      </c>
      <c r="E653" t="s">
        <v>253</v>
      </c>
      <c r="F653">
        <v>1.1412</v>
      </c>
      <c r="I653" s="374">
        <v>43325.754166666666</v>
      </c>
      <c r="J653">
        <v>1.1393</v>
      </c>
      <c r="K653">
        <v>0</v>
      </c>
      <c r="M653">
        <v>0</v>
      </c>
      <c r="N653">
        <v>3.8</v>
      </c>
      <c r="O653">
        <v>1110</v>
      </c>
      <c r="P653" t="s">
        <v>1675</v>
      </c>
      <c r="Q653">
        <v>259</v>
      </c>
      <c r="R653" t="s">
        <v>93</v>
      </c>
    </row>
    <row r="654" spans="1:18" x14ac:dyDescent="0.2">
      <c r="A654" s="514">
        <v>652</v>
      </c>
      <c r="B654" s="374">
        <v>43325.645138888889</v>
      </c>
      <c r="C654" t="s">
        <v>93</v>
      </c>
      <c r="D654">
        <v>0.03</v>
      </c>
      <c r="E654" t="s">
        <v>253</v>
      </c>
      <c r="F654">
        <v>1.1429</v>
      </c>
      <c r="I654" s="374">
        <v>43325.754166666666</v>
      </c>
      <c r="J654">
        <v>1.1393</v>
      </c>
      <c r="K654">
        <v>0</v>
      </c>
      <c r="M654">
        <v>0</v>
      </c>
      <c r="N654">
        <v>10.8</v>
      </c>
      <c r="O654">
        <v>1110</v>
      </c>
      <c r="P654" t="s">
        <v>1674</v>
      </c>
      <c r="Q654">
        <v>259</v>
      </c>
      <c r="R654" t="s">
        <v>93</v>
      </c>
    </row>
    <row r="655" spans="1:18" x14ac:dyDescent="0.2">
      <c r="A655" s="514">
        <v>653</v>
      </c>
      <c r="B655" s="374">
        <v>43325.777777777781</v>
      </c>
      <c r="C655" t="s">
        <v>93</v>
      </c>
      <c r="D655">
        <v>0.01</v>
      </c>
      <c r="E655" t="s">
        <v>253</v>
      </c>
      <c r="F655">
        <v>1.1392</v>
      </c>
      <c r="I655" s="374">
        <v>43326.448611111111</v>
      </c>
      <c r="J655">
        <v>1.1393</v>
      </c>
      <c r="K655">
        <v>0</v>
      </c>
      <c r="M655">
        <v>0.02</v>
      </c>
      <c r="N655">
        <v>-0.08</v>
      </c>
      <c r="O655">
        <v>1110</v>
      </c>
      <c r="P655" t="s">
        <v>575</v>
      </c>
      <c r="Q655">
        <v>260</v>
      </c>
      <c r="R655" t="s">
        <v>93</v>
      </c>
    </row>
    <row r="656" spans="1:18" x14ac:dyDescent="0.2">
      <c r="A656" s="514">
        <v>654</v>
      </c>
      <c r="B656" s="374">
        <v>43325.931944444441</v>
      </c>
      <c r="C656" t="s">
        <v>93</v>
      </c>
      <c r="D656">
        <v>0.01</v>
      </c>
      <c r="E656" t="s">
        <v>253</v>
      </c>
      <c r="F656">
        <v>1.1404000000000001</v>
      </c>
      <c r="I656" s="374">
        <v>43326.448611111111</v>
      </c>
      <c r="J656">
        <v>1.1393</v>
      </c>
      <c r="K656">
        <v>0</v>
      </c>
      <c r="M656">
        <v>0.02</v>
      </c>
      <c r="N656">
        <v>1.1200000000000001</v>
      </c>
      <c r="O656">
        <v>1110</v>
      </c>
      <c r="P656" t="s">
        <v>1673</v>
      </c>
      <c r="Q656">
        <v>260</v>
      </c>
      <c r="R656" t="s">
        <v>93</v>
      </c>
    </row>
    <row r="657" spans="1:18" x14ac:dyDescent="0.2">
      <c r="A657" s="514">
        <v>655</v>
      </c>
      <c r="B657" s="374">
        <v>43326.348611111112</v>
      </c>
      <c r="C657" t="s">
        <v>93</v>
      </c>
      <c r="D657">
        <v>0.01</v>
      </c>
      <c r="E657" t="s">
        <v>253</v>
      </c>
      <c r="F657">
        <v>1.1420999999999999</v>
      </c>
      <c r="I657" s="374">
        <v>43326.448611111111</v>
      </c>
      <c r="J657">
        <v>1.1393</v>
      </c>
      <c r="K657">
        <v>0</v>
      </c>
      <c r="M657">
        <v>0</v>
      </c>
      <c r="N657">
        <v>2.8</v>
      </c>
      <c r="O657">
        <v>1110</v>
      </c>
      <c r="P657" t="s">
        <v>1672</v>
      </c>
      <c r="Q657">
        <v>260</v>
      </c>
      <c r="R657" t="s">
        <v>93</v>
      </c>
    </row>
    <row r="658" spans="1:18" x14ac:dyDescent="0.2">
      <c r="A658" s="514">
        <v>656</v>
      </c>
      <c r="B658" s="374">
        <v>43326.463888888888</v>
      </c>
      <c r="C658" t="s">
        <v>93</v>
      </c>
      <c r="D658">
        <v>0.01</v>
      </c>
      <c r="E658" t="s">
        <v>253</v>
      </c>
      <c r="F658">
        <v>1.1391</v>
      </c>
      <c r="I658" s="374">
        <v>43326.630555555559</v>
      </c>
      <c r="J658">
        <v>1.1385000000000001</v>
      </c>
      <c r="K658">
        <v>0</v>
      </c>
      <c r="M658">
        <v>0</v>
      </c>
      <c r="N658">
        <v>0.6</v>
      </c>
      <c r="O658">
        <v>1110</v>
      </c>
      <c r="P658" t="s">
        <v>575</v>
      </c>
      <c r="Q658">
        <v>261</v>
      </c>
      <c r="R658" t="s">
        <v>93</v>
      </c>
    </row>
    <row r="659" spans="1:18" x14ac:dyDescent="0.2">
      <c r="A659" s="514">
        <v>657</v>
      </c>
      <c r="B659" s="374">
        <v>43326.490277777775</v>
      </c>
      <c r="C659" t="s">
        <v>93</v>
      </c>
      <c r="D659">
        <v>0.01</v>
      </c>
      <c r="E659" t="s">
        <v>253</v>
      </c>
      <c r="F659">
        <v>1.1403000000000001</v>
      </c>
      <c r="I659" s="374">
        <v>43326.630555555559</v>
      </c>
      <c r="J659">
        <v>1.1385000000000001</v>
      </c>
      <c r="K659">
        <v>0</v>
      </c>
      <c r="M659">
        <v>0</v>
      </c>
      <c r="N659">
        <v>1.8</v>
      </c>
      <c r="O659">
        <v>1110</v>
      </c>
      <c r="P659" t="s">
        <v>1671</v>
      </c>
      <c r="Q659">
        <v>261</v>
      </c>
      <c r="R659" t="s">
        <v>93</v>
      </c>
    </row>
    <row r="660" spans="1:18" x14ac:dyDescent="0.2">
      <c r="A660" s="514">
        <v>658</v>
      </c>
      <c r="B660" s="374">
        <v>43326.668749999997</v>
      </c>
      <c r="C660" t="s">
        <v>93</v>
      </c>
      <c r="D660">
        <v>0.01</v>
      </c>
      <c r="E660" t="s">
        <v>253</v>
      </c>
      <c r="F660">
        <v>1.1384000000000001</v>
      </c>
      <c r="I660" s="374">
        <v>43326.707638888889</v>
      </c>
      <c r="J660">
        <v>1.1372</v>
      </c>
      <c r="K660">
        <v>0</v>
      </c>
      <c r="M660">
        <v>0</v>
      </c>
      <c r="N660">
        <v>1.2</v>
      </c>
      <c r="O660">
        <v>1110</v>
      </c>
      <c r="P660" t="s">
        <v>563</v>
      </c>
      <c r="Q660">
        <v>262</v>
      </c>
      <c r="R660" t="s">
        <v>93</v>
      </c>
    </row>
    <row r="661" spans="1:18" x14ac:dyDescent="0.2">
      <c r="A661" s="514">
        <v>659</v>
      </c>
      <c r="B661" s="374">
        <v>43326.724305555559</v>
      </c>
      <c r="C661" t="s">
        <v>93</v>
      </c>
      <c r="D661">
        <v>0.01</v>
      </c>
      <c r="E661" t="s">
        <v>253</v>
      </c>
      <c r="F661">
        <v>1.1357999999999999</v>
      </c>
      <c r="I661" s="374">
        <v>43326.747916666667</v>
      </c>
      <c r="J661">
        <v>1.1346000000000001</v>
      </c>
      <c r="K661">
        <v>0</v>
      </c>
      <c r="M661">
        <v>0</v>
      </c>
      <c r="N661">
        <v>1.2</v>
      </c>
      <c r="O661">
        <v>1110</v>
      </c>
      <c r="P661" t="s">
        <v>563</v>
      </c>
      <c r="Q661">
        <v>263</v>
      </c>
      <c r="R661" t="s">
        <v>93</v>
      </c>
    </row>
    <row r="662" spans="1:18" x14ac:dyDescent="0.2">
      <c r="A662" s="514">
        <v>661</v>
      </c>
      <c r="B662" s="374">
        <v>43326.75</v>
      </c>
      <c r="C662" t="s">
        <v>93</v>
      </c>
      <c r="D662">
        <v>0.01</v>
      </c>
      <c r="E662" t="s">
        <v>253</v>
      </c>
      <c r="F662">
        <v>1.1349</v>
      </c>
      <c r="I662" s="374">
        <v>43326.796527777777</v>
      </c>
      <c r="J662">
        <v>1.1336999999999999</v>
      </c>
      <c r="K662">
        <v>0</v>
      </c>
      <c r="M662">
        <v>0</v>
      </c>
      <c r="N662">
        <v>1.2</v>
      </c>
      <c r="O662">
        <v>1110</v>
      </c>
      <c r="P662" t="s">
        <v>575</v>
      </c>
      <c r="Q662">
        <v>264</v>
      </c>
      <c r="R662" t="s">
        <v>93</v>
      </c>
    </row>
    <row r="663" spans="1:18" x14ac:dyDescent="0.2">
      <c r="A663" s="514">
        <v>662</v>
      </c>
      <c r="B663" s="374">
        <v>43326.801388888889</v>
      </c>
      <c r="C663" t="s">
        <v>93</v>
      </c>
      <c r="D663">
        <v>0.01</v>
      </c>
      <c r="E663" t="s">
        <v>253</v>
      </c>
      <c r="F663">
        <v>1.1339999999999999</v>
      </c>
      <c r="I663" s="374">
        <v>43327.198611111111</v>
      </c>
      <c r="J663">
        <v>1.1328</v>
      </c>
      <c r="K663">
        <v>0</v>
      </c>
      <c r="M663">
        <v>0.02</v>
      </c>
      <c r="N663">
        <v>1.22</v>
      </c>
      <c r="O663">
        <v>1110</v>
      </c>
      <c r="P663" t="s">
        <v>575</v>
      </c>
      <c r="Q663">
        <v>265</v>
      </c>
      <c r="R663" t="s">
        <v>93</v>
      </c>
    </row>
    <row r="664" spans="1:18" x14ac:dyDescent="0.2">
      <c r="A664" s="514">
        <v>663</v>
      </c>
      <c r="B664" s="374">
        <v>43327.227083333331</v>
      </c>
      <c r="C664" t="s">
        <v>93</v>
      </c>
      <c r="D664">
        <v>0.01</v>
      </c>
      <c r="E664" t="s">
        <v>253</v>
      </c>
      <c r="F664">
        <v>1.1325000000000001</v>
      </c>
      <c r="I664" s="374">
        <v>43327.423611111109</v>
      </c>
      <c r="J664">
        <v>1.1319999999999999</v>
      </c>
      <c r="K664">
        <v>0</v>
      </c>
      <c r="M664">
        <v>0</v>
      </c>
      <c r="N664">
        <v>0.5</v>
      </c>
      <c r="O664">
        <v>1110</v>
      </c>
      <c r="P664" t="s">
        <v>575</v>
      </c>
      <c r="Q664">
        <v>266</v>
      </c>
      <c r="R664" t="s">
        <v>93</v>
      </c>
    </row>
    <row r="665" spans="1:18" x14ac:dyDescent="0.2">
      <c r="A665" s="514">
        <v>664</v>
      </c>
      <c r="B665" s="374">
        <v>43327.352777777778</v>
      </c>
      <c r="C665" t="s">
        <v>93</v>
      </c>
      <c r="D665">
        <v>0.01</v>
      </c>
      <c r="E665" t="s">
        <v>253</v>
      </c>
      <c r="F665">
        <v>1.1337999999999999</v>
      </c>
      <c r="I665" s="374">
        <v>43327.423611111109</v>
      </c>
      <c r="J665">
        <v>1.1319999999999999</v>
      </c>
      <c r="K665">
        <v>0</v>
      </c>
      <c r="M665">
        <v>0</v>
      </c>
      <c r="N665">
        <v>1.8</v>
      </c>
      <c r="O665">
        <v>1110</v>
      </c>
      <c r="P665" t="s">
        <v>1670</v>
      </c>
      <c r="Q665">
        <v>266</v>
      </c>
      <c r="R665" t="s">
        <v>93</v>
      </c>
    </row>
    <row r="666" spans="1:18" x14ac:dyDescent="0.2">
      <c r="A666" s="514">
        <v>665</v>
      </c>
      <c r="B666" s="374">
        <v>43327.426388888889</v>
      </c>
      <c r="C666" t="s">
        <v>93</v>
      </c>
      <c r="D666">
        <v>0.01</v>
      </c>
      <c r="E666" t="s">
        <v>253</v>
      </c>
      <c r="F666">
        <v>1.1323000000000001</v>
      </c>
      <c r="I666" s="374">
        <v>43327.522222222222</v>
      </c>
      <c r="J666">
        <v>1.1317999999999999</v>
      </c>
      <c r="K666">
        <v>0</v>
      </c>
      <c r="M666">
        <v>0</v>
      </c>
      <c r="N666">
        <v>0.5</v>
      </c>
      <c r="O666">
        <v>1110</v>
      </c>
      <c r="P666" t="s">
        <v>575</v>
      </c>
      <c r="Q666">
        <v>267</v>
      </c>
      <c r="R666" t="s">
        <v>93</v>
      </c>
    </row>
    <row r="667" spans="1:18" x14ac:dyDescent="0.2">
      <c r="A667" s="514">
        <v>666</v>
      </c>
      <c r="B667" s="374">
        <v>43327.43472222222</v>
      </c>
      <c r="C667" t="s">
        <v>93</v>
      </c>
      <c r="D667">
        <v>0.01</v>
      </c>
      <c r="E667" t="s">
        <v>253</v>
      </c>
      <c r="F667">
        <v>1.1335999999999999</v>
      </c>
      <c r="I667" s="374">
        <v>43327.522222222222</v>
      </c>
      <c r="J667">
        <v>1.1317999999999999</v>
      </c>
      <c r="K667">
        <v>0</v>
      </c>
      <c r="M667">
        <v>0</v>
      </c>
      <c r="N667">
        <v>1.8</v>
      </c>
      <c r="O667">
        <v>1110</v>
      </c>
      <c r="P667" t="s">
        <v>1669</v>
      </c>
      <c r="Q667">
        <v>267</v>
      </c>
      <c r="R667" t="s">
        <v>93</v>
      </c>
    </row>
    <row r="668" spans="1:18" x14ac:dyDescent="0.2">
      <c r="A668" s="514">
        <v>667</v>
      </c>
      <c r="B668" s="374">
        <v>43327.541666666664</v>
      </c>
      <c r="C668" t="s">
        <v>93</v>
      </c>
      <c r="D668">
        <v>0.01</v>
      </c>
      <c r="E668" t="s">
        <v>253</v>
      </c>
      <c r="F668">
        <v>1.1316999999999999</v>
      </c>
      <c r="I668" s="374">
        <v>43327.627083333333</v>
      </c>
      <c r="J668">
        <v>1.1311</v>
      </c>
      <c r="K668">
        <v>0</v>
      </c>
      <c r="M668">
        <v>0</v>
      </c>
      <c r="N668">
        <v>0.6</v>
      </c>
      <c r="O668">
        <v>1110</v>
      </c>
      <c r="P668" t="s">
        <v>575</v>
      </c>
      <c r="Q668">
        <v>268</v>
      </c>
      <c r="R668" t="s">
        <v>93</v>
      </c>
    </row>
    <row r="669" spans="1:18" x14ac:dyDescent="0.2">
      <c r="A669" s="514">
        <v>668</v>
      </c>
      <c r="B669" s="374">
        <v>43327.617361111108</v>
      </c>
      <c r="C669" t="s">
        <v>93</v>
      </c>
      <c r="D669">
        <v>0.01</v>
      </c>
      <c r="E669" t="s">
        <v>253</v>
      </c>
      <c r="F669">
        <v>1.1329</v>
      </c>
      <c r="I669" s="374">
        <v>43327.627083333333</v>
      </c>
      <c r="J669">
        <v>1.1311</v>
      </c>
      <c r="K669">
        <v>0</v>
      </c>
      <c r="M669">
        <v>0</v>
      </c>
      <c r="N669">
        <v>1.8</v>
      </c>
      <c r="O669">
        <v>1110</v>
      </c>
      <c r="P669" t="s">
        <v>595</v>
      </c>
      <c r="Q669">
        <v>268</v>
      </c>
      <c r="R669" t="s">
        <v>93</v>
      </c>
    </row>
    <row r="670" spans="1:18" x14ac:dyDescent="0.2">
      <c r="A670" s="514">
        <v>669</v>
      </c>
      <c r="B670" s="374">
        <v>43327.679166666669</v>
      </c>
      <c r="C670" t="s">
        <v>93</v>
      </c>
      <c r="D670">
        <v>0.01</v>
      </c>
      <c r="E670" t="s">
        <v>253</v>
      </c>
      <c r="F670">
        <v>1.1317999999999999</v>
      </c>
      <c r="I670" s="374">
        <v>43327.705555555556</v>
      </c>
      <c r="J670">
        <v>1.1306</v>
      </c>
      <c r="K670">
        <v>0</v>
      </c>
      <c r="M670">
        <v>0</v>
      </c>
      <c r="N670">
        <v>1.2</v>
      </c>
      <c r="O670">
        <v>1110</v>
      </c>
      <c r="P670" t="s">
        <v>563</v>
      </c>
      <c r="Q670">
        <v>269</v>
      </c>
      <c r="R670" t="s">
        <v>93</v>
      </c>
    </row>
    <row r="671" spans="1:18" x14ac:dyDescent="0.2">
      <c r="A671" s="514">
        <v>670</v>
      </c>
      <c r="B671" s="374">
        <v>43327.759027777778</v>
      </c>
      <c r="C671" t="s">
        <v>93</v>
      </c>
      <c r="D671">
        <v>0.01</v>
      </c>
      <c r="E671" t="s">
        <v>253</v>
      </c>
      <c r="F671">
        <v>1.1335</v>
      </c>
      <c r="I671" s="374">
        <v>43328.780555555553</v>
      </c>
      <c r="J671">
        <v>1.1364000000000001</v>
      </c>
      <c r="K671">
        <v>0</v>
      </c>
      <c r="M671">
        <v>0.05</v>
      </c>
      <c r="N671">
        <v>-2.85</v>
      </c>
      <c r="O671">
        <v>1110</v>
      </c>
      <c r="P671" t="s">
        <v>575</v>
      </c>
      <c r="Q671">
        <v>270</v>
      </c>
      <c r="R671" t="s">
        <v>93</v>
      </c>
    </row>
    <row r="672" spans="1:18" x14ac:dyDescent="0.2">
      <c r="A672" s="514">
        <v>671</v>
      </c>
      <c r="B672" s="374">
        <v>43327.779166666667</v>
      </c>
      <c r="C672" t="s">
        <v>93</v>
      </c>
      <c r="D672">
        <v>0.01</v>
      </c>
      <c r="E672" t="s">
        <v>253</v>
      </c>
      <c r="F672">
        <v>1.1347</v>
      </c>
      <c r="I672" s="374">
        <v>43328.780555555553</v>
      </c>
      <c r="J672">
        <v>1.1364000000000001</v>
      </c>
      <c r="K672">
        <v>0</v>
      </c>
      <c r="M672">
        <v>0.05</v>
      </c>
      <c r="N672">
        <v>-1.65</v>
      </c>
      <c r="O672">
        <v>1110</v>
      </c>
      <c r="P672" t="s">
        <v>1668</v>
      </c>
      <c r="Q672">
        <v>270</v>
      </c>
      <c r="R672" t="s">
        <v>93</v>
      </c>
    </row>
    <row r="673" spans="1:18" x14ac:dyDescent="0.2">
      <c r="A673" s="514">
        <v>672</v>
      </c>
      <c r="B673" s="374">
        <v>43328.156944444447</v>
      </c>
      <c r="C673" t="s">
        <v>93</v>
      </c>
      <c r="D673">
        <v>0.01</v>
      </c>
      <c r="E673" t="s">
        <v>253</v>
      </c>
      <c r="F673">
        <v>1.1371</v>
      </c>
      <c r="I673" s="374">
        <v>43328.780555555553</v>
      </c>
      <c r="J673">
        <v>1.1364000000000001</v>
      </c>
      <c r="K673">
        <v>0</v>
      </c>
      <c r="M673">
        <v>0</v>
      </c>
      <c r="N673">
        <v>0.7</v>
      </c>
      <c r="O673">
        <v>1110</v>
      </c>
      <c r="P673" t="s">
        <v>1667</v>
      </c>
      <c r="Q673">
        <v>270</v>
      </c>
      <c r="R673" t="s">
        <v>93</v>
      </c>
    </row>
    <row r="674" spans="1:18" x14ac:dyDescent="0.2">
      <c r="A674" s="514">
        <v>673</v>
      </c>
      <c r="B674" s="374">
        <v>43328.243055555555</v>
      </c>
      <c r="C674" t="s">
        <v>93</v>
      </c>
      <c r="D674">
        <v>0.02</v>
      </c>
      <c r="E674" t="s">
        <v>253</v>
      </c>
      <c r="F674">
        <v>1.1386000000000001</v>
      </c>
      <c r="I674" s="374">
        <v>43328.780555555553</v>
      </c>
      <c r="J674">
        <v>1.1364000000000001</v>
      </c>
      <c r="K674">
        <v>0</v>
      </c>
      <c r="M674">
        <v>0</v>
      </c>
      <c r="N674">
        <v>4.4000000000000004</v>
      </c>
      <c r="O674">
        <v>1110</v>
      </c>
      <c r="P674" t="s">
        <v>1666</v>
      </c>
      <c r="Q674">
        <v>270</v>
      </c>
      <c r="R674" t="s">
        <v>93</v>
      </c>
    </row>
    <row r="675" spans="1:18" x14ac:dyDescent="0.2">
      <c r="A675" s="514">
        <v>674</v>
      </c>
      <c r="B675" s="374">
        <v>43328.664583333331</v>
      </c>
      <c r="C675" t="s">
        <v>93</v>
      </c>
      <c r="D675">
        <v>0.03</v>
      </c>
      <c r="E675" t="s">
        <v>253</v>
      </c>
      <c r="F675">
        <v>1.1403000000000001</v>
      </c>
      <c r="I675" s="374">
        <v>43328.780555555553</v>
      </c>
      <c r="J675">
        <v>1.1364000000000001</v>
      </c>
      <c r="K675">
        <v>0</v>
      </c>
      <c r="M675">
        <v>0</v>
      </c>
      <c r="N675">
        <v>11.7</v>
      </c>
      <c r="O675">
        <v>1110</v>
      </c>
      <c r="P675" t="s">
        <v>1665</v>
      </c>
      <c r="Q675">
        <v>270</v>
      </c>
      <c r="R675" t="s">
        <v>93</v>
      </c>
    </row>
    <row r="676" spans="1:18" x14ac:dyDescent="0.2">
      <c r="A676" s="514">
        <v>675</v>
      </c>
      <c r="B676" s="374">
        <v>43328.787499999999</v>
      </c>
      <c r="C676" t="s">
        <v>93</v>
      </c>
      <c r="D676">
        <v>0.01</v>
      </c>
      <c r="E676" t="s">
        <v>253</v>
      </c>
      <c r="F676">
        <v>1.1359999999999999</v>
      </c>
      <c r="I676" s="374">
        <v>43329.500694444447</v>
      </c>
      <c r="J676">
        <v>1.1379999999999999</v>
      </c>
      <c r="K676">
        <v>0</v>
      </c>
      <c r="M676">
        <v>0.02</v>
      </c>
      <c r="N676">
        <v>-1.98</v>
      </c>
      <c r="O676">
        <v>1110</v>
      </c>
      <c r="P676" t="s">
        <v>575</v>
      </c>
      <c r="Q676">
        <v>271</v>
      </c>
      <c r="R676" t="s">
        <v>93</v>
      </c>
    </row>
    <row r="677" spans="1:18" x14ac:dyDescent="0.2">
      <c r="A677" s="514">
        <v>676</v>
      </c>
      <c r="B677" s="374">
        <v>43328.915972222225</v>
      </c>
      <c r="C677" t="s">
        <v>93</v>
      </c>
      <c r="D677">
        <v>0.01</v>
      </c>
      <c r="E677" t="s">
        <v>253</v>
      </c>
      <c r="F677">
        <v>1.1372</v>
      </c>
      <c r="I677" s="374">
        <v>43329.500694444447</v>
      </c>
      <c r="J677">
        <v>1.1379999999999999</v>
      </c>
      <c r="K677">
        <v>0</v>
      </c>
      <c r="M677">
        <v>0.02</v>
      </c>
      <c r="N677">
        <v>-0.78</v>
      </c>
      <c r="O677">
        <v>1110</v>
      </c>
      <c r="P677" t="s">
        <v>1664</v>
      </c>
      <c r="Q677">
        <v>271</v>
      </c>
      <c r="R677" t="s">
        <v>93</v>
      </c>
    </row>
    <row r="678" spans="1:18" x14ac:dyDescent="0.2">
      <c r="A678" s="514">
        <v>677</v>
      </c>
      <c r="B678" s="374">
        <v>43329.136805555558</v>
      </c>
      <c r="C678" t="s">
        <v>93</v>
      </c>
      <c r="D678">
        <v>0.01</v>
      </c>
      <c r="E678" t="s">
        <v>253</v>
      </c>
      <c r="F678">
        <v>1.1385000000000001</v>
      </c>
      <c r="I678" s="374">
        <v>43329.500694444447</v>
      </c>
      <c r="J678">
        <v>1.1379999999999999</v>
      </c>
      <c r="K678">
        <v>0</v>
      </c>
      <c r="M678">
        <v>0</v>
      </c>
      <c r="N678">
        <v>0.5</v>
      </c>
      <c r="O678">
        <v>1110</v>
      </c>
      <c r="P678" t="s">
        <v>1663</v>
      </c>
      <c r="Q678">
        <v>271</v>
      </c>
      <c r="R678" t="s">
        <v>93</v>
      </c>
    </row>
    <row r="679" spans="1:18" x14ac:dyDescent="0.2">
      <c r="A679" s="514">
        <v>678</v>
      </c>
      <c r="B679" s="374">
        <v>43329.421527777777</v>
      </c>
      <c r="C679" t="s">
        <v>93</v>
      </c>
      <c r="D679">
        <v>0.02</v>
      </c>
      <c r="E679" t="s">
        <v>253</v>
      </c>
      <c r="F679">
        <v>1.1399999999999999</v>
      </c>
      <c r="I679" s="374">
        <v>43329.500694444447</v>
      </c>
      <c r="J679">
        <v>1.1379999999999999</v>
      </c>
      <c r="K679">
        <v>0</v>
      </c>
      <c r="M679">
        <v>0</v>
      </c>
      <c r="N679">
        <v>4</v>
      </c>
      <c r="O679">
        <v>1110</v>
      </c>
      <c r="P679" t="s">
        <v>1662</v>
      </c>
      <c r="Q679">
        <v>271</v>
      </c>
      <c r="R679" t="s">
        <v>93</v>
      </c>
    </row>
    <row r="680" spans="1:18" x14ac:dyDescent="0.2">
      <c r="A680" s="514">
        <v>679</v>
      </c>
      <c r="B680" s="374">
        <v>43329.429861111108</v>
      </c>
      <c r="C680" t="s">
        <v>93</v>
      </c>
      <c r="D680">
        <v>0.03</v>
      </c>
      <c r="E680" t="s">
        <v>253</v>
      </c>
      <c r="F680">
        <v>1.1415</v>
      </c>
      <c r="I680" s="374">
        <v>43329.500694444447</v>
      </c>
      <c r="J680">
        <v>1.1379999999999999</v>
      </c>
      <c r="K680">
        <v>0</v>
      </c>
      <c r="M680">
        <v>0</v>
      </c>
      <c r="N680">
        <v>10.5</v>
      </c>
      <c r="O680">
        <v>1110</v>
      </c>
      <c r="P680" t="s">
        <v>1661</v>
      </c>
      <c r="Q680">
        <v>271</v>
      </c>
      <c r="R680" t="s">
        <v>93</v>
      </c>
    </row>
    <row r="681" spans="1:18" x14ac:dyDescent="0.2">
      <c r="A681" s="514">
        <v>680</v>
      </c>
      <c r="B681" s="374">
        <v>43329.531944444447</v>
      </c>
      <c r="C681" t="s">
        <v>93</v>
      </c>
      <c r="D681">
        <v>0.01</v>
      </c>
      <c r="E681" t="s">
        <v>253</v>
      </c>
      <c r="F681">
        <v>1.1383000000000001</v>
      </c>
      <c r="I681" s="374">
        <v>43332.470138888886</v>
      </c>
      <c r="J681">
        <v>1.1404000000000001</v>
      </c>
      <c r="K681">
        <v>0</v>
      </c>
      <c r="M681">
        <v>0.02</v>
      </c>
      <c r="N681">
        <v>-2.08</v>
      </c>
      <c r="O681">
        <v>1110</v>
      </c>
      <c r="P681" t="s">
        <v>575</v>
      </c>
      <c r="Q681">
        <v>272</v>
      </c>
      <c r="R681" t="s">
        <v>93</v>
      </c>
    </row>
    <row r="682" spans="1:18" x14ac:dyDescent="0.2">
      <c r="A682" s="514">
        <v>681</v>
      </c>
      <c r="B682" s="374">
        <v>43329.611805555556</v>
      </c>
      <c r="C682" t="s">
        <v>93</v>
      </c>
      <c r="D682">
        <v>0.01</v>
      </c>
      <c r="E682" t="s">
        <v>253</v>
      </c>
      <c r="F682">
        <v>1.1395999999999999</v>
      </c>
      <c r="I682" s="374">
        <v>43332.470138888886</v>
      </c>
      <c r="J682">
        <v>1.1404000000000001</v>
      </c>
      <c r="K682">
        <v>0</v>
      </c>
      <c r="M682">
        <v>0.02</v>
      </c>
      <c r="N682">
        <v>-0.78</v>
      </c>
      <c r="O682">
        <v>1110</v>
      </c>
      <c r="P682" t="s">
        <v>1660</v>
      </c>
      <c r="Q682">
        <v>272</v>
      </c>
      <c r="R682" t="s">
        <v>93</v>
      </c>
    </row>
    <row r="683" spans="1:18" x14ac:dyDescent="0.2">
      <c r="A683" s="514">
        <v>682</v>
      </c>
      <c r="B683" s="374">
        <v>43329.620138888888</v>
      </c>
      <c r="C683" t="s">
        <v>93</v>
      </c>
      <c r="D683">
        <v>0.01</v>
      </c>
      <c r="E683" t="s">
        <v>253</v>
      </c>
      <c r="F683">
        <v>1.1409</v>
      </c>
      <c r="I683" s="374">
        <v>43332.470138888886</v>
      </c>
      <c r="J683">
        <v>1.1404000000000001</v>
      </c>
      <c r="K683">
        <v>0</v>
      </c>
      <c r="M683">
        <v>0.02</v>
      </c>
      <c r="N683">
        <v>0.52</v>
      </c>
      <c r="O683">
        <v>1110</v>
      </c>
      <c r="P683" t="s">
        <v>1659</v>
      </c>
      <c r="Q683">
        <v>272</v>
      </c>
      <c r="R683" t="s">
        <v>93</v>
      </c>
    </row>
    <row r="684" spans="1:18" x14ac:dyDescent="0.2">
      <c r="A684" s="514">
        <v>683</v>
      </c>
      <c r="B684" s="374">
        <v>43329.842361111114</v>
      </c>
      <c r="C684" t="s">
        <v>93</v>
      </c>
      <c r="D684">
        <v>0.02</v>
      </c>
      <c r="E684" t="s">
        <v>253</v>
      </c>
      <c r="F684">
        <v>1.1423000000000001</v>
      </c>
      <c r="I684" s="374">
        <v>43332.470138888886</v>
      </c>
      <c r="J684">
        <v>1.1404000000000001</v>
      </c>
      <c r="K684">
        <v>0</v>
      </c>
      <c r="M684">
        <v>0.03</v>
      </c>
      <c r="N684">
        <v>3.83</v>
      </c>
      <c r="O684">
        <v>1110</v>
      </c>
      <c r="P684" t="s">
        <v>1658</v>
      </c>
      <c r="Q684">
        <v>272</v>
      </c>
      <c r="R684" t="s">
        <v>93</v>
      </c>
    </row>
    <row r="685" spans="1:18" x14ac:dyDescent="0.2">
      <c r="A685" s="514">
        <v>684</v>
      </c>
      <c r="B685" s="374">
        <v>43329.87222222222</v>
      </c>
      <c r="C685" t="s">
        <v>93</v>
      </c>
      <c r="D685">
        <v>0.03</v>
      </c>
      <c r="E685" t="s">
        <v>253</v>
      </c>
      <c r="F685">
        <v>1.1438999999999999</v>
      </c>
      <c r="I685" s="374">
        <v>43332.470138888886</v>
      </c>
      <c r="J685">
        <v>1.1404000000000001</v>
      </c>
      <c r="K685">
        <v>0</v>
      </c>
      <c r="M685">
        <v>0.05</v>
      </c>
      <c r="N685">
        <v>10.55</v>
      </c>
      <c r="O685">
        <v>1110</v>
      </c>
      <c r="P685" t="s">
        <v>1657</v>
      </c>
      <c r="Q685">
        <v>272</v>
      </c>
      <c r="R685" t="s">
        <v>93</v>
      </c>
    </row>
    <row r="686" spans="1:18" x14ac:dyDescent="0.2">
      <c r="A686" s="514">
        <v>685</v>
      </c>
      <c r="B686" s="374">
        <v>43332.861111111109</v>
      </c>
      <c r="C686" t="s">
        <v>93</v>
      </c>
      <c r="D686">
        <v>0.01</v>
      </c>
      <c r="E686" t="s">
        <v>253</v>
      </c>
      <c r="F686">
        <v>1.1468</v>
      </c>
      <c r="I686" s="374">
        <v>43335.794444444444</v>
      </c>
      <c r="J686">
        <v>1.1540999999999999</v>
      </c>
      <c r="K686">
        <v>0</v>
      </c>
      <c r="M686">
        <v>0.09</v>
      </c>
      <c r="N686">
        <v>-7.21</v>
      </c>
      <c r="O686">
        <v>1110</v>
      </c>
      <c r="P686" t="s">
        <v>575</v>
      </c>
      <c r="Q686">
        <v>273</v>
      </c>
      <c r="R686" t="s">
        <v>93</v>
      </c>
    </row>
    <row r="687" spans="1:18" x14ac:dyDescent="0.2">
      <c r="A687" s="514">
        <v>687</v>
      </c>
      <c r="B687" s="374">
        <v>43332.934027777781</v>
      </c>
      <c r="C687" t="s">
        <v>93</v>
      </c>
      <c r="D687">
        <v>0.01</v>
      </c>
      <c r="E687" t="s">
        <v>253</v>
      </c>
      <c r="F687">
        <v>1.1480999999999999</v>
      </c>
      <c r="I687" s="374">
        <v>43335.794444444444</v>
      </c>
      <c r="J687">
        <v>1.1540999999999999</v>
      </c>
      <c r="K687">
        <v>0</v>
      </c>
      <c r="M687">
        <v>0.09</v>
      </c>
      <c r="N687">
        <v>-5.91</v>
      </c>
      <c r="O687">
        <v>1110</v>
      </c>
      <c r="P687" t="s">
        <v>1638</v>
      </c>
      <c r="Q687">
        <v>273</v>
      </c>
      <c r="R687" t="s">
        <v>93</v>
      </c>
    </row>
    <row r="688" spans="1:18" x14ac:dyDescent="0.2">
      <c r="A688" s="514">
        <v>689</v>
      </c>
      <c r="B688" s="374">
        <v>43333.093055555553</v>
      </c>
      <c r="C688" t="s">
        <v>93</v>
      </c>
      <c r="D688">
        <v>0.01</v>
      </c>
      <c r="E688" t="s">
        <v>253</v>
      </c>
      <c r="F688">
        <v>1.1496</v>
      </c>
      <c r="I688" s="374">
        <v>43335.794444444444</v>
      </c>
      <c r="J688">
        <v>1.1540999999999999</v>
      </c>
      <c r="K688">
        <v>0</v>
      </c>
      <c r="M688">
        <v>7.0000000000000007E-2</v>
      </c>
      <c r="N688">
        <v>-4.43</v>
      </c>
      <c r="O688">
        <v>1110</v>
      </c>
      <c r="P688" t="s">
        <v>1636</v>
      </c>
      <c r="Q688">
        <v>273</v>
      </c>
      <c r="R688" t="s">
        <v>93</v>
      </c>
    </row>
    <row r="689" spans="1:18" x14ac:dyDescent="0.2">
      <c r="A689" s="514">
        <v>690</v>
      </c>
      <c r="B689" s="374">
        <v>43333.106249999997</v>
      </c>
      <c r="C689" t="s">
        <v>93</v>
      </c>
      <c r="D689">
        <v>0.02</v>
      </c>
      <c r="E689" t="s">
        <v>253</v>
      </c>
      <c r="F689">
        <v>1.1513</v>
      </c>
      <c r="I689" s="374">
        <v>43335.794444444444</v>
      </c>
      <c r="J689">
        <v>1.1540999999999999</v>
      </c>
      <c r="K689">
        <v>0</v>
      </c>
      <c r="M689">
        <v>0.12</v>
      </c>
      <c r="N689">
        <v>-5.48</v>
      </c>
      <c r="O689">
        <v>1110</v>
      </c>
      <c r="P689" t="s">
        <v>1637</v>
      </c>
      <c r="Q689">
        <v>273</v>
      </c>
      <c r="R689" t="s">
        <v>93</v>
      </c>
    </row>
    <row r="690" spans="1:18" x14ac:dyDescent="0.2">
      <c r="A690" s="514">
        <v>691</v>
      </c>
      <c r="B690" s="374">
        <v>43333.107638888891</v>
      </c>
      <c r="C690" t="s">
        <v>93</v>
      </c>
      <c r="D690">
        <v>0.03</v>
      </c>
      <c r="E690" t="s">
        <v>253</v>
      </c>
      <c r="F690">
        <v>1.1528</v>
      </c>
      <c r="I690" s="374">
        <v>43335.794444444444</v>
      </c>
      <c r="J690">
        <v>1.1540999999999999</v>
      </c>
      <c r="K690">
        <v>0</v>
      </c>
      <c r="M690">
        <v>0.19</v>
      </c>
      <c r="N690">
        <v>-3.71</v>
      </c>
      <c r="O690">
        <v>1110</v>
      </c>
      <c r="P690" t="s">
        <v>1635</v>
      </c>
      <c r="Q690">
        <v>273</v>
      </c>
      <c r="R690" t="s">
        <v>93</v>
      </c>
    </row>
    <row r="691" spans="1:18" x14ac:dyDescent="0.2">
      <c r="A691" s="514">
        <v>699</v>
      </c>
      <c r="B691" s="374">
        <v>43333.791666666664</v>
      </c>
      <c r="C691" t="s">
        <v>93</v>
      </c>
      <c r="D691">
        <v>0.04</v>
      </c>
      <c r="E691" t="s">
        <v>253</v>
      </c>
      <c r="F691">
        <v>1.1556</v>
      </c>
      <c r="I691" s="374">
        <v>43335.794444444444</v>
      </c>
      <c r="J691">
        <v>1.1540999999999999</v>
      </c>
      <c r="K691">
        <v>0</v>
      </c>
      <c r="M691">
        <v>0.25</v>
      </c>
      <c r="N691">
        <v>6.25</v>
      </c>
      <c r="O691">
        <v>1110</v>
      </c>
      <c r="P691" t="s">
        <v>1634</v>
      </c>
      <c r="Q691">
        <v>273</v>
      </c>
      <c r="R691" t="s">
        <v>93</v>
      </c>
    </row>
    <row r="692" spans="1:18" x14ac:dyDescent="0.2">
      <c r="A692" s="514">
        <v>700</v>
      </c>
      <c r="B692" s="374">
        <v>43333.818749999999</v>
      </c>
      <c r="C692" t="s">
        <v>93</v>
      </c>
      <c r="D692">
        <v>0.06</v>
      </c>
      <c r="E692" t="s">
        <v>253</v>
      </c>
      <c r="F692">
        <v>1.1575</v>
      </c>
      <c r="I692" s="374">
        <v>43335.794444444444</v>
      </c>
      <c r="J692">
        <v>1.1540999999999999</v>
      </c>
      <c r="K692">
        <v>0</v>
      </c>
      <c r="M692">
        <v>0.37</v>
      </c>
      <c r="N692">
        <v>20.77</v>
      </c>
      <c r="O692">
        <v>1110</v>
      </c>
      <c r="P692" t="s">
        <v>1633</v>
      </c>
      <c r="Q692">
        <v>273</v>
      </c>
      <c r="R692" t="s">
        <v>93</v>
      </c>
    </row>
    <row r="693" spans="1:18" x14ac:dyDescent="0.2">
      <c r="A693" s="514">
        <v>702</v>
      </c>
      <c r="B693" s="374">
        <v>43333.843055555553</v>
      </c>
      <c r="C693" t="s">
        <v>93</v>
      </c>
      <c r="D693">
        <v>0.09</v>
      </c>
      <c r="E693" t="s">
        <v>253</v>
      </c>
      <c r="F693">
        <v>1.1597999999999999</v>
      </c>
      <c r="I693" s="374">
        <v>43335.794444444444</v>
      </c>
      <c r="J693">
        <v>1.1540999999999999</v>
      </c>
      <c r="K693">
        <v>0</v>
      </c>
      <c r="M693">
        <v>0.56000000000000005</v>
      </c>
      <c r="N693">
        <v>51.86</v>
      </c>
      <c r="O693">
        <v>1110</v>
      </c>
      <c r="P693" t="s">
        <v>1632</v>
      </c>
      <c r="Q693">
        <v>273</v>
      </c>
      <c r="R693" t="s">
        <v>93</v>
      </c>
    </row>
    <row r="694" spans="1:18" x14ac:dyDescent="0.2">
      <c r="A694" s="514">
        <v>686</v>
      </c>
      <c r="B694" s="374">
        <v>43332.865277777775</v>
      </c>
      <c r="C694" t="s">
        <v>92</v>
      </c>
      <c r="D694">
        <v>0.01</v>
      </c>
      <c r="E694" t="s">
        <v>253</v>
      </c>
      <c r="F694">
        <v>1.1468</v>
      </c>
      <c r="I694" s="374">
        <v>43332.922222222223</v>
      </c>
      <c r="J694">
        <v>1.1479999999999999</v>
      </c>
      <c r="K694">
        <v>0</v>
      </c>
      <c r="M694">
        <v>0</v>
      </c>
      <c r="N694">
        <v>1.2</v>
      </c>
      <c r="O694">
        <v>1110</v>
      </c>
      <c r="P694" t="s">
        <v>563</v>
      </c>
      <c r="Q694">
        <v>274</v>
      </c>
      <c r="R694" t="s">
        <v>92</v>
      </c>
    </row>
    <row r="695" spans="1:18" x14ac:dyDescent="0.2">
      <c r="A695" s="514">
        <v>688</v>
      </c>
      <c r="B695" s="374">
        <v>43332.940972222219</v>
      </c>
      <c r="C695" t="s">
        <v>92</v>
      </c>
      <c r="D695">
        <v>0.01</v>
      </c>
      <c r="E695" t="s">
        <v>253</v>
      </c>
      <c r="F695">
        <v>1.1482000000000001</v>
      </c>
      <c r="I695" s="374">
        <v>43333.093055555553</v>
      </c>
      <c r="J695">
        <v>1.1495</v>
      </c>
      <c r="K695">
        <v>0</v>
      </c>
      <c r="M695">
        <v>-0.12</v>
      </c>
      <c r="N695">
        <v>1.18</v>
      </c>
      <c r="O695">
        <v>1110</v>
      </c>
      <c r="P695" t="s">
        <v>563</v>
      </c>
      <c r="Q695">
        <v>275</v>
      </c>
      <c r="R695" t="s">
        <v>92</v>
      </c>
    </row>
    <row r="696" spans="1:18" x14ac:dyDescent="0.2">
      <c r="A696" s="514">
        <v>692</v>
      </c>
      <c r="B696" s="374">
        <v>43333.116666666669</v>
      </c>
      <c r="C696" t="s">
        <v>92</v>
      </c>
      <c r="D696">
        <v>0.01</v>
      </c>
      <c r="E696" t="s">
        <v>253</v>
      </c>
      <c r="F696">
        <v>1.1524000000000001</v>
      </c>
      <c r="I696" s="374">
        <v>43333.30972222222</v>
      </c>
      <c r="J696">
        <v>1.1536</v>
      </c>
      <c r="K696">
        <v>0</v>
      </c>
      <c r="M696">
        <v>0</v>
      </c>
      <c r="N696">
        <v>1.2</v>
      </c>
      <c r="O696">
        <v>1110</v>
      </c>
      <c r="P696" t="s">
        <v>563</v>
      </c>
      <c r="Q696">
        <v>276</v>
      </c>
      <c r="R696" t="s">
        <v>92</v>
      </c>
    </row>
    <row r="697" spans="1:18" x14ac:dyDescent="0.2">
      <c r="A697" s="514">
        <v>693</v>
      </c>
      <c r="B697" s="374">
        <v>43333.325694444444</v>
      </c>
      <c r="C697" t="s">
        <v>92</v>
      </c>
      <c r="D697">
        <v>0.01</v>
      </c>
      <c r="E697" t="s">
        <v>253</v>
      </c>
      <c r="F697">
        <v>1.1528</v>
      </c>
      <c r="I697" s="374">
        <v>43333.451388888891</v>
      </c>
      <c r="J697">
        <v>1.1534</v>
      </c>
      <c r="K697">
        <v>0</v>
      </c>
      <c r="M697">
        <v>0</v>
      </c>
      <c r="N697">
        <v>0.6</v>
      </c>
      <c r="O697">
        <v>1110</v>
      </c>
      <c r="P697" t="s">
        <v>575</v>
      </c>
      <c r="Q697">
        <v>277</v>
      </c>
      <c r="R697" t="s">
        <v>92</v>
      </c>
    </row>
    <row r="698" spans="1:18" x14ac:dyDescent="0.2">
      <c r="A698" s="514">
        <v>694</v>
      </c>
      <c r="B698" s="374">
        <v>43333.372916666667</v>
      </c>
      <c r="C698" t="s">
        <v>92</v>
      </c>
      <c r="D698">
        <v>0.01</v>
      </c>
      <c r="E698" t="s">
        <v>253</v>
      </c>
      <c r="F698">
        <v>1.1516</v>
      </c>
      <c r="I698" s="374">
        <v>43333.451388888891</v>
      </c>
      <c r="J698">
        <v>1.1534</v>
      </c>
      <c r="K698">
        <v>0</v>
      </c>
      <c r="M698">
        <v>0</v>
      </c>
      <c r="N698">
        <v>1.8</v>
      </c>
      <c r="O698">
        <v>1110</v>
      </c>
      <c r="P698" t="s">
        <v>1643</v>
      </c>
      <c r="Q698">
        <v>277</v>
      </c>
      <c r="R698" t="s">
        <v>92</v>
      </c>
    </row>
    <row r="699" spans="1:18" x14ac:dyDescent="0.2">
      <c r="A699" s="514">
        <v>695</v>
      </c>
      <c r="B699" s="374">
        <v>43333.55</v>
      </c>
      <c r="C699" t="s">
        <v>92</v>
      </c>
      <c r="D699">
        <v>0.01</v>
      </c>
      <c r="E699" t="s">
        <v>253</v>
      </c>
      <c r="F699">
        <v>1.1516999999999999</v>
      </c>
      <c r="I699" s="374">
        <v>43333.660416666666</v>
      </c>
      <c r="J699">
        <v>1.1521999999999999</v>
      </c>
      <c r="K699">
        <v>0</v>
      </c>
      <c r="M699">
        <v>0</v>
      </c>
      <c r="N699">
        <v>0.5</v>
      </c>
      <c r="O699">
        <v>1110</v>
      </c>
      <c r="P699" t="s">
        <v>575</v>
      </c>
      <c r="Q699">
        <v>278</v>
      </c>
      <c r="R699" t="s">
        <v>92</v>
      </c>
    </row>
    <row r="700" spans="1:18" x14ac:dyDescent="0.2">
      <c r="A700" s="514">
        <v>696</v>
      </c>
      <c r="B700" s="374">
        <v>43333.591666666667</v>
      </c>
      <c r="C700" t="s">
        <v>92</v>
      </c>
      <c r="D700">
        <v>0.01</v>
      </c>
      <c r="E700" t="s">
        <v>253</v>
      </c>
      <c r="F700">
        <v>1.1503000000000001</v>
      </c>
      <c r="I700" s="374">
        <v>43333.660416666666</v>
      </c>
      <c r="J700">
        <v>1.1521999999999999</v>
      </c>
      <c r="K700">
        <v>0</v>
      </c>
      <c r="M700">
        <v>0</v>
      </c>
      <c r="N700">
        <v>1.9</v>
      </c>
      <c r="O700">
        <v>1110</v>
      </c>
      <c r="P700" t="s">
        <v>1642</v>
      </c>
      <c r="Q700">
        <v>278</v>
      </c>
      <c r="R700" t="s">
        <v>92</v>
      </c>
    </row>
    <row r="701" spans="1:18" x14ac:dyDescent="0.2">
      <c r="A701" s="514">
        <v>697</v>
      </c>
      <c r="B701" s="374">
        <v>43333.700694444444</v>
      </c>
      <c r="C701" t="s">
        <v>92</v>
      </c>
      <c r="D701">
        <v>0.01</v>
      </c>
      <c r="E701" t="s">
        <v>253</v>
      </c>
      <c r="F701">
        <v>1.1525000000000001</v>
      </c>
      <c r="I701" s="374">
        <v>43333.742361111108</v>
      </c>
      <c r="J701">
        <v>1.1537999999999999</v>
      </c>
      <c r="K701">
        <v>0</v>
      </c>
      <c r="M701">
        <v>0</v>
      </c>
      <c r="N701">
        <v>1.3</v>
      </c>
      <c r="O701">
        <v>1110</v>
      </c>
      <c r="P701" t="s">
        <v>575</v>
      </c>
      <c r="Q701">
        <v>279</v>
      </c>
      <c r="R701" t="s">
        <v>92</v>
      </c>
    </row>
    <row r="702" spans="1:18" x14ac:dyDescent="0.2">
      <c r="A702" s="514">
        <v>698</v>
      </c>
      <c r="B702" s="374">
        <v>43333.790972222225</v>
      </c>
      <c r="C702" t="s">
        <v>92</v>
      </c>
      <c r="D702">
        <v>0.01</v>
      </c>
      <c r="E702" t="s">
        <v>253</v>
      </c>
      <c r="F702">
        <v>1.1563000000000001</v>
      </c>
      <c r="I702" s="374">
        <v>43333.818055555559</v>
      </c>
      <c r="J702">
        <v>1.1575</v>
      </c>
      <c r="K702">
        <v>0</v>
      </c>
      <c r="M702">
        <v>0</v>
      </c>
      <c r="N702">
        <v>1.2</v>
      </c>
      <c r="O702">
        <v>1110</v>
      </c>
      <c r="P702" t="s">
        <v>563</v>
      </c>
      <c r="Q702">
        <v>280</v>
      </c>
      <c r="R702" t="s">
        <v>92</v>
      </c>
    </row>
    <row r="703" spans="1:18" x14ac:dyDescent="0.2">
      <c r="A703" s="514">
        <v>701</v>
      </c>
      <c r="B703" s="374">
        <v>43333.82916666667</v>
      </c>
      <c r="C703" t="s">
        <v>92</v>
      </c>
      <c r="D703">
        <v>0.01</v>
      </c>
      <c r="E703" t="s">
        <v>253</v>
      </c>
      <c r="F703">
        <v>1.1594</v>
      </c>
      <c r="I703" s="374">
        <v>43334.496527777781</v>
      </c>
      <c r="J703">
        <v>1.1595</v>
      </c>
      <c r="K703">
        <v>0</v>
      </c>
      <c r="M703">
        <v>-0.12</v>
      </c>
      <c r="N703">
        <v>-0.02</v>
      </c>
      <c r="O703">
        <v>1110</v>
      </c>
      <c r="P703" t="s">
        <v>575</v>
      </c>
      <c r="Q703">
        <v>281</v>
      </c>
      <c r="R703" t="s">
        <v>92</v>
      </c>
    </row>
    <row r="704" spans="1:18" x14ac:dyDescent="0.2">
      <c r="A704" s="514">
        <v>703</v>
      </c>
      <c r="B704" s="374">
        <v>43333.867361111108</v>
      </c>
      <c r="C704" t="s">
        <v>92</v>
      </c>
      <c r="D704">
        <v>0.01</v>
      </c>
      <c r="E704" t="s">
        <v>253</v>
      </c>
      <c r="F704">
        <v>1.1581999999999999</v>
      </c>
      <c r="I704" s="374">
        <v>43334.496527777781</v>
      </c>
      <c r="J704">
        <v>1.1595</v>
      </c>
      <c r="K704">
        <v>0</v>
      </c>
      <c r="M704">
        <v>-0.12</v>
      </c>
      <c r="N704">
        <v>1.18</v>
      </c>
      <c r="O704">
        <v>1110</v>
      </c>
      <c r="P704" t="s">
        <v>1641</v>
      </c>
      <c r="Q704">
        <v>281</v>
      </c>
      <c r="R704" t="s">
        <v>92</v>
      </c>
    </row>
    <row r="705" spans="1:18" x14ac:dyDescent="0.2">
      <c r="A705" s="514">
        <v>704</v>
      </c>
      <c r="B705" s="374">
        <v>43334.34652777778</v>
      </c>
      <c r="C705" t="s">
        <v>92</v>
      </c>
      <c r="D705">
        <v>0.01</v>
      </c>
      <c r="E705" t="s">
        <v>253</v>
      </c>
      <c r="F705">
        <v>1.1568000000000001</v>
      </c>
      <c r="I705" s="374">
        <v>43334.496527777781</v>
      </c>
      <c r="J705">
        <v>1.1595</v>
      </c>
      <c r="K705">
        <v>0</v>
      </c>
      <c r="M705">
        <v>0</v>
      </c>
      <c r="N705">
        <v>2.7</v>
      </c>
      <c r="O705">
        <v>1110</v>
      </c>
      <c r="P705" t="s">
        <v>1640</v>
      </c>
      <c r="Q705">
        <v>281</v>
      </c>
      <c r="R705" t="s">
        <v>92</v>
      </c>
    </row>
    <row r="706" spans="1:18" x14ac:dyDescent="0.2">
      <c r="A706" s="514">
        <v>705</v>
      </c>
      <c r="B706" s="374">
        <v>43334.511111111111</v>
      </c>
      <c r="C706" t="s">
        <v>92</v>
      </c>
      <c r="D706">
        <v>0.01</v>
      </c>
      <c r="E706" t="s">
        <v>253</v>
      </c>
      <c r="F706">
        <v>1.1592</v>
      </c>
      <c r="I706" s="374">
        <v>43334.548611111109</v>
      </c>
      <c r="J706">
        <v>1.1604000000000001</v>
      </c>
      <c r="K706">
        <v>0</v>
      </c>
      <c r="M706">
        <v>0</v>
      </c>
      <c r="N706">
        <v>1.2</v>
      </c>
      <c r="O706">
        <v>1110</v>
      </c>
      <c r="P706" t="s">
        <v>575</v>
      </c>
      <c r="Q706">
        <v>282</v>
      </c>
      <c r="R706" t="s">
        <v>92</v>
      </c>
    </row>
    <row r="707" spans="1:18" x14ac:dyDescent="0.2">
      <c r="A707" s="514">
        <v>706</v>
      </c>
      <c r="B707" s="374">
        <v>43334.561111111114</v>
      </c>
      <c r="C707" t="s">
        <v>92</v>
      </c>
      <c r="D707">
        <v>0.01</v>
      </c>
      <c r="E707" t="s">
        <v>253</v>
      </c>
      <c r="F707">
        <v>1.1609</v>
      </c>
      <c r="I707" s="374">
        <v>43334.625694444447</v>
      </c>
      <c r="J707">
        <v>1.1620999999999999</v>
      </c>
      <c r="K707">
        <v>0</v>
      </c>
      <c r="M707">
        <v>0</v>
      </c>
      <c r="N707">
        <v>1.2</v>
      </c>
      <c r="O707">
        <v>1110</v>
      </c>
      <c r="P707" t="s">
        <v>575</v>
      </c>
      <c r="Q707">
        <v>283</v>
      </c>
      <c r="R707" t="s">
        <v>92</v>
      </c>
    </row>
    <row r="708" spans="1:18" x14ac:dyDescent="0.2">
      <c r="A708" s="514">
        <v>707</v>
      </c>
      <c r="B708" s="374">
        <v>43334.638888888891</v>
      </c>
      <c r="C708" t="s">
        <v>92</v>
      </c>
      <c r="D708">
        <v>0.01</v>
      </c>
      <c r="E708" t="s">
        <v>253</v>
      </c>
      <c r="F708">
        <v>1.1609</v>
      </c>
      <c r="I708" s="374">
        <v>43334.836111111108</v>
      </c>
      <c r="J708">
        <v>1.1617999999999999</v>
      </c>
      <c r="K708">
        <v>0</v>
      </c>
      <c r="M708">
        <v>0</v>
      </c>
      <c r="N708">
        <v>0.9</v>
      </c>
      <c r="O708">
        <v>1110</v>
      </c>
      <c r="P708" t="s">
        <v>575</v>
      </c>
      <c r="Q708">
        <v>284</v>
      </c>
      <c r="R708" t="s">
        <v>92</v>
      </c>
    </row>
    <row r="709" spans="1:18" x14ac:dyDescent="0.2">
      <c r="A709" s="514">
        <v>708</v>
      </c>
      <c r="B709" s="374">
        <v>43334.65902777778</v>
      </c>
      <c r="C709" t="s">
        <v>92</v>
      </c>
      <c r="D709">
        <v>0.01</v>
      </c>
      <c r="E709" t="s">
        <v>253</v>
      </c>
      <c r="F709">
        <v>1.1597</v>
      </c>
      <c r="I709" s="374">
        <v>43334.836111111108</v>
      </c>
      <c r="J709">
        <v>1.1617999999999999</v>
      </c>
      <c r="K709">
        <v>0</v>
      </c>
      <c r="M709">
        <v>0</v>
      </c>
      <c r="N709">
        <v>2.1</v>
      </c>
      <c r="O709">
        <v>1110</v>
      </c>
      <c r="P709" t="s">
        <v>1639</v>
      </c>
      <c r="Q709">
        <v>284</v>
      </c>
      <c r="R709" t="s">
        <v>92</v>
      </c>
    </row>
    <row r="710" spans="1:18" x14ac:dyDescent="0.2">
      <c r="A710" s="514">
        <v>709</v>
      </c>
      <c r="B710" s="374">
        <v>43334.840277777781</v>
      </c>
      <c r="C710" t="s">
        <v>92</v>
      </c>
      <c r="D710">
        <v>0.01</v>
      </c>
      <c r="E710" t="s">
        <v>253</v>
      </c>
      <c r="F710">
        <v>1.1611</v>
      </c>
      <c r="I710" s="374">
        <v>43336.532638888886</v>
      </c>
      <c r="J710">
        <v>1.1581999999999999</v>
      </c>
      <c r="K710">
        <v>0</v>
      </c>
      <c r="M710">
        <v>-0.49</v>
      </c>
      <c r="N710">
        <v>-3.39</v>
      </c>
      <c r="O710">
        <v>1110</v>
      </c>
      <c r="P710" t="s">
        <v>575</v>
      </c>
      <c r="Q710">
        <v>285</v>
      </c>
      <c r="R710" t="s">
        <v>92</v>
      </c>
    </row>
    <row r="711" spans="1:18" x14ac:dyDescent="0.2">
      <c r="A711" s="514">
        <v>710</v>
      </c>
      <c r="B711" s="374">
        <v>43334.845833333333</v>
      </c>
      <c r="C711" t="s">
        <v>92</v>
      </c>
      <c r="D711">
        <v>0.01</v>
      </c>
      <c r="E711" t="s">
        <v>253</v>
      </c>
      <c r="F711">
        <v>1.1598999999999999</v>
      </c>
      <c r="I711" s="374">
        <v>43336.532638888886</v>
      </c>
      <c r="J711">
        <v>1.1581999999999999</v>
      </c>
      <c r="K711">
        <v>0</v>
      </c>
      <c r="M711">
        <v>-0.49</v>
      </c>
      <c r="N711">
        <v>-2.19</v>
      </c>
      <c r="O711">
        <v>1110</v>
      </c>
      <c r="P711" t="s">
        <v>1631</v>
      </c>
      <c r="Q711">
        <v>285</v>
      </c>
      <c r="R711" t="s">
        <v>92</v>
      </c>
    </row>
    <row r="712" spans="1:18" x14ac:dyDescent="0.2">
      <c r="A712" s="514">
        <v>711</v>
      </c>
      <c r="B712" s="374">
        <v>43334.856249999997</v>
      </c>
      <c r="C712" t="s">
        <v>92</v>
      </c>
      <c r="D712">
        <v>0.01</v>
      </c>
      <c r="E712" t="s">
        <v>253</v>
      </c>
      <c r="F712">
        <v>1.1585000000000001</v>
      </c>
      <c r="I712" s="374">
        <v>43336.532638888886</v>
      </c>
      <c r="J712">
        <v>1.1581999999999999</v>
      </c>
      <c r="K712">
        <v>0</v>
      </c>
      <c r="M712">
        <v>-0.49</v>
      </c>
      <c r="N712">
        <v>-0.79</v>
      </c>
      <c r="O712">
        <v>1110</v>
      </c>
      <c r="P712" t="s">
        <v>1630</v>
      </c>
      <c r="Q712">
        <v>285</v>
      </c>
      <c r="R712" t="s">
        <v>92</v>
      </c>
    </row>
    <row r="713" spans="1:18" x14ac:dyDescent="0.2">
      <c r="A713" s="514">
        <v>712</v>
      </c>
      <c r="B713" s="374">
        <v>43335.109027777777</v>
      </c>
      <c r="C713" t="s">
        <v>92</v>
      </c>
      <c r="D713">
        <v>0.02</v>
      </c>
      <c r="E713" t="s">
        <v>253</v>
      </c>
      <c r="F713">
        <v>1.1571</v>
      </c>
      <c r="I713" s="374">
        <v>43336.532638888886</v>
      </c>
      <c r="J713">
        <v>1.1581999999999999</v>
      </c>
      <c r="K713">
        <v>0</v>
      </c>
      <c r="M713">
        <v>-0.25</v>
      </c>
      <c r="N713">
        <v>1.95</v>
      </c>
      <c r="O713">
        <v>1110</v>
      </c>
      <c r="P713" t="s">
        <v>1629</v>
      </c>
      <c r="Q713">
        <v>285</v>
      </c>
      <c r="R713" t="s">
        <v>92</v>
      </c>
    </row>
    <row r="714" spans="1:18" x14ac:dyDescent="0.2">
      <c r="A714" s="514">
        <v>713</v>
      </c>
      <c r="B714" s="374">
        <v>43335.197222222225</v>
      </c>
      <c r="C714" t="s">
        <v>92</v>
      </c>
      <c r="D714">
        <v>0.03</v>
      </c>
      <c r="E714" t="s">
        <v>253</v>
      </c>
      <c r="F714">
        <v>1.1556</v>
      </c>
      <c r="I714" s="374">
        <v>43336.532638888886</v>
      </c>
      <c r="J714">
        <v>1.1581999999999999</v>
      </c>
      <c r="K714">
        <v>0</v>
      </c>
      <c r="M714">
        <v>-0.37</v>
      </c>
      <c r="N714">
        <v>7.43</v>
      </c>
      <c r="O714">
        <v>1110</v>
      </c>
      <c r="P714" t="s">
        <v>1628</v>
      </c>
      <c r="Q714">
        <v>285</v>
      </c>
      <c r="R714" t="s">
        <v>92</v>
      </c>
    </row>
    <row r="715" spans="1:18" x14ac:dyDescent="0.2">
      <c r="A715" s="514">
        <v>714</v>
      </c>
      <c r="B715" s="374">
        <v>43335.79583333333</v>
      </c>
      <c r="C715" t="s">
        <v>92</v>
      </c>
      <c r="D715">
        <v>0.04</v>
      </c>
      <c r="E715" t="s">
        <v>253</v>
      </c>
      <c r="F715">
        <v>1.1539999999999999</v>
      </c>
      <c r="I715" s="374">
        <v>43336.532638888886</v>
      </c>
      <c r="J715">
        <v>1.1581999999999999</v>
      </c>
      <c r="K715">
        <v>0</v>
      </c>
      <c r="M715">
        <v>-0.5</v>
      </c>
      <c r="N715">
        <v>16.3</v>
      </c>
      <c r="O715">
        <v>1110</v>
      </c>
      <c r="P715" t="s">
        <v>1627</v>
      </c>
      <c r="Q715">
        <v>285</v>
      </c>
      <c r="R715" t="s">
        <v>92</v>
      </c>
    </row>
    <row r="716" spans="1:18" x14ac:dyDescent="0.2">
      <c r="A716" s="514">
        <v>715</v>
      </c>
      <c r="B716" s="374">
        <v>43335.805555555555</v>
      </c>
      <c r="C716" t="s">
        <v>93</v>
      </c>
      <c r="D716">
        <v>0.01</v>
      </c>
      <c r="E716" t="s">
        <v>253</v>
      </c>
      <c r="F716">
        <v>1.1538999999999999</v>
      </c>
      <c r="I716" s="374">
        <v>43343.619444444441</v>
      </c>
      <c r="J716">
        <v>1.1635</v>
      </c>
      <c r="K716">
        <v>0</v>
      </c>
      <c r="M716">
        <v>0.15</v>
      </c>
      <c r="N716">
        <v>-9.4499999999999993</v>
      </c>
      <c r="O716">
        <v>1110</v>
      </c>
      <c r="P716" t="s">
        <v>575</v>
      </c>
      <c r="Q716">
        <v>286</v>
      </c>
      <c r="R716" t="s">
        <v>93</v>
      </c>
    </row>
    <row r="717" spans="1:18" x14ac:dyDescent="0.2">
      <c r="A717" s="514">
        <v>716</v>
      </c>
      <c r="B717" s="374">
        <v>43336.201388888891</v>
      </c>
      <c r="C717" t="s">
        <v>93</v>
      </c>
      <c r="D717">
        <v>0.01</v>
      </c>
      <c r="E717" t="s">
        <v>253</v>
      </c>
      <c r="F717">
        <v>1.1551</v>
      </c>
      <c r="I717" s="374">
        <v>43343.619444444441</v>
      </c>
      <c r="J717">
        <v>1.1635</v>
      </c>
      <c r="K717">
        <v>0</v>
      </c>
      <c r="M717">
        <v>0.13</v>
      </c>
      <c r="N717">
        <v>-8.27</v>
      </c>
      <c r="O717">
        <v>1110</v>
      </c>
      <c r="P717" t="s">
        <v>1620</v>
      </c>
      <c r="Q717">
        <v>286</v>
      </c>
      <c r="R717" t="s">
        <v>93</v>
      </c>
    </row>
    <row r="718" spans="1:18" x14ac:dyDescent="0.2">
      <c r="A718" s="514">
        <v>717</v>
      </c>
      <c r="B718" s="374">
        <v>43336.294444444444</v>
      </c>
      <c r="C718" t="s">
        <v>93</v>
      </c>
      <c r="D718">
        <v>0.01</v>
      </c>
      <c r="E718" t="s">
        <v>253</v>
      </c>
      <c r="F718">
        <v>1.1567000000000001</v>
      </c>
      <c r="I718" s="374">
        <v>43343.619444444441</v>
      </c>
      <c r="J718">
        <v>1.1635</v>
      </c>
      <c r="K718">
        <v>0</v>
      </c>
      <c r="M718">
        <v>0.13</v>
      </c>
      <c r="N718">
        <v>-6.67</v>
      </c>
      <c r="O718">
        <v>1110</v>
      </c>
      <c r="P718" t="s">
        <v>1619</v>
      </c>
      <c r="Q718">
        <v>286</v>
      </c>
      <c r="R718" t="s">
        <v>93</v>
      </c>
    </row>
    <row r="719" spans="1:18" x14ac:dyDescent="0.2">
      <c r="A719" s="514">
        <v>718</v>
      </c>
      <c r="B719" s="374">
        <v>43336.532638888886</v>
      </c>
      <c r="C719" t="s">
        <v>93</v>
      </c>
      <c r="D719">
        <v>0.02</v>
      </c>
      <c r="E719" t="s">
        <v>253</v>
      </c>
      <c r="F719">
        <v>1.1581999999999999</v>
      </c>
      <c r="I719" s="374">
        <v>43343.619444444441</v>
      </c>
      <c r="J719">
        <v>1.1635</v>
      </c>
      <c r="K719">
        <v>0</v>
      </c>
      <c r="M719">
        <v>0.21</v>
      </c>
      <c r="N719">
        <v>-10.39</v>
      </c>
      <c r="O719">
        <v>1110</v>
      </c>
      <c r="P719" t="s">
        <v>1621</v>
      </c>
      <c r="Q719">
        <v>286</v>
      </c>
      <c r="R719" t="s">
        <v>93</v>
      </c>
    </row>
    <row r="720" spans="1:18" x14ac:dyDescent="0.2">
      <c r="A720" s="514">
        <v>721</v>
      </c>
      <c r="B720" s="374">
        <v>43336.628472222219</v>
      </c>
      <c r="C720" t="s">
        <v>93</v>
      </c>
      <c r="D720">
        <v>0.03</v>
      </c>
      <c r="E720" t="s">
        <v>253</v>
      </c>
      <c r="F720">
        <v>1.1597</v>
      </c>
      <c r="I720" s="374">
        <v>43343.619444444441</v>
      </c>
      <c r="J720">
        <v>1.1635</v>
      </c>
      <c r="K720">
        <v>0</v>
      </c>
      <c r="M720">
        <v>0.34</v>
      </c>
      <c r="N720">
        <v>-11.06</v>
      </c>
      <c r="O720">
        <v>1110</v>
      </c>
      <c r="P720" t="s">
        <v>1622</v>
      </c>
      <c r="Q720">
        <v>286</v>
      </c>
      <c r="R720" t="s">
        <v>93</v>
      </c>
    </row>
    <row r="721" spans="1:18" x14ac:dyDescent="0.2">
      <c r="A721" s="514">
        <v>722</v>
      </c>
      <c r="B721" s="374">
        <v>43342.146527777775</v>
      </c>
      <c r="C721" t="s">
        <v>93</v>
      </c>
      <c r="D721">
        <v>0.09</v>
      </c>
      <c r="E721" t="s">
        <v>253</v>
      </c>
      <c r="F721">
        <v>1.17</v>
      </c>
      <c r="I721" s="374">
        <v>43343.619444444441</v>
      </c>
      <c r="J721">
        <v>1.1635</v>
      </c>
      <c r="K721">
        <v>0</v>
      </c>
      <c r="M721">
        <v>0.14000000000000001</v>
      </c>
      <c r="N721">
        <v>58.64</v>
      </c>
      <c r="O721">
        <v>1110</v>
      </c>
      <c r="P721" t="s">
        <v>1616</v>
      </c>
      <c r="Q721">
        <v>286</v>
      </c>
      <c r="R721" t="s">
        <v>93</v>
      </c>
    </row>
    <row r="722" spans="1:18" x14ac:dyDescent="0.2">
      <c r="A722" s="514">
        <v>725</v>
      </c>
      <c r="B722" s="374">
        <v>43342.43472222222</v>
      </c>
      <c r="C722" t="s">
        <v>93</v>
      </c>
      <c r="D722">
        <v>0.06</v>
      </c>
      <c r="E722" t="s">
        <v>253</v>
      </c>
      <c r="F722">
        <v>1.1677999999999999</v>
      </c>
      <c r="I722" s="374">
        <v>43343.619444444441</v>
      </c>
      <c r="J722">
        <v>1.1635</v>
      </c>
      <c r="K722">
        <v>0</v>
      </c>
      <c r="M722">
        <v>0.09</v>
      </c>
      <c r="N722">
        <v>25.89</v>
      </c>
      <c r="O722">
        <v>1110</v>
      </c>
      <c r="P722" t="s">
        <v>1617</v>
      </c>
      <c r="Q722">
        <v>286</v>
      </c>
      <c r="R722" t="s">
        <v>93</v>
      </c>
    </row>
    <row r="723" spans="1:18" x14ac:dyDescent="0.2">
      <c r="A723" s="514">
        <v>728</v>
      </c>
      <c r="B723" s="374">
        <v>43342.636805555558</v>
      </c>
      <c r="C723" t="s">
        <v>93</v>
      </c>
      <c r="D723">
        <v>0.04</v>
      </c>
      <c r="E723" t="s">
        <v>253</v>
      </c>
      <c r="F723">
        <v>1.1658999999999999</v>
      </c>
      <c r="I723" s="374">
        <v>43343.619444444441</v>
      </c>
      <c r="J723">
        <v>1.1635</v>
      </c>
      <c r="K723">
        <v>0</v>
      </c>
      <c r="M723">
        <v>0.06</v>
      </c>
      <c r="N723">
        <v>9.66</v>
      </c>
      <c r="O723">
        <v>1110</v>
      </c>
      <c r="P723" t="s">
        <v>1618</v>
      </c>
      <c r="Q723">
        <v>286</v>
      </c>
      <c r="R723" t="s">
        <v>93</v>
      </c>
    </row>
    <row r="724" spans="1:18" x14ac:dyDescent="0.2">
      <c r="A724" s="514">
        <v>719</v>
      </c>
      <c r="B724" s="374">
        <v>43336.546527777777</v>
      </c>
      <c r="C724" t="s">
        <v>92</v>
      </c>
      <c r="D724">
        <v>0.01</v>
      </c>
      <c r="E724" t="s">
        <v>253</v>
      </c>
      <c r="F724">
        <v>1.1580999999999999</v>
      </c>
      <c r="I724" s="374">
        <v>43336.569444444445</v>
      </c>
      <c r="J724">
        <v>1.1595</v>
      </c>
      <c r="K724">
        <v>0</v>
      </c>
      <c r="M724">
        <v>0</v>
      </c>
      <c r="N724">
        <v>1.4</v>
      </c>
      <c r="O724">
        <v>1110</v>
      </c>
      <c r="P724" t="s">
        <v>575</v>
      </c>
      <c r="Q724">
        <v>287</v>
      </c>
      <c r="R724" t="s">
        <v>92</v>
      </c>
    </row>
    <row r="725" spans="1:18" x14ac:dyDescent="0.2">
      <c r="A725" s="514">
        <v>720</v>
      </c>
      <c r="B725" s="374">
        <v>43336.584027777775</v>
      </c>
      <c r="C725" t="s">
        <v>92</v>
      </c>
      <c r="D725">
        <v>0.01</v>
      </c>
      <c r="E725" t="s">
        <v>253</v>
      </c>
      <c r="F725">
        <v>1.1594</v>
      </c>
      <c r="I725" s="374">
        <v>43336.667361111111</v>
      </c>
      <c r="J725">
        <v>1.1606000000000001</v>
      </c>
      <c r="K725">
        <v>0</v>
      </c>
      <c r="M725">
        <v>0</v>
      </c>
      <c r="N725">
        <v>1.2</v>
      </c>
      <c r="O725">
        <v>1110</v>
      </c>
      <c r="P725" t="s">
        <v>575</v>
      </c>
      <c r="Q725">
        <v>288</v>
      </c>
      <c r="R725" t="s">
        <v>92</v>
      </c>
    </row>
    <row r="726" spans="1:18" x14ac:dyDescent="0.2">
      <c r="A726" s="514">
        <v>723</v>
      </c>
      <c r="B726" s="374">
        <v>43342.396527777775</v>
      </c>
      <c r="C726" t="s">
        <v>92</v>
      </c>
      <c r="D726">
        <v>0.01</v>
      </c>
      <c r="E726" t="s">
        <v>253</v>
      </c>
      <c r="F726">
        <v>1.1709000000000001</v>
      </c>
      <c r="I726" s="374">
        <v>43343.293749999997</v>
      </c>
      <c r="J726">
        <v>1.1687000000000001</v>
      </c>
      <c r="K726">
        <v>0</v>
      </c>
      <c r="M726">
        <v>-0.12</v>
      </c>
      <c r="N726">
        <v>-2.3199999999999998</v>
      </c>
      <c r="O726">
        <v>1110</v>
      </c>
      <c r="P726" t="s">
        <v>575</v>
      </c>
      <c r="Q726">
        <v>289</v>
      </c>
      <c r="R726" t="s">
        <v>92</v>
      </c>
    </row>
    <row r="727" spans="1:18" x14ac:dyDescent="0.2">
      <c r="A727" s="514">
        <v>724</v>
      </c>
      <c r="B727" s="374">
        <v>43342.42291666667</v>
      </c>
      <c r="C727" t="s">
        <v>92</v>
      </c>
      <c r="D727">
        <v>0.01</v>
      </c>
      <c r="E727" t="s">
        <v>253</v>
      </c>
      <c r="F727">
        <v>1.1697</v>
      </c>
      <c r="I727" s="374">
        <v>43343.293749999997</v>
      </c>
      <c r="J727">
        <v>1.1687000000000001</v>
      </c>
      <c r="K727">
        <v>0</v>
      </c>
      <c r="M727">
        <v>-0.12</v>
      </c>
      <c r="N727">
        <v>-1.1200000000000001</v>
      </c>
      <c r="O727">
        <v>1110</v>
      </c>
      <c r="P727" t="s">
        <v>1626</v>
      </c>
      <c r="Q727">
        <v>289</v>
      </c>
      <c r="R727" t="s">
        <v>92</v>
      </c>
    </row>
    <row r="728" spans="1:18" x14ac:dyDescent="0.2">
      <c r="A728" s="514">
        <v>726</v>
      </c>
      <c r="B728" s="374">
        <v>43342.436111111114</v>
      </c>
      <c r="C728" t="s">
        <v>92</v>
      </c>
      <c r="D728">
        <v>0.01</v>
      </c>
      <c r="E728" t="s">
        <v>253</v>
      </c>
      <c r="F728">
        <v>1.1682999999999999</v>
      </c>
      <c r="I728" s="374">
        <v>43343.293749999997</v>
      </c>
      <c r="J728">
        <v>1.1687000000000001</v>
      </c>
      <c r="K728">
        <v>0</v>
      </c>
      <c r="M728">
        <v>-0.12</v>
      </c>
      <c r="N728">
        <v>0.28000000000000003</v>
      </c>
      <c r="O728">
        <v>1110</v>
      </c>
      <c r="P728" t="s">
        <v>1625</v>
      </c>
      <c r="Q728">
        <v>289</v>
      </c>
      <c r="R728" t="s">
        <v>92</v>
      </c>
    </row>
    <row r="729" spans="1:18" x14ac:dyDescent="0.2">
      <c r="A729" s="514">
        <v>727</v>
      </c>
      <c r="B729" s="374">
        <v>43342.628472222219</v>
      </c>
      <c r="C729" t="s">
        <v>92</v>
      </c>
      <c r="D729">
        <v>0.02</v>
      </c>
      <c r="E729" t="s">
        <v>253</v>
      </c>
      <c r="F729">
        <v>1.1668000000000001</v>
      </c>
      <c r="I729" s="374">
        <v>43343.293749999997</v>
      </c>
      <c r="J729">
        <v>1.1687000000000001</v>
      </c>
      <c r="K729">
        <v>0</v>
      </c>
      <c r="M729">
        <v>-0.25</v>
      </c>
      <c r="N729">
        <v>3.55</v>
      </c>
      <c r="O729">
        <v>1110</v>
      </c>
      <c r="P729" t="s">
        <v>1624</v>
      </c>
      <c r="Q729">
        <v>289</v>
      </c>
      <c r="R729" t="s">
        <v>92</v>
      </c>
    </row>
    <row r="730" spans="1:18" x14ac:dyDescent="0.2">
      <c r="A730" s="514">
        <v>729</v>
      </c>
      <c r="B730" s="374">
        <v>43342.648611111108</v>
      </c>
      <c r="C730" t="s">
        <v>92</v>
      </c>
      <c r="D730">
        <v>0.03</v>
      </c>
      <c r="E730" t="s">
        <v>253</v>
      </c>
      <c r="F730">
        <v>1.1645000000000001</v>
      </c>
      <c r="I730" s="374">
        <v>43343.293749999997</v>
      </c>
      <c r="J730">
        <v>1.1687000000000001</v>
      </c>
      <c r="K730">
        <v>0</v>
      </c>
      <c r="M730">
        <v>-0.37</v>
      </c>
      <c r="N730">
        <v>12.23</v>
      </c>
      <c r="O730">
        <v>1110</v>
      </c>
      <c r="P730" t="s">
        <v>1623</v>
      </c>
      <c r="Q730">
        <v>289</v>
      </c>
      <c r="R730" t="s">
        <v>92</v>
      </c>
    </row>
    <row r="731" spans="1:18" x14ac:dyDescent="0.2">
      <c r="A731" s="514">
        <v>730</v>
      </c>
      <c r="B731" s="374">
        <v>43343.387499999997</v>
      </c>
      <c r="C731" t="s">
        <v>92</v>
      </c>
      <c r="D731">
        <v>0.01</v>
      </c>
      <c r="E731" t="s">
        <v>253</v>
      </c>
      <c r="F731">
        <v>1.1681999999999999</v>
      </c>
      <c r="I731" s="374">
        <v>43348.145833333336</v>
      </c>
      <c r="J731">
        <v>1.1600999999999999</v>
      </c>
      <c r="K731">
        <v>0</v>
      </c>
      <c r="M731">
        <v>-0.36</v>
      </c>
      <c r="N731">
        <v>-8.4600000000000009</v>
      </c>
      <c r="O731">
        <v>1110</v>
      </c>
      <c r="P731" t="s">
        <v>575</v>
      </c>
      <c r="Q731">
        <v>290</v>
      </c>
      <c r="R731" t="s">
        <v>92</v>
      </c>
    </row>
    <row r="732" spans="1:18" x14ac:dyDescent="0.2">
      <c r="A732" s="514">
        <v>731</v>
      </c>
      <c r="B732" s="374">
        <v>43343.455555555556</v>
      </c>
      <c r="C732" t="s">
        <v>92</v>
      </c>
      <c r="D732">
        <v>0.01</v>
      </c>
      <c r="E732" t="s">
        <v>253</v>
      </c>
      <c r="F732">
        <v>1.1669</v>
      </c>
      <c r="I732" s="374">
        <v>43348.145833333336</v>
      </c>
      <c r="J732">
        <v>1.1600999999999999</v>
      </c>
      <c r="K732">
        <v>0</v>
      </c>
      <c r="M732">
        <v>-0.36</v>
      </c>
      <c r="N732">
        <v>-7.16</v>
      </c>
      <c r="O732">
        <v>1110</v>
      </c>
      <c r="P732" t="s">
        <v>1610</v>
      </c>
      <c r="Q732">
        <v>290</v>
      </c>
      <c r="R732" t="s">
        <v>92</v>
      </c>
    </row>
    <row r="733" spans="1:18" x14ac:dyDescent="0.2">
      <c r="A733" s="514">
        <v>732</v>
      </c>
      <c r="B733" s="374">
        <v>43343.552777777775</v>
      </c>
      <c r="C733" t="s">
        <v>92</v>
      </c>
      <c r="D733">
        <v>0.01</v>
      </c>
      <c r="E733" t="s">
        <v>253</v>
      </c>
      <c r="F733">
        <v>1.1656</v>
      </c>
      <c r="I733" s="374">
        <v>43348.145833333336</v>
      </c>
      <c r="J733">
        <v>1.1600999999999999</v>
      </c>
      <c r="K733">
        <v>0</v>
      </c>
      <c r="M733">
        <v>-0.36</v>
      </c>
      <c r="N733">
        <v>-5.86</v>
      </c>
      <c r="O733">
        <v>1110</v>
      </c>
      <c r="P733" t="s">
        <v>1609</v>
      </c>
      <c r="Q733">
        <v>290</v>
      </c>
      <c r="R733" t="s">
        <v>92</v>
      </c>
    </row>
    <row r="734" spans="1:18" x14ac:dyDescent="0.2">
      <c r="A734" s="514">
        <v>733</v>
      </c>
      <c r="B734" s="374">
        <v>43343.61041666667</v>
      </c>
      <c r="C734" t="s">
        <v>92</v>
      </c>
      <c r="D734">
        <v>0.02</v>
      </c>
      <c r="E734" t="s">
        <v>253</v>
      </c>
      <c r="F734">
        <v>1.1641999999999999</v>
      </c>
      <c r="I734" s="374">
        <v>43348.145833333336</v>
      </c>
      <c r="J734">
        <v>1.1600999999999999</v>
      </c>
      <c r="K734">
        <v>0</v>
      </c>
      <c r="M734">
        <v>-0.75</v>
      </c>
      <c r="N734">
        <v>-8.9499999999999993</v>
      </c>
      <c r="O734">
        <v>1110</v>
      </c>
      <c r="P734" t="s">
        <v>1612</v>
      </c>
      <c r="Q734">
        <v>290</v>
      </c>
      <c r="R734" t="s">
        <v>92</v>
      </c>
    </row>
    <row r="735" spans="1:18" x14ac:dyDescent="0.2">
      <c r="A735" s="514">
        <v>736</v>
      </c>
      <c r="B735" s="374">
        <v>43343.718055555553</v>
      </c>
      <c r="C735" t="s">
        <v>92</v>
      </c>
      <c r="D735">
        <v>0.03</v>
      </c>
      <c r="E735" t="s">
        <v>253</v>
      </c>
      <c r="F735">
        <v>1.1626000000000001</v>
      </c>
      <c r="I735" s="374">
        <v>43348.145833333336</v>
      </c>
      <c r="J735">
        <v>1.1600999999999999</v>
      </c>
      <c r="K735">
        <v>0</v>
      </c>
      <c r="M735">
        <v>-1.1100000000000001</v>
      </c>
      <c r="N735">
        <v>-8.61</v>
      </c>
      <c r="O735">
        <v>1110</v>
      </c>
      <c r="P735" t="s">
        <v>1611</v>
      </c>
      <c r="Q735">
        <v>290</v>
      </c>
      <c r="R735" t="s">
        <v>92</v>
      </c>
    </row>
    <row r="736" spans="1:18" x14ac:dyDescent="0.2">
      <c r="A736" s="514">
        <v>737</v>
      </c>
      <c r="B736" s="374">
        <v>43343.727083333331</v>
      </c>
      <c r="C736" t="s">
        <v>92</v>
      </c>
      <c r="D736">
        <v>0.04</v>
      </c>
      <c r="E736" t="s">
        <v>253</v>
      </c>
      <c r="F736">
        <v>1.161</v>
      </c>
      <c r="I736" s="374">
        <v>43348.145833333336</v>
      </c>
      <c r="J736">
        <v>1.1600999999999999</v>
      </c>
      <c r="K736">
        <v>0</v>
      </c>
      <c r="M736">
        <v>-1.5</v>
      </c>
      <c r="N736">
        <v>-5.0999999999999996</v>
      </c>
      <c r="O736">
        <v>1110</v>
      </c>
      <c r="P736" t="s">
        <v>1608</v>
      </c>
      <c r="Q736">
        <v>290</v>
      </c>
      <c r="R736" t="s">
        <v>92</v>
      </c>
    </row>
    <row r="737" spans="1:18" x14ac:dyDescent="0.2">
      <c r="A737" s="514">
        <v>739</v>
      </c>
      <c r="B737" s="374">
        <v>43343.760416666664</v>
      </c>
      <c r="C737" t="s">
        <v>92</v>
      </c>
      <c r="D737">
        <v>0.06</v>
      </c>
      <c r="E737" t="s">
        <v>253</v>
      </c>
      <c r="F737">
        <v>1.1589</v>
      </c>
      <c r="I737" s="374">
        <v>43348.145833333336</v>
      </c>
      <c r="J737">
        <v>1.1600999999999999</v>
      </c>
      <c r="K737">
        <v>0</v>
      </c>
      <c r="M737">
        <v>-2.2200000000000002</v>
      </c>
      <c r="N737">
        <v>4.9800000000000004</v>
      </c>
      <c r="O737">
        <v>1110</v>
      </c>
      <c r="P737" t="s">
        <v>1607</v>
      </c>
      <c r="Q737">
        <v>290</v>
      </c>
      <c r="R737" t="s">
        <v>92</v>
      </c>
    </row>
    <row r="738" spans="1:18" x14ac:dyDescent="0.2">
      <c r="A738" s="514">
        <v>747</v>
      </c>
      <c r="B738" s="374">
        <v>43347.418055555558</v>
      </c>
      <c r="C738" t="s">
        <v>92</v>
      </c>
      <c r="D738">
        <v>0.09</v>
      </c>
      <c r="E738" t="s">
        <v>253</v>
      </c>
      <c r="F738">
        <v>1.1566000000000001</v>
      </c>
      <c r="I738" s="374">
        <v>43348.145833333336</v>
      </c>
      <c r="J738">
        <v>1.1600999999999999</v>
      </c>
      <c r="K738">
        <v>0</v>
      </c>
      <c r="M738">
        <v>-1.1200000000000001</v>
      </c>
      <c r="N738">
        <v>30.38</v>
      </c>
      <c r="O738">
        <v>1110</v>
      </c>
      <c r="P738" t="s">
        <v>1606</v>
      </c>
      <c r="Q738">
        <v>290</v>
      </c>
      <c r="R738" t="s">
        <v>92</v>
      </c>
    </row>
    <row r="739" spans="1:18" x14ac:dyDescent="0.2">
      <c r="A739" s="514">
        <v>750</v>
      </c>
      <c r="B739" s="374">
        <v>43347.668749999997</v>
      </c>
      <c r="C739" t="s">
        <v>92</v>
      </c>
      <c r="D739">
        <v>0.13</v>
      </c>
      <c r="E739" t="s">
        <v>253</v>
      </c>
      <c r="F739">
        <v>1.1534</v>
      </c>
      <c r="I739" s="374">
        <v>43348.145833333336</v>
      </c>
      <c r="J739">
        <v>1.1600999999999999</v>
      </c>
      <c r="K739">
        <v>0</v>
      </c>
      <c r="M739">
        <v>-1.61</v>
      </c>
      <c r="N739">
        <v>85.49</v>
      </c>
      <c r="O739">
        <v>1110</v>
      </c>
      <c r="P739" t="s">
        <v>1605</v>
      </c>
      <c r="Q739">
        <v>290</v>
      </c>
      <c r="R739" t="s">
        <v>92</v>
      </c>
    </row>
    <row r="740" spans="1:18" x14ac:dyDescent="0.2">
      <c r="A740" s="514">
        <v>734</v>
      </c>
      <c r="B740" s="374">
        <v>43343.663888888892</v>
      </c>
      <c r="C740" t="s">
        <v>93</v>
      </c>
      <c r="D740">
        <v>0.01</v>
      </c>
      <c r="E740" t="s">
        <v>253</v>
      </c>
      <c r="F740">
        <v>1.1636</v>
      </c>
      <c r="I740" s="374">
        <v>43343.711111111108</v>
      </c>
      <c r="J740">
        <v>1.163</v>
      </c>
      <c r="K740">
        <v>0</v>
      </c>
      <c r="M740">
        <v>0</v>
      </c>
      <c r="N740">
        <v>0.6</v>
      </c>
      <c r="O740">
        <v>1110</v>
      </c>
      <c r="P740" t="s">
        <v>575</v>
      </c>
      <c r="Q740">
        <v>291</v>
      </c>
      <c r="R740" t="s">
        <v>93</v>
      </c>
    </row>
    <row r="741" spans="1:18" x14ac:dyDescent="0.2">
      <c r="A741" s="514">
        <v>735</v>
      </c>
      <c r="B741" s="374">
        <v>43343.695833333331</v>
      </c>
      <c r="C741" t="s">
        <v>93</v>
      </c>
      <c r="D741">
        <v>0.01</v>
      </c>
      <c r="E741" t="s">
        <v>253</v>
      </c>
      <c r="F741">
        <v>1.1648000000000001</v>
      </c>
      <c r="I741" s="374">
        <v>43343.711111111108</v>
      </c>
      <c r="J741">
        <v>1.163</v>
      </c>
      <c r="K741">
        <v>0</v>
      </c>
      <c r="M741">
        <v>0</v>
      </c>
      <c r="N741">
        <v>1.8</v>
      </c>
      <c r="O741">
        <v>1110</v>
      </c>
      <c r="P741" t="s">
        <v>1615</v>
      </c>
      <c r="Q741">
        <v>291</v>
      </c>
      <c r="R741" t="s">
        <v>93</v>
      </c>
    </row>
    <row r="742" spans="1:18" x14ac:dyDescent="0.2">
      <c r="A742" s="514">
        <v>738</v>
      </c>
      <c r="B742" s="374">
        <v>43343.751388888886</v>
      </c>
      <c r="C742" t="s">
        <v>93</v>
      </c>
      <c r="D742">
        <v>0.01</v>
      </c>
      <c r="E742" t="s">
        <v>253</v>
      </c>
      <c r="F742">
        <v>1.1597</v>
      </c>
      <c r="I742" s="374">
        <v>43346.145833333336</v>
      </c>
      <c r="J742">
        <v>1.1591</v>
      </c>
      <c r="K742">
        <v>0</v>
      </c>
      <c r="M742">
        <v>0.02</v>
      </c>
      <c r="N742">
        <v>0.62</v>
      </c>
      <c r="O742">
        <v>1110</v>
      </c>
      <c r="P742" t="s">
        <v>575</v>
      </c>
      <c r="Q742">
        <v>292</v>
      </c>
      <c r="R742" t="s">
        <v>93</v>
      </c>
    </row>
    <row r="743" spans="1:18" x14ac:dyDescent="0.2">
      <c r="A743" s="514">
        <v>740</v>
      </c>
      <c r="B743" s="374">
        <v>43343.909722222219</v>
      </c>
      <c r="C743" t="s">
        <v>93</v>
      </c>
      <c r="D743">
        <v>0.01</v>
      </c>
      <c r="E743" t="s">
        <v>253</v>
      </c>
      <c r="F743">
        <v>1.1609</v>
      </c>
      <c r="I743" s="374">
        <v>43346.145833333336</v>
      </c>
      <c r="J743">
        <v>1.1591</v>
      </c>
      <c r="K743">
        <v>0</v>
      </c>
      <c r="M743">
        <v>0.02</v>
      </c>
      <c r="N743">
        <v>1.82</v>
      </c>
      <c r="O743">
        <v>1110</v>
      </c>
      <c r="P743" t="s">
        <v>1614</v>
      </c>
      <c r="Q743">
        <v>292</v>
      </c>
      <c r="R743" t="s">
        <v>93</v>
      </c>
    </row>
    <row r="744" spans="1:18" x14ac:dyDescent="0.2">
      <c r="A744" s="514">
        <v>741</v>
      </c>
      <c r="B744" s="374">
        <v>43346.299305555556</v>
      </c>
      <c r="C744" t="s">
        <v>93</v>
      </c>
      <c r="D744">
        <v>0.01</v>
      </c>
      <c r="E744" t="s">
        <v>253</v>
      </c>
      <c r="F744">
        <v>1.1608000000000001</v>
      </c>
      <c r="I744" s="374">
        <v>43346.379166666666</v>
      </c>
      <c r="J744">
        <v>1.1596</v>
      </c>
      <c r="K744">
        <v>0</v>
      </c>
      <c r="M744">
        <v>0</v>
      </c>
      <c r="N744">
        <v>1.2</v>
      </c>
      <c r="O744">
        <v>1110</v>
      </c>
      <c r="P744" t="s">
        <v>575</v>
      </c>
      <c r="Q744">
        <v>293</v>
      </c>
      <c r="R744" t="s">
        <v>93</v>
      </c>
    </row>
    <row r="745" spans="1:18" x14ac:dyDescent="0.2">
      <c r="A745" s="514">
        <v>742</v>
      </c>
      <c r="B745" s="374">
        <v>43346.404166666667</v>
      </c>
      <c r="C745" t="s">
        <v>93</v>
      </c>
      <c r="D745">
        <v>0.01</v>
      </c>
      <c r="E745" t="s">
        <v>253</v>
      </c>
      <c r="F745">
        <v>1.1623000000000001</v>
      </c>
      <c r="I745" s="374">
        <v>43346.413888888892</v>
      </c>
      <c r="J745">
        <v>1.1611</v>
      </c>
      <c r="K745">
        <v>0</v>
      </c>
      <c r="M745">
        <v>0</v>
      </c>
      <c r="N745">
        <v>1.2</v>
      </c>
      <c r="O745">
        <v>1110</v>
      </c>
      <c r="P745" t="s">
        <v>563</v>
      </c>
      <c r="Q745">
        <v>294</v>
      </c>
      <c r="R745" t="s">
        <v>93</v>
      </c>
    </row>
    <row r="746" spans="1:18" x14ac:dyDescent="0.2">
      <c r="A746" s="514">
        <v>743</v>
      </c>
      <c r="B746" s="374">
        <v>43346.423611111109</v>
      </c>
      <c r="C746" t="s">
        <v>93</v>
      </c>
      <c r="D746">
        <v>0.01</v>
      </c>
      <c r="E746" t="s">
        <v>253</v>
      </c>
      <c r="F746">
        <v>1.1617</v>
      </c>
      <c r="I746" s="374">
        <v>43346.478472222225</v>
      </c>
      <c r="J746">
        <v>1.1605000000000001</v>
      </c>
      <c r="K746">
        <v>0</v>
      </c>
      <c r="M746">
        <v>0</v>
      </c>
      <c r="N746">
        <v>1.2</v>
      </c>
      <c r="O746">
        <v>1110</v>
      </c>
      <c r="P746" t="s">
        <v>575</v>
      </c>
      <c r="Q746">
        <v>295</v>
      </c>
      <c r="R746" t="s">
        <v>93</v>
      </c>
    </row>
    <row r="747" spans="1:18" x14ac:dyDescent="0.2">
      <c r="A747" s="514">
        <v>744</v>
      </c>
      <c r="B747" s="374">
        <v>43346.504861111112</v>
      </c>
      <c r="C747" t="s">
        <v>93</v>
      </c>
      <c r="D747">
        <v>0.01</v>
      </c>
      <c r="E747" t="s">
        <v>253</v>
      </c>
      <c r="F747">
        <v>1.1601999999999999</v>
      </c>
      <c r="I747" s="374">
        <v>43347.353472222225</v>
      </c>
      <c r="J747">
        <v>1.1584000000000001</v>
      </c>
      <c r="K747">
        <v>0</v>
      </c>
      <c r="M747">
        <v>0.02</v>
      </c>
      <c r="N747">
        <v>1.82</v>
      </c>
      <c r="O747">
        <v>1110</v>
      </c>
      <c r="P747" t="s">
        <v>575</v>
      </c>
      <c r="Q747">
        <v>296</v>
      </c>
      <c r="R747" t="s">
        <v>93</v>
      </c>
    </row>
    <row r="748" spans="1:18" x14ac:dyDescent="0.2">
      <c r="A748" s="514">
        <v>745</v>
      </c>
      <c r="B748" s="374">
        <v>43346.522916666669</v>
      </c>
      <c r="C748" t="s">
        <v>93</v>
      </c>
      <c r="D748">
        <v>0.01</v>
      </c>
      <c r="E748" t="s">
        <v>253</v>
      </c>
      <c r="F748">
        <v>1.1614</v>
      </c>
      <c r="I748" s="374">
        <v>43347.353472222225</v>
      </c>
      <c r="J748">
        <v>1.1584000000000001</v>
      </c>
      <c r="K748">
        <v>0</v>
      </c>
      <c r="M748">
        <v>0.02</v>
      </c>
      <c r="N748">
        <v>3.02</v>
      </c>
      <c r="O748">
        <v>1110</v>
      </c>
      <c r="P748" t="s">
        <v>1613</v>
      </c>
      <c r="Q748">
        <v>296</v>
      </c>
      <c r="R748" t="s">
        <v>93</v>
      </c>
    </row>
    <row r="749" spans="1:18" x14ac:dyDescent="0.2">
      <c r="A749" s="514">
        <v>746</v>
      </c>
      <c r="B749" s="374">
        <v>43347.36041666667</v>
      </c>
      <c r="C749" t="s">
        <v>93</v>
      </c>
      <c r="D749">
        <v>0.01</v>
      </c>
      <c r="E749" t="s">
        <v>253</v>
      </c>
      <c r="F749">
        <v>1.1580999999999999</v>
      </c>
      <c r="I749" s="374">
        <v>43347.415277777778</v>
      </c>
      <c r="J749">
        <v>1.1569</v>
      </c>
      <c r="K749">
        <v>0</v>
      </c>
      <c r="M749">
        <v>0</v>
      </c>
      <c r="N749">
        <v>1.2</v>
      </c>
      <c r="O749">
        <v>1110</v>
      </c>
      <c r="P749" t="s">
        <v>575</v>
      </c>
      <c r="Q749">
        <v>297</v>
      </c>
      <c r="R749" t="s">
        <v>93</v>
      </c>
    </row>
    <row r="750" spans="1:18" x14ac:dyDescent="0.2">
      <c r="A750" s="514">
        <v>748</v>
      </c>
      <c r="B750" s="374">
        <v>43347.436111111114</v>
      </c>
      <c r="C750" t="s">
        <v>93</v>
      </c>
      <c r="D750">
        <v>0.01</v>
      </c>
      <c r="E750" t="s">
        <v>253</v>
      </c>
      <c r="F750">
        <v>1.1563000000000001</v>
      </c>
      <c r="I750" s="374">
        <v>43347.529861111114</v>
      </c>
      <c r="J750">
        <v>1.1551</v>
      </c>
      <c r="K750">
        <v>0</v>
      </c>
      <c r="M750">
        <v>0</v>
      </c>
      <c r="N750">
        <v>1.2</v>
      </c>
      <c r="O750">
        <v>1110</v>
      </c>
      <c r="P750" t="s">
        <v>575</v>
      </c>
      <c r="Q750">
        <v>298</v>
      </c>
      <c r="R750" t="s">
        <v>93</v>
      </c>
    </row>
    <row r="751" spans="1:18" x14ac:dyDescent="0.2">
      <c r="A751" s="514">
        <v>749</v>
      </c>
      <c r="B751" s="374">
        <v>43347.556944444441</v>
      </c>
      <c r="C751" t="s">
        <v>93</v>
      </c>
      <c r="D751">
        <v>0.01</v>
      </c>
      <c r="E751" t="s">
        <v>253</v>
      </c>
      <c r="F751">
        <v>1.1557999999999999</v>
      </c>
      <c r="I751" s="374">
        <v>43347.659722222219</v>
      </c>
      <c r="J751">
        <v>1.1546000000000001</v>
      </c>
      <c r="K751">
        <v>0</v>
      </c>
      <c r="M751">
        <v>0</v>
      </c>
      <c r="N751">
        <v>1.2</v>
      </c>
      <c r="O751">
        <v>1110</v>
      </c>
      <c r="P751" t="s">
        <v>575</v>
      </c>
      <c r="Q751">
        <v>299</v>
      </c>
      <c r="R751" t="s">
        <v>93</v>
      </c>
    </row>
    <row r="752" spans="1:18" x14ac:dyDescent="0.2">
      <c r="A752" s="514">
        <v>751</v>
      </c>
      <c r="B752" s="374">
        <v>43347.671527777777</v>
      </c>
      <c r="C752" t="s">
        <v>93</v>
      </c>
      <c r="D752">
        <v>0.01</v>
      </c>
      <c r="E752" t="s">
        <v>253</v>
      </c>
      <c r="F752">
        <v>1.1534</v>
      </c>
      <c r="I752" s="374">
        <v>43348.368750000001</v>
      </c>
      <c r="J752">
        <v>1.1567000000000001</v>
      </c>
      <c r="K752">
        <v>0</v>
      </c>
      <c r="M752">
        <v>0.02</v>
      </c>
      <c r="N752">
        <v>-3.28</v>
      </c>
      <c r="O752">
        <v>1110</v>
      </c>
      <c r="P752" t="s">
        <v>575</v>
      </c>
      <c r="Q752">
        <v>300</v>
      </c>
      <c r="R752" t="s">
        <v>93</v>
      </c>
    </row>
    <row r="753" spans="1:18" x14ac:dyDescent="0.2">
      <c r="A753" s="514">
        <v>752</v>
      </c>
      <c r="B753" s="374">
        <v>43347.70208333333</v>
      </c>
      <c r="C753" t="s">
        <v>93</v>
      </c>
      <c r="D753">
        <v>0.01</v>
      </c>
      <c r="E753" t="s">
        <v>253</v>
      </c>
      <c r="F753">
        <v>1.1548</v>
      </c>
      <c r="I753" s="374">
        <v>43348.368750000001</v>
      </c>
      <c r="J753">
        <v>1.1567000000000001</v>
      </c>
      <c r="K753">
        <v>0</v>
      </c>
      <c r="M753">
        <v>0.02</v>
      </c>
      <c r="N753">
        <v>-1.88</v>
      </c>
      <c r="O753">
        <v>1110</v>
      </c>
      <c r="P753" t="s">
        <v>1604</v>
      </c>
      <c r="Q753">
        <v>300</v>
      </c>
      <c r="R753" t="s">
        <v>93</v>
      </c>
    </row>
    <row r="754" spans="1:18" x14ac:dyDescent="0.2">
      <c r="A754" s="514">
        <v>753</v>
      </c>
      <c r="B754" s="374">
        <v>43347.734722222223</v>
      </c>
      <c r="C754" t="s">
        <v>93</v>
      </c>
      <c r="D754">
        <v>0.01</v>
      </c>
      <c r="E754" t="s">
        <v>253</v>
      </c>
      <c r="F754">
        <v>1.1561999999999999</v>
      </c>
      <c r="I754" s="374">
        <v>43348.368750000001</v>
      </c>
      <c r="J754">
        <v>1.1567000000000001</v>
      </c>
      <c r="K754">
        <v>0</v>
      </c>
      <c r="M754">
        <v>0.02</v>
      </c>
      <c r="N754">
        <v>-0.48</v>
      </c>
      <c r="O754">
        <v>1110</v>
      </c>
      <c r="P754" t="s">
        <v>1603</v>
      </c>
      <c r="Q754">
        <v>300</v>
      </c>
      <c r="R754" t="s">
        <v>93</v>
      </c>
    </row>
    <row r="755" spans="1:18" x14ac:dyDescent="0.2">
      <c r="A755" s="514">
        <v>754</v>
      </c>
      <c r="B755" s="374">
        <v>43347.77847222222</v>
      </c>
      <c r="C755" t="s">
        <v>93</v>
      </c>
      <c r="D755">
        <v>0.02</v>
      </c>
      <c r="E755" t="s">
        <v>253</v>
      </c>
      <c r="F755">
        <v>1.1576</v>
      </c>
      <c r="I755" s="374">
        <v>43348.368750000001</v>
      </c>
      <c r="J755">
        <v>1.1567000000000001</v>
      </c>
      <c r="K755">
        <v>0</v>
      </c>
      <c r="M755">
        <v>0.03</v>
      </c>
      <c r="N755">
        <v>1.83</v>
      </c>
      <c r="O755">
        <v>1110</v>
      </c>
      <c r="P755" t="s">
        <v>1602</v>
      </c>
      <c r="Q755">
        <v>300</v>
      </c>
      <c r="R755" t="s">
        <v>93</v>
      </c>
    </row>
    <row r="756" spans="1:18" x14ac:dyDescent="0.2">
      <c r="A756" s="514">
        <v>755</v>
      </c>
      <c r="B756" s="374">
        <v>43348.137499999997</v>
      </c>
      <c r="C756" t="s">
        <v>93</v>
      </c>
      <c r="D756">
        <v>0.03</v>
      </c>
      <c r="E756" t="s">
        <v>253</v>
      </c>
      <c r="F756">
        <v>1.1591</v>
      </c>
      <c r="I756" s="374">
        <v>43348.368750000001</v>
      </c>
      <c r="J756">
        <v>1.1567000000000001</v>
      </c>
      <c r="K756">
        <v>0</v>
      </c>
      <c r="M756">
        <v>0</v>
      </c>
      <c r="N756">
        <v>7.2</v>
      </c>
      <c r="O756">
        <v>1110</v>
      </c>
      <c r="P756" t="s">
        <v>1601</v>
      </c>
      <c r="Q756">
        <v>300</v>
      </c>
      <c r="R756" t="s">
        <v>93</v>
      </c>
    </row>
    <row r="757" spans="1:18" x14ac:dyDescent="0.2">
      <c r="A757" s="514">
        <v>757</v>
      </c>
      <c r="B757" s="374">
        <v>43348.20208333333</v>
      </c>
      <c r="C757" t="s">
        <v>93</v>
      </c>
      <c r="D757">
        <v>0.04</v>
      </c>
      <c r="E757" t="s">
        <v>253</v>
      </c>
      <c r="F757">
        <v>1.1607000000000001</v>
      </c>
      <c r="I757" s="374">
        <v>43348.368750000001</v>
      </c>
      <c r="J757">
        <v>1.1567000000000001</v>
      </c>
      <c r="K757">
        <v>0</v>
      </c>
      <c r="M757">
        <v>0</v>
      </c>
      <c r="N757">
        <v>16</v>
      </c>
      <c r="O757">
        <v>1110</v>
      </c>
      <c r="P757" t="s">
        <v>1600</v>
      </c>
      <c r="Q757">
        <v>300</v>
      </c>
      <c r="R757" t="s">
        <v>93</v>
      </c>
    </row>
    <row r="758" spans="1:18" x14ac:dyDescent="0.2">
      <c r="A758" s="514">
        <v>756</v>
      </c>
      <c r="B758" s="374">
        <v>43348.149305555555</v>
      </c>
      <c r="C758" t="s">
        <v>92</v>
      </c>
      <c r="D758">
        <v>0.01</v>
      </c>
      <c r="E758" t="s">
        <v>253</v>
      </c>
      <c r="F758">
        <v>1.1597</v>
      </c>
      <c r="I758" s="374">
        <v>43348.47152777778</v>
      </c>
      <c r="J758">
        <v>1.1588000000000001</v>
      </c>
      <c r="K758">
        <v>0</v>
      </c>
      <c r="M758">
        <v>0</v>
      </c>
      <c r="N758">
        <v>-0.9</v>
      </c>
      <c r="O758">
        <v>1110</v>
      </c>
      <c r="P758" t="s">
        <v>575</v>
      </c>
      <c r="Q758">
        <v>301</v>
      </c>
      <c r="R758" t="s">
        <v>92</v>
      </c>
    </row>
    <row r="759" spans="1:18" x14ac:dyDescent="0.2">
      <c r="A759" s="514">
        <v>758</v>
      </c>
      <c r="B759" s="374">
        <v>43348.336805555555</v>
      </c>
      <c r="C759" t="s">
        <v>92</v>
      </c>
      <c r="D759">
        <v>0.01</v>
      </c>
      <c r="E759" t="s">
        <v>253</v>
      </c>
      <c r="F759">
        <v>1.1584000000000001</v>
      </c>
      <c r="I759" s="374">
        <v>43348.47152777778</v>
      </c>
      <c r="J759">
        <v>1.1588000000000001</v>
      </c>
      <c r="K759">
        <v>0</v>
      </c>
      <c r="M759">
        <v>0</v>
      </c>
      <c r="N759">
        <v>0.4</v>
      </c>
      <c r="O759">
        <v>1110</v>
      </c>
      <c r="P759" t="s">
        <v>1599</v>
      </c>
      <c r="Q759">
        <v>301</v>
      </c>
      <c r="R759" t="s">
        <v>92</v>
      </c>
    </row>
    <row r="760" spans="1:18" x14ac:dyDescent="0.2">
      <c r="A760" s="514">
        <v>759</v>
      </c>
      <c r="B760" s="374">
        <v>43348.353472222225</v>
      </c>
      <c r="C760" t="s">
        <v>92</v>
      </c>
      <c r="D760">
        <v>0.01</v>
      </c>
      <c r="E760" t="s">
        <v>253</v>
      </c>
      <c r="F760">
        <v>1.1571</v>
      </c>
      <c r="I760" s="374">
        <v>43348.47152777778</v>
      </c>
      <c r="J760">
        <v>1.1588000000000001</v>
      </c>
      <c r="K760">
        <v>0</v>
      </c>
      <c r="M760">
        <v>0</v>
      </c>
      <c r="N760">
        <v>1.7</v>
      </c>
      <c r="O760">
        <v>1110</v>
      </c>
      <c r="P760" t="s">
        <v>1598</v>
      </c>
      <c r="Q760">
        <v>301</v>
      </c>
      <c r="R760" t="s">
        <v>92</v>
      </c>
    </row>
    <row r="761" spans="1:18" x14ac:dyDescent="0.2">
      <c r="A761" s="514">
        <v>761</v>
      </c>
      <c r="B761" s="374">
        <v>43348.38958333333</v>
      </c>
      <c r="C761" t="s">
        <v>92</v>
      </c>
      <c r="D761">
        <v>0.02</v>
      </c>
      <c r="E761" t="s">
        <v>253</v>
      </c>
      <c r="F761">
        <v>1.1555</v>
      </c>
      <c r="I761" s="374">
        <v>43348.47152777778</v>
      </c>
      <c r="J761">
        <v>1.1588000000000001</v>
      </c>
      <c r="K761">
        <v>0</v>
      </c>
      <c r="M761">
        <v>0</v>
      </c>
      <c r="N761">
        <v>6.6</v>
      </c>
      <c r="O761">
        <v>1110</v>
      </c>
      <c r="P761" t="s">
        <v>596</v>
      </c>
      <c r="Q761">
        <v>301</v>
      </c>
      <c r="R761" t="s">
        <v>92</v>
      </c>
    </row>
    <row r="762" spans="1:18" x14ac:dyDescent="0.2">
      <c r="A762" s="514">
        <v>760</v>
      </c>
      <c r="B762" s="374">
        <v>43348.377083333333</v>
      </c>
      <c r="C762" t="s">
        <v>93</v>
      </c>
      <c r="D762">
        <v>0.01</v>
      </c>
      <c r="E762" t="s">
        <v>253</v>
      </c>
      <c r="F762">
        <v>1.1566000000000001</v>
      </c>
      <c r="I762" s="374">
        <v>43348.38958333333</v>
      </c>
      <c r="J762">
        <v>1.1554</v>
      </c>
      <c r="K762">
        <v>0</v>
      </c>
      <c r="M762">
        <v>0</v>
      </c>
      <c r="N762">
        <v>1.2</v>
      </c>
      <c r="O762">
        <v>1110</v>
      </c>
      <c r="P762" t="s">
        <v>575</v>
      </c>
      <c r="Q762">
        <v>302</v>
      </c>
      <c r="R762" t="s">
        <v>93</v>
      </c>
    </row>
    <row r="763" spans="1:18" x14ac:dyDescent="0.2">
      <c r="A763" s="514">
        <v>762</v>
      </c>
      <c r="B763" s="374">
        <v>43348.415277777778</v>
      </c>
      <c r="C763" t="s">
        <v>93</v>
      </c>
      <c r="D763">
        <v>0.01</v>
      </c>
      <c r="E763" t="s">
        <v>253</v>
      </c>
      <c r="F763">
        <v>1.1554</v>
      </c>
      <c r="I763" s="374">
        <v>43350.604166666664</v>
      </c>
      <c r="J763">
        <v>1.1597999999999999</v>
      </c>
      <c r="K763">
        <v>0</v>
      </c>
      <c r="M763">
        <v>7.0000000000000007E-2</v>
      </c>
      <c r="N763">
        <v>-4.33</v>
      </c>
      <c r="O763">
        <v>1110</v>
      </c>
      <c r="P763" t="s">
        <v>575</v>
      </c>
      <c r="Q763">
        <v>303</v>
      </c>
      <c r="R763" t="s">
        <v>93</v>
      </c>
    </row>
    <row r="764" spans="1:18" x14ac:dyDescent="0.2">
      <c r="A764" s="514">
        <v>763</v>
      </c>
      <c r="B764" s="374">
        <v>43348.44027777778</v>
      </c>
      <c r="C764" t="s">
        <v>93</v>
      </c>
      <c r="D764">
        <v>0.01</v>
      </c>
      <c r="E764" t="s">
        <v>253</v>
      </c>
      <c r="F764">
        <v>1.1566000000000001</v>
      </c>
      <c r="I764" s="374">
        <v>43350.604166666664</v>
      </c>
      <c r="J764">
        <v>1.1597999999999999</v>
      </c>
      <c r="K764">
        <v>0</v>
      </c>
      <c r="M764">
        <v>7.0000000000000007E-2</v>
      </c>
      <c r="N764">
        <v>-3.13</v>
      </c>
      <c r="O764">
        <v>1110</v>
      </c>
      <c r="P764" t="s">
        <v>1592</v>
      </c>
      <c r="Q764">
        <v>303</v>
      </c>
      <c r="R764" t="s">
        <v>93</v>
      </c>
    </row>
    <row r="765" spans="1:18" x14ac:dyDescent="0.2">
      <c r="A765" s="514">
        <v>764</v>
      </c>
      <c r="B765" s="374">
        <v>43348.47152777778</v>
      </c>
      <c r="C765" t="s">
        <v>93</v>
      </c>
      <c r="D765">
        <v>0.01</v>
      </c>
      <c r="E765" t="s">
        <v>253</v>
      </c>
      <c r="F765">
        <v>1.1579999999999999</v>
      </c>
      <c r="I765" s="374">
        <v>43350.604166666664</v>
      </c>
      <c r="J765">
        <v>1.1597999999999999</v>
      </c>
      <c r="K765">
        <v>0</v>
      </c>
      <c r="M765">
        <v>7.0000000000000007E-2</v>
      </c>
      <c r="N765">
        <v>-1.73</v>
      </c>
      <c r="O765">
        <v>1110</v>
      </c>
      <c r="P765" t="s">
        <v>1591</v>
      </c>
      <c r="Q765">
        <v>303</v>
      </c>
      <c r="R765" t="s">
        <v>93</v>
      </c>
    </row>
    <row r="766" spans="1:18" x14ac:dyDescent="0.2">
      <c r="A766" s="514">
        <v>767</v>
      </c>
      <c r="B766" s="374">
        <v>43348.53402777778</v>
      </c>
      <c r="C766" t="s">
        <v>93</v>
      </c>
      <c r="D766">
        <v>0.02</v>
      </c>
      <c r="E766" t="s">
        <v>253</v>
      </c>
      <c r="F766">
        <v>1.1594</v>
      </c>
      <c r="I766" s="374">
        <v>43350.604166666664</v>
      </c>
      <c r="J766">
        <v>1.1597999999999999</v>
      </c>
      <c r="K766">
        <v>0</v>
      </c>
      <c r="M766">
        <v>0.12</v>
      </c>
      <c r="N766">
        <v>-0.68</v>
      </c>
      <c r="O766">
        <v>1110</v>
      </c>
      <c r="P766" t="s">
        <v>1590</v>
      </c>
      <c r="Q766">
        <v>303</v>
      </c>
      <c r="R766" t="s">
        <v>93</v>
      </c>
    </row>
    <row r="767" spans="1:18" x14ac:dyDescent="0.2">
      <c r="A767" s="514">
        <v>769</v>
      </c>
      <c r="B767" s="374">
        <v>43348.633333333331</v>
      </c>
      <c r="C767" t="s">
        <v>93</v>
      </c>
      <c r="D767">
        <v>0.03</v>
      </c>
      <c r="E767" t="s">
        <v>253</v>
      </c>
      <c r="F767">
        <v>1.1609</v>
      </c>
      <c r="I767" s="374">
        <v>43350.604166666664</v>
      </c>
      <c r="J767">
        <v>1.1597999999999999</v>
      </c>
      <c r="K767">
        <v>0</v>
      </c>
      <c r="M767">
        <v>0.19</v>
      </c>
      <c r="N767">
        <v>3.49</v>
      </c>
      <c r="O767">
        <v>1110</v>
      </c>
      <c r="P767" t="s">
        <v>1589</v>
      </c>
      <c r="Q767">
        <v>303</v>
      </c>
      <c r="R767" t="s">
        <v>93</v>
      </c>
    </row>
    <row r="768" spans="1:18" x14ac:dyDescent="0.2">
      <c r="A768" s="514">
        <v>771</v>
      </c>
      <c r="B768" s="374">
        <v>43348.636805555558</v>
      </c>
      <c r="C768" t="s">
        <v>93</v>
      </c>
      <c r="D768">
        <v>0.04</v>
      </c>
      <c r="E768" t="s">
        <v>253</v>
      </c>
      <c r="F768">
        <v>1.1626000000000001</v>
      </c>
      <c r="I768" s="374">
        <v>43350.604166666664</v>
      </c>
      <c r="J768">
        <v>1.1597999999999999</v>
      </c>
      <c r="K768">
        <v>0</v>
      </c>
      <c r="M768">
        <v>0.25</v>
      </c>
      <c r="N768">
        <v>11.45</v>
      </c>
      <c r="O768">
        <v>1110</v>
      </c>
      <c r="P768" t="s">
        <v>1588</v>
      </c>
      <c r="Q768">
        <v>303</v>
      </c>
      <c r="R768" t="s">
        <v>93</v>
      </c>
    </row>
    <row r="769" spans="1:18" x14ac:dyDescent="0.2">
      <c r="A769" s="514">
        <v>775</v>
      </c>
      <c r="B769" s="374">
        <v>43349.084722222222</v>
      </c>
      <c r="C769" t="s">
        <v>93</v>
      </c>
      <c r="D769">
        <v>0.06</v>
      </c>
      <c r="E769" t="s">
        <v>253</v>
      </c>
      <c r="F769">
        <v>1.1645000000000001</v>
      </c>
      <c r="I769" s="374">
        <v>43350.604166666664</v>
      </c>
      <c r="J769">
        <v>1.1597999999999999</v>
      </c>
      <c r="K769">
        <v>0</v>
      </c>
      <c r="M769">
        <v>0.09</v>
      </c>
      <c r="N769">
        <v>28.29</v>
      </c>
      <c r="O769">
        <v>1110</v>
      </c>
      <c r="P769" t="s">
        <v>1587</v>
      </c>
      <c r="Q769">
        <v>303</v>
      </c>
      <c r="R769" t="s">
        <v>93</v>
      </c>
    </row>
    <row r="770" spans="1:18" x14ac:dyDescent="0.2">
      <c r="A770" s="514">
        <v>765</v>
      </c>
      <c r="B770" s="374">
        <v>43348.476388888892</v>
      </c>
      <c r="C770" t="s">
        <v>92</v>
      </c>
      <c r="D770">
        <v>0.01</v>
      </c>
      <c r="E770" t="s">
        <v>253</v>
      </c>
      <c r="F770">
        <v>1.1584000000000001</v>
      </c>
      <c r="I770" s="374">
        <v>43348.533333333333</v>
      </c>
      <c r="J770">
        <v>1.159</v>
      </c>
      <c r="K770">
        <v>0</v>
      </c>
      <c r="M770">
        <v>0</v>
      </c>
      <c r="N770">
        <v>0.6</v>
      </c>
      <c r="O770">
        <v>1110</v>
      </c>
      <c r="P770" t="s">
        <v>575</v>
      </c>
      <c r="Q770">
        <v>304</v>
      </c>
      <c r="R770" t="s">
        <v>92</v>
      </c>
    </row>
    <row r="771" spans="1:18" x14ac:dyDescent="0.2">
      <c r="A771" s="514">
        <v>766</v>
      </c>
      <c r="B771" s="374">
        <v>43348.509027777778</v>
      </c>
      <c r="C771" t="s">
        <v>92</v>
      </c>
      <c r="D771">
        <v>0.01</v>
      </c>
      <c r="E771" t="s">
        <v>253</v>
      </c>
      <c r="F771">
        <v>1.1571</v>
      </c>
      <c r="I771" s="374">
        <v>43348.533333333333</v>
      </c>
      <c r="J771">
        <v>1.159</v>
      </c>
      <c r="K771">
        <v>0</v>
      </c>
      <c r="M771">
        <v>0</v>
      </c>
      <c r="N771">
        <v>1.9</v>
      </c>
      <c r="O771">
        <v>1110</v>
      </c>
      <c r="P771" t="s">
        <v>1597</v>
      </c>
      <c r="Q771">
        <v>304</v>
      </c>
      <c r="R771" t="s">
        <v>92</v>
      </c>
    </row>
    <row r="772" spans="1:18" x14ac:dyDescent="0.2">
      <c r="A772" s="514">
        <v>768</v>
      </c>
      <c r="B772" s="374">
        <v>43348.582638888889</v>
      </c>
      <c r="C772" t="s">
        <v>92</v>
      </c>
      <c r="D772">
        <v>0.01</v>
      </c>
      <c r="E772" t="s">
        <v>253</v>
      </c>
      <c r="F772">
        <v>1.1581999999999999</v>
      </c>
      <c r="I772" s="374">
        <v>43348.628472222219</v>
      </c>
      <c r="J772">
        <v>1.1594</v>
      </c>
      <c r="K772">
        <v>0</v>
      </c>
      <c r="M772">
        <v>0</v>
      </c>
      <c r="N772">
        <v>1.2</v>
      </c>
      <c r="O772">
        <v>1110</v>
      </c>
      <c r="P772" t="s">
        <v>575</v>
      </c>
      <c r="Q772">
        <v>305</v>
      </c>
      <c r="R772" t="s">
        <v>92</v>
      </c>
    </row>
    <row r="773" spans="1:18" x14ac:dyDescent="0.2">
      <c r="A773" s="514">
        <v>770</v>
      </c>
      <c r="B773" s="374">
        <v>43348.633333333331</v>
      </c>
      <c r="C773" t="s">
        <v>92</v>
      </c>
      <c r="D773">
        <v>0.01</v>
      </c>
      <c r="E773" t="s">
        <v>253</v>
      </c>
      <c r="F773">
        <v>1.161</v>
      </c>
      <c r="I773" s="374">
        <v>43348.636111111111</v>
      </c>
      <c r="J773">
        <v>1.1621999999999999</v>
      </c>
      <c r="K773">
        <v>0</v>
      </c>
      <c r="M773">
        <v>0</v>
      </c>
      <c r="N773">
        <v>1.2</v>
      </c>
      <c r="O773">
        <v>1110</v>
      </c>
      <c r="P773" t="s">
        <v>563</v>
      </c>
      <c r="Q773">
        <v>306</v>
      </c>
      <c r="R773" t="s">
        <v>92</v>
      </c>
    </row>
    <row r="774" spans="1:18" x14ac:dyDescent="0.2">
      <c r="A774" s="514">
        <v>772</v>
      </c>
      <c r="B774" s="374">
        <v>43348.643055555556</v>
      </c>
      <c r="C774" t="s">
        <v>92</v>
      </c>
      <c r="D774">
        <v>0.01</v>
      </c>
      <c r="E774" t="s">
        <v>253</v>
      </c>
      <c r="F774">
        <v>1.1624000000000001</v>
      </c>
      <c r="I774" s="374">
        <v>43348.803472222222</v>
      </c>
      <c r="J774">
        <v>1.163</v>
      </c>
      <c r="K774">
        <v>0</v>
      </c>
      <c r="M774">
        <v>0</v>
      </c>
      <c r="N774">
        <v>0.6</v>
      </c>
      <c r="O774">
        <v>1110</v>
      </c>
      <c r="P774" t="s">
        <v>575</v>
      </c>
      <c r="Q774">
        <v>307</v>
      </c>
      <c r="R774" t="s">
        <v>92</v>
      </c>
    </row>
    <row r="775" spans="1:18" x14ac:dyDescent="0.2">
      <c r="A775" s="514">
        <v>773</v>
      </c>
      <c r="B775" s="374">
        <v>43348.681250000001</v>
      </c>
      <c r="C775" t="s">
        <v>92</v>
      </c>
      <c r="D775">
        <v>0.01</v>
      </c>
      <c r="E775" t="s">
        <v>253</v>
      </c>
      <c r="F775">
        <v>1.1612</v>
      </c>
      <c r="I775" s="374">
        <v>43348.803472222222</v>
      </c>
      <c r="J775">
        <v>1.163</v>
      </c>
      <c r="K775">
        <v>0</v>
      </c>
      <c r="M775">
        <v>0</v>
      </c>
      <c r="N775">
        <v>1.8</v>
      </c>
      <c r="O775">
        <v>1110</v>
      </c>
      <c r="P775" t="s">
        <v>1596</v>
      </c>
      <c r="Q775">
        <v>307</v>
      </c>
      <c r="R775" t="s">
        <v>92</v>
      </c>
    </row>
    <row r="776" spans="1:18" x14ac:dyDescent="0.2">
      <c r="A776" s="514">
        <v>774</v>
      </c>
      <c r="B776" s="374">
        <v>43348.806944444441</v>
      </c>
      <c r="C776" t="s">
        <v>92</v>
      </c>
      <c r="D776">
        <v>0.01</v>
      </c>
      <c r="E776" t="s">
        <v>253</v>
      </c>
      <c r="F776">
        <v>1.1629</v>
      </c>
      <c r="I776" s="374">
        <v>43349.084027777775</v>
      </c>
      <c r="J776">
        <v>1.1645000000000001</v>
      </c>
      <c r="K776">
        <v>0</v>
      </c>
      <c r="M776">
        <v>-0.37</v>
      </c>
      <c r="N776">
        <v>1.23</v>
      </c>
      <c r="O776">
        <v>1110</v>
      </c>
      <c r="P776" t="s">
        <v>575</v>
      </c>
      <c r="Q776">
        <v>308</v>
      </c>
      <c r="R776" t="s">
        <v>92</v>
      </c>
    </row>
    <row r="777" spans="1:18" x14ac:dyDescent="0.2">
      <c r="A777" s="514">
        <v>776</v>
      </c>
      <c r="B777" s="374">
        <v>43349.090277777781</v>
      </c>
      <c r="C777" t="s">
        <v>92</v>
      </c>
      <c r="D777">
        <v>0.01</v>
      </c>
      <c r="E777" t="s">
        <v>253</v>
      </c>
      <c r="F777">
        <v>1.1644000000000001</v>
      </c>
      <c r="I777" s="374">
        <v>43349.09375</v>
      </c>
      <c r="J777">
        <v>1.1656</v>
      </c>
      <c r="K777">
        <v>0</v>
      </c>
      <c r="M777">
        <v>0</v>
      </c>
      <c r="N777">
        <v>1.2</v>
      </c>
      <c r="O777">
        <v>1110</v>
      </c>
      <c r="P777" t="s">
        <v>563</v>
      </c>
      <c r="Q777">
        <v>309</v>
      </c>
      <c r="R777" t="s">
        <v>92</v>
      </c>
    </row>
    <row r="778" spans="1:18" x14ac:dyDescent="0.2">
      <c r="A778" s="514">
        <v>777</v>
      </c>
      <c r="B778" s="374">
        <v>43349.334722222222</v>
      </c>
      <c r="C778" t="s">
        <v>92</v>
      </c>
      <c r="D778">
        <v>0.01</v>
      </c>
      <c r="E778" t="s">
        <v>253</v>
      </c>
      <c r="F778">
        <v>1.1617999999999999</v>
      </c>
      <c r="I778" s="374">
        <v>43349.354166666664</v>
      </c>
      <c r="J778">
        <v>1.163</v>
      </c>
      <c r="K778">
        <v>0</v>
      </c>
      <c r="M778">
        <v>0</v>
      </c>
      <c r="N778">
        <v>1.2</v>
      </c>
      <c r="O778">
        <v>1110</v>
      </c>
      <c r="P778" t="s">
        <v>563</v>
      </c>
      <c r="Q778">
        <v>310</v>
      </c>
      <c r="R778" t="s">
        <v>92</v>
      </c>
    </row>
    <row r="779" spans="1:18" x14ac:dyDescent="0.2">
      <c r="A779" s="514">
        <v>778</v>
      </c>
      <c r="B779" s="374">
        <v>43349.374305555553</v>
      </c>
      <c r="C779" t="s">
        <v>92</v>
      </c>
      <c r="D779">
        <v>0.01</v>
      </c>
      <c r="E779" t="s">
        <v>253</v>
      </c>
      <c r="F779">
        <v>1.1619999999999999</v>
      </c>
      <c r="I779" s="374">
        <v>43349.390972222223</v>
      </c>
      <c r="J779">
        <v>1.1632</v>
      </c>
      <c r="K779">
        <v>0</v>
      </c>
      <c r="M779">
        <v>0</v>
      </c>
      <c r="N779">
        <v>1.2</v>
      </c>
      <c r="O779">
        <v>1110</v>
      </c>
      <c r="P779" t="s">
        <v>563</v>
      </c>
      <c r="Q779">
        <v>311</v>
      </c>
      <c r="R779" t="s">
        <v>92</v>
      </c>
    </row>
    <row r="780" spans="1:18" x14ac:dyDescent="0.2">
      <c r="A780" s="514">
        <v>779</v>
      </c>
      <c r="B780" s="374">
        <v>43349.404861111114</v>
      </c>
      <c r="C780" t="s">
        <v>92</v>
      </c>
      <c r="D780">
        <v>0.01</v>
      </c>
      <c r="E780" t="s">
        <v>253</v>
      </c>
      <c r="F780">
        <v>1.1632</v>
      </c>
      <c r="I780" s="374">
        <v>43349.59375</v>
      </c>
      <c r="J780">
        <v>1.1637999999999999</v>
      </c>
      <c r="K780">
        <v>0</v>
      </c>
      <c r="M780">
        <v>0</v>
      </c>
      <c r="N780">
        <v>0.6</v>
      </c>
      <c r="O780">
        <v>1110</v>
      </c>
      <c r="P780" t="s">
        <v>575</v>
      </c>
      <c r="Q780">
        <v>312</v>
      </c>
      <c r="R780" t="s">
        <v>92</v>
      </c>
    </row>
    <row r="781" spans="1:18" x14ac:dyDescent="0.2">
      <c r="A781" s="514">
        <v>780</v>
      </c>
      <c r="B781" s="374">
        <v>43349.487500000003</v>
      </c>
      <c r="C781" t="s">
        <v>92</v>
      </c>
      <c r="D781">
        <v>0.01</v>
      </c>
      <c r="E781" t="s">
        <v>253</v>
      </c>
      <c r="F781">
        <v>1.1619999999999999</v>
      </c>
      <c r="I781" s="374">
        <v>43349.59375</v>
      </c>
      <c r="J781">
        <v>1.1637999999999999</v>
      </c>
      <c r="K781">
        <v>0</v>
      </c>
      <c r="M781">
        <v>0</v>
      </c>
      <c r="N781">
        <v>1.8</v>
      </c>
      <c r="O781">
        <v>1110</v>
      </c>
      <c r="P781" t="s">
        <v>1595</v>
      </c>
      <c r="Q781">
        <v>312</v>
      </c>
      <c r="R781" t="s">
        <v>92</v>
      </c>
    </row>
    <row r="782" spans="1:18" x14ac:dyDescent="0.2">
      <c r="A782" s="514">
        <v>781</v>
      </c>
      <c r="B782" s="374">
        <v>43349.629166666666</v>
      </c>
      <c r="C782" t="s">
        <v>92</v>
      </c>
      <c r="D782">
        <v>0.01</v>
      </c>
      <c r="E782" t="s">
        <v>253</v>
      </c>
      <c r="F782">
        <v>1.1641999999999999</v>
      </c>
      <c r="I782" s="374">
        <v>43350.368055555555</v>
      </c>
      <c r="J782">
        <v>1.1642999999999999</v>
      </c>
      <c r="K782">
        <v>0</v>
      </c>
      <c r="M782">
        <v>-0.12</v>
      </c>
      <c r="N782">
        <v>-0.02</v>
      </c>
      <c r="O782">
        <v>1110</v>
      </c>
      <c r="P782" t="s">
        <v>575</v>
      </c>
      <c r="Q782">
        <v>313</v>
      </c>
      <c r="R782" t="s">
        <v>92</v>
      </c>
    </row>
    <row r="783" spans="1:18" x14ac:dyDescent="0.2">
      <c r="A783" s="514">
        <v>782</v>
      </c>
      <c r="B783" s="374">
        <v>43349.676388888889</v>
      </c>
      <c r="C783" t="s">
        <v>92</v>
      </c>
      <c r="D783">
        <v>0.01</v>
      </c>
      <c r="E783" t="s">
        <v>253</v>
      </c>
      <c r="F783">
        <v>1.1629</v>
      </c>
      <c r="I783" s="374">
        <v>43350.368055555555</v>
      </c>
      <c r="J783">
        <v>1.1642999999999999</v>
      </c>
      <c r="K783">
        <v>0</v>
      </c>
      <c r="M783">
        <v>-0.12</v>
      </c>
      <c r="N783">
        <v>1.28</v>
      </c>
      <c r="O783">
        <v>1110</v>
      </c>
      <c r="P783" t="s">
        <v>1594</v>
      </c>
      <c r="Q783">
        <v>313</v>
      </c>
      <c r="R783" t="s">
        <v>92</v>
      </c>
    </row>
    <row r="784" spans="1:18" x14ac:dyDescent="0.2">
      <c r="A784" s="514">
        <v>783</v>
      </c>
      <c r="B784" s="374">
        <v>43349.712500000001</v>
      </c>
      <c r="C784" t="s">
        <v>92</v>
      </c>
      <c r="D784">
        <v>0.01</v>
      </c>
      <c r="E784" t="s">
        <v>253</v>
      </c>
      <c r="F784">
        <v>1.1616</v>
      </c>
      <c r="I784" s="374">
        <v>43350.368055555555</v>
      </c>
      <c r="J784">
        <v>1.1642999999999999</v>
      </c>
      <c r="K784">
        <v>0</v>
      </c>
      <c r="M784">
        <v>-0.12</v>
      </c>
      <c r="N784">
        <v>2.58</v>
      </c>
      <c r="O784">
        <v>1110</v>
      </c>
      <c r="P784" t="s">
        <v>1593</v>
      </c>
      <c r="Q784">
        <v>313</v>
      </c>
      <c r="R784" t="s">
        <v>92</v>
      </c>
    </row>
    <row r="785" spans="1:18" x14ac:dyDescent="0.2">
      <c r="A785" s="514">
        <v>784</v>
      </c>
      <c r="B785" s="374">
        <v>43350.37777777778</v>
      </c>
      <c r="C785" t="s">
        <v>92</v>
      </c>
      <c r="D785">
        <v>0.01</v>
      </c>
      <c r="E785" t="s">
        <v>253</v>
      </c>
      <c r="F785">
        <v>1.1641999999999999</v>
      </c>
      <c r="I785" s="374">
        <v>43353.620138888888</v>
      </c>
      <c r="J785">
        <v>1.159</v>
      </c>
      <c r="K785">
        <v>0</v>
      </c>
      <c r="M785">
        <v>-0.12</v>
      </c>
      <c r="N785">
        <v>-5.32</v>
      </c>
      <c r="O785">
        <v>1110</v>
      </c>
      <c r="P785" t="s">
        <v>575</v>
      </c>
      <c r="Q785">
        <v>314</v>
      </c>
      <c r="R785" t="s">
        <v>92</v>
      </c>
    </row>
    <row r="786" spans="1:18" x14ac:dyDescent="0.2">
      <c r="A786" s="514">
        <v>785</v>
      </c>
      <c r="B786" s="374">
        <v>43350.518055555556</v>
      </c>
      <c r="C786" t="s">
        <v>92</v>
      </c>
      <c r="D786">
        <v>0.01</v>
      </c>
      <c r="E786" t="s">
        <v>253</v>
      </c>
      <c r="F786">
        <v>1.1629</v>
      </c>
      <c r="I786" s="374">
        <v>43353.620138888888</v>
      </c>
      <c r="J786">
        <v>1.159</v>
      </c>
      <c r="K786">
        <v>0</v>
      </c>
      <c r="M786">
        <v>-0.12</v>
      </c>
      <c r="N786">
        <v>-4.0199999999999996</v>
      </c>
      <c r="O786">
        <v>1110</v>
      </c>
      <c r="P786" t="s">
        <v>1585</v>
      </c>
      <c r="Q786">
        <v>314</v>
      </c>
      <c r="R786" t="s">
        <v>92</v>
      </c>
    </row>
    <row r="787" spans="1:18" x14ac:dyDescent="0.2">
      <c r="A787" s="514">
        <v>786</v>
      </c>
      <c r="B787" s="374">
        <v>43350.547222222223</v>
      </c>
      <c r="C787" t="s">
        <v>92</v>
      </c>
      <c r="D787">
        <v>0.01</v>
      </c>
      <c r="E787" t="s">
        <v>253</v>
      </c>
      <c r="F787">
        <v>1.1616</v>
      </c>
      <c r="I787" s="374">
        <v>43353.620138888888</v>
      </c>
      <c r="J787">
        <v>1.159</v>
      </c>
      <c r="K787">
        <v>0</v>
      </c>
      <c r="M787">
        <v>-0.12</v>
      </c>
      <c r="N787">
        <v>-2.72</v>
      </c>
      <c r="O787">
        <v>1110</v>
      </c>
      <c r="P787" t="s">
        <v>1584</v>
      </c>
      <c r="Q787">
        <v>314</v>
      </c>
      <c r="R787" t="s">
        <v>92</v>
      </c>
    </row>
    <row r="788" spans="1:18" x14ac:dyDescent="0.2">
      <c r="A788" s="514">
        <v>787</v>
      </c>
      <c r="B788" s="374">
        <v>43350.607638888891</v>
      </c>
      <c r="C788" t="s">
        <v>92</v>
      </c>
      <c r="D788">
        <v>0.02</v>
      </c>
      <c r="E788" t="s">
        <v>253</v>
      </c>
      <c r="F788">
        <v>1.1593</v>
      </c>
      <c r="I788" s="374">
        <v>43353.620138888888</v>
      </c>
      <c r="J788">
        <v>1.159</v>
      </c>
      <c r="K788">
        <v>0</v>
      </c>
      <c r="M788">
        <v>-0.25</v>
      </c>
      <c r="N788">
        <v>-0.85</v>
      </c>
      <c r="O788">
        <v>1110</v>
      </c>
      <c r="P788" t="s">
        <v>1583</v>
      </c>
      <c r="Q788">
        <v>314</v>
      </c>
      <c r="R788" t="s">
        <v>92</v>
      </c>
    </row>
    <row r="789" spans="1:18" x14ac:dyDescent="0.2">
      <c r="A789" s="514">
        <v>788</v>
      </c>
      <c r="B789" s="374">
        <v>43350.616666666669</v>
      </c>
      <c r="C789" t="s">
        <v>92</v>
      </c>
      <c r="D789">
        <v>0.03</v>
      </c>
      <c r="E789" t="s">
        <v>253</v>
      </c>
      <c r="F789">
        <v>1.1577</v>
      </c>
      <c r="I789" s="374">
        <v>43353.620138888888</v>
      </c>
      <c r="J789">
        <v>1.159</v>
      </c>
      <c r="K789">
        <v>0</v>
      </c>
      <c r="M789">
        <v>-0.37</v>
      </c>
      <c r="N789">
        <v>3.53</v>
      </c>
      <c r="O789">
        <v>1110</v>
      </c>
      <c r="P789" t="s">
        <v>1582</v>
      </c>
      <c r="Q789">
        <v>314</v>
      </c>
      <c r="R789" t="s">
        <v>92</v>
      </c>
    </row>
    <row r="790" spans="1:18" x14ac:dyDescent="0.2">
      <c r="A790" s="514">
        <v>792</v>
      </c>
      <c r="B790" s="374">
        <v>43350.763194444444</v>
      </c>
      <c r="C790" t="s">
        <v>92</v>
      </c>
      <c r="D790">
        <v>0.04</v>
      </c>
      <c r="E790" t="s">
        <v>253</v>
      </c>
      <c r="F790">
        <v>1.1560999999999999</v>
      </c>
      <c r="I790" s="374">
        <v>43353.620138888888</v>
      </c>
      <c r="J790">
        <v>1.159</v>
      </c>
      <c r="K790">
        <v>0</v>
      </c>
      <c r="M790">
        <v>-0.5</v>
      </c>
      <c r="N790">
        <v>11.1</v>
      </c>
      <c r="O790">
        <v>1110</v>
      </c>
      <c r="P790" t="s">
        <v>1581</v>
      </c>
      <c r="Q790">
        <v>314</v>
      </c>
      <c r="R790" t="s">
        <v>92</v>
      </c>
    </row>
    <row r="791" spans="1:18" x14ac:dyDescent="0.2">
      <c r="A791" s="514">
        <v>794</v>
      </c>
      <c r="B791" s="374">
        <v>43353.259722222225</v>
      </c>
      <c r="C791" t="s">
        <v>92</v>
      </c>
      <c r="D791">
        <v>0.06</v>
      </c>
      <c r="E791" t="s">
        <v>253</v>
      </c>
      <c r="F791">
        <v>1.1541999999999999</v>
      </c>
      <c r="I791" s="374">
        <v>43353.620138888888</v>
      </c>
      <c r="J791">
        <v>1.159</v>
      </c>
      <c r="K791">
        <v>0</v>
      </c>
      <c r="M791">
        <v>0</v>
      </c>
      <c r="N791">
        <v>28.8</v>
      </c>
      <c r="O791">
        <v>1110</v>
      </c>
      <c r="P791" t="s">
        <v>1580</v>
      </c>
      <c r="Q791">
        <v>314</v>
      </c>
      <c r="R791" t="s">
        <v>92</v>
      </c>
    </row>
    <row r="792" spans="1:18" x14ac:dyDescent="0.2">
      <c r="A792" s="514">
        <v>789</v>
      </c>
      <c r="B792" s="374">
        <v>43350.619444444441</v>
      </c>
      <c r="C792" t="s">
        <v>93</v>
      </c>
      <c r="D792">
        <v>0.01</v>
      </c>
      <c r="E792" t="s">
        <v>253</v>
      </c>
      <c r="F792">
        <v>1.1578999999999999</v>
      </c>
      <c r="I792" s="374">
        <v>43350.625</v>
      </c>
      <c r="J792">
        <v>1.1567000000000001</v>
      </c>
      <c r="K792">
        <v>0</v>
      </c>
      <c r="M792">
        <v>0</v>
      </c>
      <c r="N792">
        <v>1.2</v>
      </c>
      <c r="O792">
        <v>1110</v>
      </c>
      <c r="P792" t="s">
        <v>575</v>
      </c>
      <c r="Q792">
        <v>315</v>
      </c>
      <c r="R792" t="s">
        <v>93</v>
      </c>
    </row>
    <row r="793" spans="1:18" x14ac:dyDescent="0.2">
      <c r="A793" s="514">
        <v>790</v>
      </c>
      <c r="B793" s="374">
        <v>43350.632638888892</v>
      </c>
      <c r="C793" t="s">
        <v>93</v>
      </c>
      <c r="D793">
        <v>0.01</v>
      </c>
      <c r="E793" t="s">
        <v>253</v>
      </c>
      <c r="F793">
        <v>1.1573</v>
      </c>
      <c r="I793" s="374">
        <v>43350.750694444447</v>
      </c>
      <c r="J793">
        <v>1.1567000000000001</v>
      </c>
      <c r="K793">
        <v>0</v>
      </c>
      <c r="M793">
        <v>0</v>
      </c>
      <c r="N793">
        <v>0.6</v>
      </c>
      <c r="O793">
        <v>1110</v>
      </c>
      <c r="P793" t="s">
        <v>575</v>
      </c>
      <c r="Q793">
        <v>316</v>
      </c>
      <c r="R793" t="s">
        <v>93</v>
      </c>
    </row>
    <row r="794" spans="1:18" x14ac:dyDescent="0.2">
      <c r="A794" s="514">
        <v>791</v>
      </c>
      <c r="B794" s="374">
        <v>43350.654166666667</v>
      </c>
      <c r="C794" t="s">
        <v>93</v>
      </c>
      <c r="D794">
        <v>0.01</v>
      </c>
      <c r="E794" t="s">
        <v>253</v>
      </c>
      <c r="F794">
        <v>1.1585000000000001</v>
      </c>
      <c r="I794" s="374">
        <v>43350.750694444447</v>
      </c>
      <c r="J794">
        <v>1.1567000000000001</v>
      </c>
      <c r="K794">
        <v>0</v>
      </c>
      <c r="M794">
        <v>0</v>
      </c>
      <c r="N794">
        <v>1.8</v>
      </c>
      <c r="O794">
        <v>1110</v>
      </c>
      <c r="P794" t="s">
        <v>1586</v>
      </c>
      <c r="Q794">
        <v>316</v>
      </c>
      <c r="R794" t="s">
        <v>93</v>
      </c>
    </row>
    <row r="795" spans="1:18" x14ac:dyDescent="0.2">
      <c r="A795" s="514">
        <v>793</v>
      </c>
      <c r="B795" s="374">
        <v>43350.765972222223</v>
      </c>
      <c r="C795" t="s">
        <v>93</v>
      </c>
      <c r="D795">
        <v>0.01</v>
      </c>
      <c r="E795" t="s">
        <v>253</v>
      </c>
      <c r="F795">
        <v>1.1564000000000001</v>
      </c>
      <c r="I795" s="374">
        <v>43350.802083333336</v>
      </c>
      <c r="J795">
        <v>1.1552</v>
      </c>
      <c r="K795">
        <v>0</v>
      </c>
      <c r="M795">
        <v>0</v>
      </c>
      <c r="N795">
        <v>1.2</v>
      </c>
      <c r="O795">
        <v>1110</v>
      </c>
      <c r="P795" t="s">
        <v>563</v>
      </c>
      <c r="Q795">
        <v>317</v>
      </c>
      <c r="R795" t="s">
        <v>93</v>
      </c>
    </row>
    <row r="796" spans="1:18" x14ac:dyDescent="0.2">
      <c r="A796" s="514">
        <v>795</v>
      </c>
      <c r="B796" s="374">
        <v>43353.381249999999</v>
      </c>
      <c r="C796" t="s">
        <v>93</v>
      </c>
      <c r="D796">
        <v>0.01</v>
      </c>
      <c r="E796" t="s">
        <v>253</v>
      </c>
      <c r="F796">
        <v>1.1539999999999999</v>
      </c>
      <c r="I796" s="374">
        <v>43354.521527777775</v>
      </c>
      <c r="J796">
        <v>1.1583000000000001</v>
      </c>
      <c r="K796">
        <v>0</v>
      </c>
      <c r="M796">
        <v>0.02</v>
      </c>
      <c r="N796">
        <v>-4.28</v>
      </c>
      <c r="O796">
        <v>1110</v>
      </c>
      <c r="P796" t="s">
        <v>575</v>
      </c>
      <c r="Q796">
        <v>318</v>
      </c>
      <c r="R796" t="s">
        <v>93</v>
      </c>
    </row>
    <row r="797" spans="1:18" x14ac:dyDescent="0.2">
      <c r="A797" s="514">
        <v>796</v>
      </c>
      <c r="B797" s="374">
        <v>43353.395833333336</v>
      </c>
      <c r="C797" t="s">
        <v>93</v>
      </c>
      <c r="D797">
        <v>0.01</v>
      </c>
      <c r="E797" t="s">
        <v>253</v>
      </c>
      <c r="F797">
        <v>1.1552</v>
      </c>
      <c r="I797" s="374">
        <v>43354.521527777775</v>
      </c>
      <c r="J797">
        <v>1.1583000000000001</v>
      </c>
      <c r="K797">
        <v>0</v>
      </c>
      <c r="M797">
        <v>0.02</v>
      </c>
      <c r="N797">
        <v>-3.08</v>
      </c>
      <c r="O797">
        <v>1110</v>
      </c>
      <c r="P797" t="s">
        <v>1577</v>
      </c>
      <c r="Q797">
        <v>318</v>
      </c>
      <c r="R797" t="s">
        <v>93</v>
      </c>
    </row>
    <row r="798" spans="1:18" x14ac:dyDescent="0.2">
      <c r="A798" s="514">
        <v>797</v>
      </c>
      <c r="B798" s="374">
        <v>43353.410416666666</v>
      </c>
      <c r="C798" t="s">
        <v>93</v>
      </c>
      <c r="D798">
        <v>0.01</v>
      </c>
      <c r="E798" t="s">
        <v>253</v>
      </c>
      <c r="F798">
        <v>1.1565000000000001</v>
      </c>
      <c r="I798" s="374">
        <v>43354.521527777775</v>
      </c>
      <c r="J798">
        <v>1.1583000000000001</v>
      </c>
      <c r="K798">
        <v>0</v>
      </c>
      <c r="M798">
        <v>0.02</v>
      </c>
      <c r="N798">
        <v>-1.78</v>
      </c>
      <c r="O798">
        <v>1110</v>
      </c>
      <c r="P798" t="s">
        <v>1576</v>
      </c>
      <c r="Q798">
        <v>318</v>
      </c>
      <c r="R798" t="s">
        <v>93</v>
      </c>
    </row>
    <row r="799" spans="1:18" x14ac:dyDescent="0.2">
      <c r="A799" s="514">
        <v>798</v>
      </c>
      <c r="B799" s="374">
        <v>43353.473611111112</v>
      </c>
      <c r="C799" t="s">
        <v>93</v>
      </c>
      <c r="D799">
        <v>0.02</v>
      </c>
      <c r="E799" t="s">
        <v>253</v>
      </c>
      <c r="F799">
        <v>1.1579999999999999</v>
      </c>
      <c r="I799" s="374">
        <v>43354.521527777775</v>
      </c>
      <c r="J799">
        <v>1.1583000000000001</v>
      </c>
      <c r="K799">
        <v>0</v>
      </c>
      <c r="M799">
        <v>0.03</v>
      </c>
      <c r="N799">
        <v>-0.56999999999999995</v>
      </c>
      <c r="O799">
        <v>1110</v>
      </c>
      <c r="P799" t="s">
        <v>1575</v>
      </c>
      <c r="Q799">
        <v>318</v>
      </c>
      <c r="R799" t="s">
        <v>93</v>
      </c>
    </row>
    <row r="800" spans="1:18" x14ac:dyDescent="0.2">
      <c r="A800" s="514">
        <v>799</v>
      </c>
      <c r="B800" s="374">
        <v>43353.622916666667</v>
      </c>
      <c r="C800" t="s">
        <v>93</v>
      </c>
      <c r="D800">
        <v>0.03</v>
      </c>
      <c r="E800" t="s">
        <v>253</v>
      </c>
      <c r="F800">
        <v>1.1595</v>
      </c>
      <c r="I800" s="374">
        <v>43354.521527777775</v>
      </c>
      <c r="J800">
        <v>1.1583000000000001</v>
      </c>
      <c r="K800">
        <v>0</v>
      </c>
      <c r="M800">
        <v>0.05</v>
      </c>
      <c r="N800">
        <v>3.65</v>
      </c>
      <c r="O800">
        <v>1110</v>
      </c>
      <c r="P800" t="s">
        <v>1574</v>
      </c>
      <c r="Q800">
        <v>318</v>
      </c>
      <c r="R800" t="s">
        <v>93</v>
      </c>
    </row>
    <row r="801" spans="1:18" x14ac:dyDescent="0.2">
      <c r="A801" s="514">
        <v>800</v>
      </c>
      <c r="B801" s="374">
        <v>43353.630555555559</v>
      </c>
      <c r="C801" t="s">
        <v>93</v>
      </c>
      <c r="D801">
        <v>0.04</v>
      </c>
      <c r="E801" t="s">
        <v>253</v>
      </c>
      <c r="F801">
        <v>1.1611</v>
      </c>
      <c r="I801" s="374">
        <v>43354.521527777775</v>
      </c>
      <c r="J801">
        <v>1.1583000000000001</v>
      </c>
      <c r="K801">
        <v>0</v>
      </c>
      <c r="M801">
        <v>0.06</v>
      </c>
      <c r="N801">
        <v>11.26</v>
      </c>
      <c r="O801">
        <v>1110</v>
      </c>
      <c r="P801" t="s">
        <v>1573</v>
      </c>
      <c r="Q801">
        <v>318</v>
      </c>
      <c r="R801" t="s">
        <v>93</v>
      </c>
    </row>
    <row r="802" spans="1:18" x14ac:dyDescent="0.2">
      <c r="A802" s="514">
        <v>804</v>
      </c>
      <c r="B802" s="374">
        <v>43354.383333333331</v>
      </c>
      <c r="C802" t="s">
        <v>93</v>
      </c>
      <c r="D802">
        <v>0.06</v>
      </c>
      <c r="E802" t="s">
        <v>253</v>
      </c>
      <c r="F802">
        <v>1.1632</v>
      </c>
      <c r="I802" s="374">
        <v>43354.521527777775</v>
      </c>
      <c r="J802">
        <v>1.1583000000000001</v>
      </c>
      <c r="K802">
        <v>0</v>
      </c>
      <c r="M802">
        <v>0</v>
      </c>
      <c r="N802">
        <v>29.4</v>
      </c>
      <c r="O802">
        <v>1110</v>
      </c>
      <c r="P802" t="s">
        <v>1572</v>
      </c>
      <c r="Q802">
        <v>318</v>
      </c>
      <c r="R802" t="s">
        <v>93</v>
      </c>
    </row>
    <row r="803" spans="1:18" x14ac:dyDescent="0.2">
      <c r="A803" s="514">
        <v>801</v>
      </c>
      <c r="B803" s="374">
        <v>43353.635416666664</v>
      </c>
      <c r="C803" t="s">
        <v>92</v>
      </c>
      <c r="D803">
        <v>0.01</v>
      </c>
      <c r="E803" t="s">
        <v>253</v>
      </c>
      <c r="F803">
        <v>1.1608000000000001</v>
      </c>
      <c r="I803" s="374">
        <v>43354.320138888892</v>
      </c>
      <c r="J803">
        <v>1.1609</v>
      </c>
      <c r="K803">
        <v>0</v>
      </c>
      <c r="M803">
        <v>-0.12</v>
      </c>
      <c r="N803">
        <v>-0.02</v>
      </c>
      <c r="O803">
        <v>1110</v>
      </c>
      <c r="P803" t="s">
        <v>575</v>
      </c>
      <c r="Q803">
        <v>319</v>
      </c>
      <c r="R803" t="s">
        <v>92</v>
      </c>
    </row>
    <row r="804" spans="1:18" x14ac:dyDescent="0.2">
      <c r="A804" s="514">
        <v>802</v>
      </c>
      <c r="B804" s="374">
        <v>43353.833333333336</v>
      </c>
      <c r="C804" t="s">
        <v>92</v>
      </c>
      <c r="D804">
        <v>0.01</v>
      </c>
      <c r="E804" t="s">
        <v>253</v>
      </c>
      <c r="F804">
        <v>1.1596</v>
      </c>
      <c r="I804" s="374">
        <v>43354.320138888892</v>
      </c>
      <c r="J804">
        <v>1.1609</v>
      </c>
      <c r="K804">
        <v>0</v>
      </c>
      <c r="M804">
        <v>-0.12</v>
      </c>
      <c r="N804">
        <v>1.18</v>
      </c>
      <c r="O804">
        <v>1110</v>
      </c>
      <c r="P804" t="s">
        <v>1579</v>
      </c>
      <c r="Q804">
        <v>319</v>
      </c>
      <c r="R804" t="s">
        <v>92</v>
      </c>
    </row>
    <row r="805" spans="1:18" x14ac:dyDescent="0.2">
      <c r="A805" s="514">
        <v>803</v>
      </c>
      <c r="B805" s="374">
        <v>43354.140277777777</v>
      </c>
      <c r="C805" t="s">
        <v>92</v>
      </c>
      <c r="D805">
        <v>0.01</v>
      </c>
      <c r="E805" t="s">
        <v>253</v>
      </c>
      <c r="F805">
        <v>1.1581999999999999</v>
      </c>
      <c r="I805" s="374">
        <v>43354.320138888892</v>
      </c>
      <c r="J805">
        <v>1.1609</v>
      </c>
      <c r="K805">
        <v>0</v>
      </c>
      <c r="M805">
        <v>0</v>
      </c>
      <c r="N805">
        <v>2.7</v>
      </c>
      <c r="O805">
        <v>1110</v>
      </c>
      <c r="P805" t="s">
        <v>1578</v>
      </c>
      <c r="Q805">
        <v>319</v>
      </c>
      <c r="R805" t="s">
        <v>92</v>
      </c>
    </row>
    <row r="806" spans="1:18" x14ac:dyDescent="0.2">
      <c r="A806" s="514">
        <v>805</v>
      </c>
      <c r="B806" s="374">
        <v>43354.441666666666</v>
      </c>
      <c r="C806" t="s">
        <v>92</v>
      </c>
      <c r="D806">
        <v>0.01</v>
      </c>
      <c r="E806" t="s">
        <v>253</v>
      </c>
      <c r="F806">
        <v>1.1625000000000001</v>
      </c>
      <c r="I806" s="374">
        <v>43354.943749999999</v>
      </c>
      <c r="J806">
        <v>1.1604000000000001</v>
      </c>
      <c r="K806">
        <v>0</v>
      </c>
      <c r="M806">
        <v>0</v>
      </c>
      <c r="N806">
        <v>-2.1</v>
      </c>
      <c r="O806">
        <v>1110</v>
      </c>
      <c r="P806" t="s">
        <v>575</v>
      </c>
      <c r="Q806">
        <v>320</v>
      </c>
      <c r="R806" t="s">
        <v>92</v>
      </c>
    </row>
    <row r="807" spans="1:18" x14ac:dyDescent="0.2">
      <c r="A807" s="514">
        <v>806</v>
      </c>
      <c r="B807" s="374">
        <v>43354.449305555558</v>
      </c>
      <c r="C807" t="s">
        <v>92</v>
      </c>
      <c r="D807">
        <v>0.01</v>
      </c>
      <c r="E807" t="s">
        <v>253</v>
      </c>
      <c r="F807">
        <v>1.1612</v>
      </c>
      <c r="I807" s="374">
        <v>43354.943749999999</v>
      </c>
      <c r="J807">
        <v>1.1604000000000001</v>
      </c>
      <c r="K807">
        <v>0</v>
      </c>
      <c r="M807">
        <v>0</v>
      </c>
      <c r="N807">
        <v>-0.8</v>
      </c>
      <c r="O807">
        <v>1110</v>
      </c>
      <c r="P807" t="s">
        <v>1571</v>
      </c>
      <c r="Q807">
        <v>320</v>
      </c>
      <c r="R807" t="s">
        <v>92</v>
      </c>
    </row>
    <row r="808" spans="1:18" x14ac:dyDescent="0.2">
      <c r="A808" s="514">
        <v>807</v>
      </c>
      <c r="B808" s="374">
        <v>43354.495138888888</v>
      </c>
      <c r="C808" t="s">
        <v>92</v>
      </c>
      <c r="D808">
        <v>0.01</v>
      </c>
      <c r="E808" t="s">
        <v>253</v>
      </c>
      <c r="F808">
        <v>1.1598999999999999</v>
      </c>
      <c r="I808" s="374">
        <v>43354.943749999999</v>
      </c>
      <c r="J808">
        <v>1.1604000000000001</v>
      </c>
      <c r="K808">
        <v>0</v>
      </c>
      <c r="M808">
        <v>0</v>
      </c>
      <c r="N808">
        <v>0.5</v>
      </c>
      <c r="O808">
        <v>1110</v>
      </c>
      <c r="P808" t="s">
        <v>1570</v>
      </c>
      <c r="Q808">
        <v>320</v>
      </c>
      <c r="R808" t="s">
        <v>92</v>
      </c>
    </row>
    <row r="809" spans="1:18" x14ac:dyDescent="0.2">
      <c r="A809" s="514">
        <v>808</v>
      </c>
      <c r="B809" s="374">
        <v>43354.523611111108</v>
      </c>
      <c r="C809" t="s">
        <v>92</v>
      </c>
      <c r="D809">
        <v>0.02</v>
      </c>
      <c r="E809" t="s">
        <v>253</v>
      </c>
      <c r="F809">
        <v>1.1584000000000001</v>
      </c>
      <c r="I809" s="374">
        <v>43354.943749999999</v>
      </c>
      <c r="J809">
        <v>1.1604000000000001</v>
      </c>
      <c r="K809">
        <v>0</v>
      </c>
      <c r="M809">
        <v>0</v>
      </c>
      <c r="N809">
        <v>4</v>
      </c>
      <c r="O809">
        <v>1110</v>
      </c>
      <c r="P809" t="s">
        <v>1569</v>
      </c>
      <c r="Q809">
        <v>320</v>
      </c>
      <c r="R809" t="s">
        <v>92</v>
      </c>
    </row>
    <row r="810" spans="1:18" x14ac:dyDescent="0.2">
      <c r="A810" s="514">
        <v>809</v>
      </c>
      <c r="B810" s="374">
        <v>43354.587500000001</v>
      </c>
      <c r="C810" t="s">
        <v>92</v>
      </c>
      <c r="D810">
        <v>0.03</v>
      </c>
      <c r="E810" t="s">
        <v>253</v>
      </c>
      <c r="F810">
        <v>1.1569</v>
      </c>
      <c r="I810" s="374">
        <v>43354.943749999999</v>
      </c>
      <c r="J810">
        <v>1.1604000000000001</v>
      </c>
      <c r="K810">
        <v>0</v>
      </c>
      <c r="M810">
        <v>0</v>
      </c>
      <c r="N810">
        <v>10.5</v>
      </c>
      <c r="O810">
        <v>1110</v>
      </c>
      <c r="P810" t="s">
        <v>1568</v>
      </c>
      <c r="Q810">
        <v>320</v>
      </c>
      <c r="R810" t="s">
        <v>92</v>
      </c>
    </row>
    <row r="811" spans="1:18" x14ac:dyDescent="0.2">
      <c r="A811" s="514">
        <v>810</v>
      </c>
      <c r="B811" s="374">
        <v>43354.591666666667</v>
      </c>
      <c r="C811" t="s">
        <v>93</v>
      </c>
      <c r="D811">
        <v>0.01</v>
      </c>
      <c r="E811" t="s">
        <v>253</v>
      </c>
      <c r="F811">
        <v>1.1571</v>
      </c>
      <c r="I811" s="374">
        <v>43355.371527777781</v>
      </c>
      <c r="J811">
        <v>1.1572</v>
      </c>
      <c r="K811">
        <v>0</v>
      </c>
      <c r="M811">
        <v>0.02</v>
      </c>
      <c r="N811">
        <v>-0.08</v>
      </c>
      <c r="O811">
        <v>1110</v>
      </c>
      <c r="P811" t="s">
        <v>575</v>
      </c>
      <c r="Q811">
        <v>321</v>
      </c>
      <c r="R811" t="s">
        <v>93</v>
      </c>
    </row>
    <row r="812" spans="1:18" x14ac:dyDescent="0.2">
      <c r="A812" s="514">
        <v>811</v>
      </c>
      <c r="B812" s="374">
        <v>43354.594444444447</v>
      </c>
      <c r="C812" t="s">
        <v>93</v>
      </c>
      <c r="D812">
        <v>0.01</v>
      </c>
      <c r="E812" t="s">
        <v>253</v>
      </c>
      <c r="F812">
        <v>1.1584000000000001</v>
      </c>
      <c r="I812" s="374">
        <v>43355.371527777781</v>
      </c>
      <c r="J812">
        <v>1.1572</v>
      </c>
      <c r="K812">
        <v>0</v>
      </c>
      <c r="M812">
        <v>0.02</v>
      </c>
      <c r="N812">
        <v>1.22</v>
      </c>
      <c r="O812">
        <v>1110</v>
      </c>
      <c r="P812" t="s">
        <v>1567</v>
      </c>
      <c r="Q812">
        <v>321</v>
      </c>
      <c r="R812" t="s">
        <v>93</v>
      </c>
    </row>
    <row r="813" spans="1:18" x14ac:dyDescent="0.2">
      <c r="A813" s="514">
        <v>812</v>
      </c>
      <c r="B813" s="374">
        <v>43354.683333333334</v>
      </c>
      <c r="C813" t="s">
        <v>93</v>
      </c>
      <c r="D813">
        <v>0.01</v>
      </c>
      <c r="E813" t="s">
        <v>253</v>
      </c>
      <c r="F813">
        <v>1.1597999999999999</v>
      </c>
      <c r="I813" s="374">
        <v>43355.371527777781</v>
      </c>
      <c r="J813">
        <v>1.1572</v>
      </c>
      <c r="K813">
        <v>0</v>
      </c>
      <c r="M813">
        <v>0.02</v>
      </c>
      <c r="N813">
        <v>2.62</v>
      </c>
      <c r="O813">
        <v>1110</v>
      </c>
      <c r="P813" t="s">
        <v>1566</v>
      </c>
      <c r="Q813">
        <v>321</v>
      </c>
      <c r="R813" t="s">
        <v>93</v>
      </c>
    </row>
    <row r="814" spans="1:18" x14ac:dyDescent="0.2">
      <c r="A814" s="514">
        <v>813</v>
      </c>
      <c r="B814" s="374">
        <v>43354.95</v>
      </c>
      <c r="C814" t="s">
        <v>92</v>
      </c>
      <c r="D814">
        <v>0.01</v>
      </c>
      <c r="E814" t="s">
        <v>253</v>
      </c>
      <c r="F814">
        <v>1.1606000000000001</v>
      </c>
      <c r="I814" s="374">
        <v>43355.667361111111</v>
      </c>
      <c r="J814">
        <v>1.1607000000000001</v>
      </c>
      <c r="K814">
        <v>0</v>
      </c>
      <c r="M814">
        <v>-0.12</v>
      </c>
      <c r="N814">
        <v>-0.02</v>
      </c>
      <c r="O814">
        <v>1110</v>
      </c>
      <c r="P814" t="s">
        <v>575</v>
      </c>
      <c r="Q814">
        <v>322</v>
      </c>
      <c r="R814" t="s">
        <v>92</v>
      </c>
    </row>
    <row r="815" spans="1:18" x14ac:dyDescent="0.2">
      <c r="A815" s="514">
        <v>814</v>
      </c>
      <c r="B815" s="374">
        <v>43355.092361111114</v>
      </c>
      <c r="C815" t="s">
        <v>92</v>
      </c>
      <c r="D815">
        <v>0.01</v>
      </c>
      <c r="E815" t="s">
        <v>253</v>
      </c>
      <c r="F815">
        <v>1.1594</v>
      </c>
      <c r="I815" s="374">
        <v>43355.667361111111</v>
      </c>
      <c r="J815">
        <v>1.1607000000000001</v>
      </c>
      <c r="K815">
        <v>0</v>
      </c>
      <c r="M815">
        <v>0</v>
      </c>
      <c r="N815">
        <v>1.3</v>
      </c>
      <c r="O815">
        <v>1110</v>
      </c>
      <c r="P815" t="s">
        <v>1564</v>
      </c>
      <c r="Q815">
        <v>322</v>
      </c>
      <c r="R815" t="s">
        <v>92</v>
      </c>
    </row>
    <row r="816" spans="1:18" x14ac:dyDescent="0.2">
      <c r="A816" s="514">
        <v>815</v>
      </c>
      <c r="B816" s="374">
        <v>43355.318749999999</v>
      </c>
      <c r="C816" t="s">
        <v>92</v>
      </c>
      <c r="D816">
        <v>0.01</v>
      </c>
      <c r="E816" t="s">
        <v>253</v>
      </c>
      <c r="F816">
        <v>1.1580999999999999</v>
      </c>
      <c r="I816" s="374">
        <v>43355.667361111111</v>
      </c>
      <c r="J816">
        <v>1.1607000000000001</v>
      </c>
      <c r="K816">
        <v>0</v>
      </c>
      <c r="M816">
        <v>0</v>
      </c>
      <c r="N816">
        <v>2.6</v>
      </c>
      <c r="O816">
        <v>1110</v>
      </c>
      <c r="P816" t="s">
        <v>1563</v>
      </c>
      <c r="Q816">
        <v>322</v>
      </c>
      <c r="R816" t="s">
        <v>92</v>
      </c>
    </row>
    <row r="817" spans="1:18" x14ac:dyDescent="0.2">
      <c r="A817" s="514">
        <v>816</v>
      </c>
      <c r="B817" s="374">
        <v>43355.384027777778</v>
      </c>
      <c r="C817" t="s">
        <v>93</v>
      </c>
      <c r="D817">
        <v>0.01</v>
      </c>
      <c r="E817" t="s">
        <v>253</v>
      </c>
      <c r="F817">
        <v>1.1581999999999999</v>
      </c>
      <c r="I817" s="374">
        <v>43355.550694444442</v>
      </c>
      <c r="J817">
        <v>1.1576</v>
      </c>
      <c r="K817">
        <v>0</v>
      </c>
      <c r="M817">
        <v>0</v>
      </c>
      <c r="N817">
        <v>0.6</v>
      </c>
      <c r="O817">
        <v>1110</v>
      </c>
      <c r="P817" t="s">
        <v>575</v>
      </c>
      <c r="Q817">
        <v>323</v>
      </c>
      <c r="R817" t="s">
        <v>93</v>
      </c>
    </row>
    <row r="818" spans="1:18" x14ac:dyDescent="0.2">
      <c r="A818" s="514">
        <v>817</v>
      </c>
      <c r="B818" s="374">
        <v>43355.402777777781</v>
      </c>
      <c r="C818" t="s">
        <v>93</v>
      </c>
      <c r="D818">
        <v>0.01</v>
      </c>
      <c r="E818" t="s">
        <v>253</v>
      </c>
      <c r="F818">
        <v>1.1594</v>
      </c>
      <c r="I818" s="374">
        <v>43355.550694444442</v>
      </c>
      <c r="J818">
        <v>1.1576</v>
      </c>
      <c r="K818">
        <v>0</v>
      </c>
      <c r="M818">
        <v>0</v>
      </c>
      <c r="N818">
        <v>1.8</v>
      </c>
      <c r="O818">
        <v>1110</v>
      </c>
      <c r="P818" t="s">
        <v>1565</v>
      </c>
      <c r="Q818">
        <v>323</v>
      </c>
      <c r="R818" t="s">
        <v>93</v>
      </c>
    </row>
    <row r="819" spans="1:18" x14ac:dyDescent="0.2">
      <c r="A819" s="514">
        <v>818</v>
      </c>
      <c r="B819" s="374">
        <v>43355.606249999997</v>
      </c>
      <c r="C819" t="s">
        <v>93</v>
      </c>
      <c r="D819">
        <v>0.01</v>
      </c>
      <c r="E819" t="s">
        <v>253</v>
      </c>
      <c r="F819">
        <v>1.1592</v>
      </c>
      <c r="I819" s="374">
        <v>43356.458333333336</v>
      </c>
      <c r="J819">
        <v>1.1613</v>
      </c>
      <c r="K819">
        <v>0</v>
      </c>
      <c r="M819">
        <v>0.05</v>
      </c>
      <c r="N819">
        <v>-2.0499999999999998</v>
      </c>
      <c r="O819">
        <v>1110</v>
      </c>
      <c r="P819" t="s">
        <v>575</v>
      </c>
      <c r="Q819">
        <v>324</v>
      </c>
      <c r="R819" t="s">
        <v>93</v>
      </c>
    </row>
    <row r="820" spans="1:18" x14ac:dyDescent="0.2">
      <c r="A820" s="514">
        <v>819</v>
      </c>
      <c r="B820" s="374">
        <v>43355.667361111111</v>
      </c>
      <c r="C820" t="s">
        <v>93</v>
      </c>
      <c r="D820">
        <v>0.01</v>
      </c>
      <c r="E820" t="s">
        <v>253</v>
      </c>
      <c r="F820">
        <v>1.1604000000000001</v>
      </c>
      <c r="I820" s="374">
        <v>43356.458333333336</v>
      </c>
      <c r="J820">
        <v>1.1613</v>
      </c>
      <c r="K820">
        <v>0</v>
      </c>
      <c r="M820">
        <v>0.05</v>
      </c>
      <c r="N820">
        <v>-0.85</v>
      </c>
      <c r="O820">
        <v>1110</v>
      </c>
      <c r="P820" t="s">
        <v>1562</v>
      </c>
      <c r="Q820">
        <v>324</v>
      </c>
      <c r="R820" t="s">
        <v>93</v>
      </c>
    </row>
    <row r="821" spans="1:18" x14ac:dyDescent="0.2">
      <c r="A821" s="514">
        <v>820</v>
      </c>
      <c r="B821" s="374">
        <v>43355.672222222223</v>
      </c>
      <c r="C821" t="s">
        <v>93</v>
      </c>
      <c r="D821">
        <v>0.01</v>
      </c>
      <c r="E821" t="s">
        <v>253</v>
      </c>
      <c r="F821">
        <v>1.1617999999999999</v>
      </c>
      <c r="I821" s="374">
        <v>43356.458333333336</v>
      </c>
      <c r="J821">
        <v>1.1613</v>
      </c>
      <c r="K821">
        <v>0</v>
      </c>
      <c r="M821">
        <v>0.05</v>
      </c>
      <c r="N821">
        <v>0.55000000000000004</v>
      </c>
      <c r="O821">
        <v>1110</v>
      </c>
      <c r="P821" t="s">
        <v>1561</v>
      </c>
      <c r="Q821">
        <v>324</v>
      </c>
      <c r="R821" t="s">
        <v>93</v>
      </c>
    </row>
    <row r="822" spans="1:18" x14ac:dyDescent="0.2">
      <c r="A822" s="514">
        <v>822</v>
      </c>
      <c r="B822" s="374">
        <v>43355.718055555553</v>
      </c>
      <c r="C822" t="s">
        <v>93</v>
      </c>
      <c r="D822">
        <v>0.02</v>
      </c>
      <c r="E822" t="s">
        <v>253</v>
      </c>
      <c r="F822">
        <v>1.1632</v>
      </c>
      <c r="I822" s="374">
        <v>43356.458333333336</v>
      </c>
      <c r="J822">
        <v>1.1613</v>
      </c>
      <c r="K822">
        <v>0</v>
      </c>
      <c r="M822">
        <v>0.09</v>
      </c>
      <c r="N822">
        <v>3.89</v>
      </c>
      <c r="O822">
        <v>1110</v>
      </c>
      <c r="P822" t="s">
        <v>1560</v>
      </c>
      <c r="Q822">
        <v>324</v>
      </c>
      <c r="R822" t="s">
        <v>93</v>
      </c>
    </row>
    <row r="823" spans="1:18" x14ac:dyDescent="0.2">
      <c r="A823" s="514">
        <v>823</v>
      </c>
      <c r="B823" s="374">
        <v>43355.720833333333</v>
      </c>
      <c r="C823" t="s">
        <v>93</v>
      </c>
      <c r="D823">
        <v>0.03</v>
      </c>
      <c r="E823" t="s">
        <v>253</v>
      </c>
      <c r="F823">
        <v>1.1647000000000001</v>
      </c>
      <c r="I823" s="374">
        <v>43356.458333333336</v>
      </c>
      <c r="J823">
        <v>1.1613</v>
      </c>
      <c r="K823">
        <v>0</v>
      </c>
      <c r="M823">
        <v>0.14000000000000001</v>
      </c>
      <c r="N823">
        <v>10.34</v>
      </c>
      <c r="O823">
        <v>1110</v>
      </c>
      <c r="P823" t="s">
        <v>1559</v>
      </c>
      <c r="Q823">
        <v>324</v>
      </c>
      <c r="R823" t="s">
        <v>93</v>
      </c>
    </row>
    <row r="824" spans="1:18" x14ac:dyDescent="0.2">
      <c r="A824" s="514">
        <v>821</v>
      </c>
      <c r="B824" s="374">
        <v>43355.715277777781</v>
      </c>
      <c r="C824" t="s">
        <v>92</v>
      </c>
      <c r="D824">
        <v>0.01</v>
      </c>
      <c r="E824" t="s">
        <v>253</v>
      </c>
      <c r="F824">
        <v>1.1624000000000001</v>
      </c>
      <c r="I824" s="374">
        <v>43355.718055555553</v>
      </c>
      <c r="J824">
        <v>1.1636</v>
      </c>
      <c r="K824">
        <v>0</v>
      </c>
      <c r="M824">
        <v>0</v>
      </c>
      <c r="N824">
        <v>1.2</v>
      </c>
      <c r="O824">
        <v>1110</v>
      </c>
      <c r="P824" t="s">
        <v>563</v>
      </c>
      <c r="Q824">
        <v>325</v>
      </c>
      <c r="R824" t="s">
        <v>92</v>
      </c>
    </row>
    <row r="825" spans="1:18" x14ac:dyDescent="0.2">
      <c r="A825" s="514">
        <v>824</v>
      </c>
      <c r="B825" s="374">
        <v>43355.729166666664</v>
      </c>
      <c r="C825" t="s">
        <v>92</v>
      </c>
      <c r="D825">
        <v>0.01</v>
      </c>
      <c r="E825" t="s">
        <v>253</v>
      </c>
      <c r="F825">
        <v>1.1639999999999999</v>
      </c>
      <c r="I825" s="374">
        <v>43356.604861111111</v>
      </c>
      <c r="J825">
        <v>1.1641999999999999</v>
      </c>
      <c r="K825">
        <v>0</v>
      </c>
      <c r="M825">
        <v>-0.37</v>
      </c>
      <c r="N825">
        <v>-0.17</v>
      </c>
      <c r="O825">
        <v>1110</v>
      </c>
      <c r="P825" t="s">
        <v>575</v>
      </c>
      <c r="Q825">
        <v>326</v>
      </c>
      <c r="R825" t="s">
        <v>92</v>
      </c>
    </row>
    <row r="826" spans="1:18" x14ac:dyDescent="0.2">
      <c r="A826" s="514">
        <v>825</v>
      </c>
      <c r="B826" s="374">
        <v>43355.738194444442</v>
      </c>
      <c r="C826" t="s">
        <v>92</v>
      </c>
      <c r="D826">
        <v>0.01</v>
      </c>
      <c r="E826" t="s">
        <v>253</v>
      </c>
      <c r="F826">
        <v>1.1627000000000001</v>
      </c>
      <c r="I826" s="374">
        <v>43356.604861111111</v>
      </c>
      <c r="J826">
        <v>1.1641999999999999</v>
      </c>
      <c r="K826">
        <v>0</v>
      </c>
      <c r="M826">
        <v>-0.37</v>
      </c>
      <c r="N826">
        <v>1.1299999999999999</v>
      </c>
      <c r="O826">
        <v>1110</v>
      </c>
      <c r="P826" t="s">
        <v>1558</v>
      </c>
      <c r="Q826">
        <v>326</v>
      </c>
      <c r="R826" t="s">
        <v>92</v>
      </c>
    </row>
    <row r="827" spans="1:18" x14ac:dyDescent="0.2">
      <c r="A827" s="514">
        <v>826</v>
      </c>
      <c r="B827" s="374">
        <v>43356.458333333336</v>
      </c>
      <c r="C827" t="s">
        <v>92</v>
      </c>
      <c r="D827">
        <v>0.01</v>
      </c>
      <c r="E827" t="s">
        <v>253</v>
      </c>
      <c r="F827">
        <v>1.1614</v>
      </c>
      <c r="I827" s="374">
        <v>43356.604861111111</v>
      </c>
      <c r="J827">
        <v>1.1641999999999999</v>
      </c>
      <c r="K827">
        <v>0</v>
      </c>
      <c r="M827">
        <v>0</v>
      </c>
      <c r="N827">
        <v>2.8</v>
      </c>
      <c r="O827">
        <v>1110</v>
      </c>
      <c r="P827" t="s">
        <v>1557</v>
      </c>
      <c r="Q827">
        <v>326</v>
      </c>
      <c r="R827" t="s">
        <v>92</v>
      </c>
    </row>
    <row r="828" spans="1:18" x14ac:dyDescent="0.2">
      <c r="A828" s="514">
        <v>827</v>
      </c>
      <c r="B828" s="374">
        <v>43356.463194444441</v>
      </c>
      <c r="C828" t="s">
        <v>93</v>
      </c>
      <c r="D828">
        <v>0.01</v>
      </c>
      <c r="E828" t="s">
        <v>253</v>
      </c>
      <c r="F828">
        <v>1.1616</v>
      </c>
      <c r="I828" s="374">
        <v>43357.628472222219</v>
      </c>
      <c r="J828">
        <v>1.1664000000000001</v>
      </c>
      <c r="K828">
        <v>0</v>
      </c>
      <c r="M828">
        <v>0.02</v>
      </c>
      <c r="N828">
        <v>-4.78</v>
      </c>
      <c r="O828">
        <v>1110</v>
      </c>
      <c r="P828" t="s">
        <v>575</v>
      </c>
      <c r="Q828">
        <v>327</v>
      </c>
      <c r="R828" t="s">
        <v>93</v>
      </c>
    </row>
    <row r="829" spans="1:18" x14ac:dyDescent="0.2">
      <c r="A829" s="514">
        <v>828</v>
      </c>
      <c r="B829" s="374">
        <v>43356.543055555558</v>
      </c>
      <c r="C829" t="s">
        <v>93</v>
      </c>
      <c r="D829">
        <v>0.01</v>
      </c>
      <c r="E829" t="s">
        <v>253</v>
      </c>
      <c r="F829">
        <v>1.1629</v>
      </c>
      <c r="I829" s="374">
        <v>43357.628472222219</v>
      </c>
      <c r="J829">
        <v>1.1664000000000001</v>
      </c>
      <c r="K829">
        <v>0</v>
      </c>
      <c r="M829">
        <v>0.02</v>
      </c>
      <c r="N829">
        <v>-3.48</v>
      </c>
      <c r="O829">
        <v>1110</v>
      </c>
      <c r="P829" t="s">
        <v>1555</v>
      </c>
      <c r="Q829">
        <v>327</v>
      </c>
      <c r="R829" t="s">
        <v>93</v>
      </c>
    </row>
    <row r="830" spans="1:18" x14ac:dyDescent="0.2">
      <c r="A830" s="514">
        <v>829</v>
      </c>
      <c r="B830" s="374">
        <v>43356.604861111111</v>
      </c>
      <c r="C830" t="s">
        <v>93</v>
      </c>
      <c r="D830">
        <v>0.01</v>
      </c>
      <c r="E830" t="s">
        <v>253</v>
      </c>
      <c r="F830">
        <v>1.1642999999999999</v>
      </c>
      <c r="I830" s="374">
        <v>43357.628472222219</v>
      </c>
      <c r="J830">
        <v>1.1664000000000001</v>
      </c>
      <c r="K830">
        <v>0</v>
      </c>
      <c r="M830">
        <v>0.02</v>
      </c>
      <c r="N830">
        <v>-2.08</v>
      </c>
      <c r="O830">
        <v>1110</v>
      </c>
      <c r="P830" t="s">
        <v>1554</v>
      </c>
      <c r="Q830">
        <v>327</v>
      </c>
      <c r="R830" t="s">
        <v>93</v>
      </c>
    </row>
    <row r="831" spans="1:18" x14ac:dyDescent="0.2">
      <c r="A831" s="514">
        <v>830</v>
      </c>
      <c r="B831" s="374">
        <v>43356.611805555556</v>
      </c>
      <c r="C831" t="s">
        <v>93</v>
      </c>
      <c r="D831">
        <v>0.02</v>
      </c>
      <c r="E831" t="s">
        <v>253</v>
      </c>
      <c r="F831">
        <v>1.1659999999999999</v>
      </c>
      <c r="I831" s="374">
        <v>43357.628472222219</v>
      </c>
      <c r="J831">
        <v>1.1664000000000001</v>
      </c>
      <c r="K831">
        <v>0</v>
      </c>
      <c r="M831">
        <v>0.03</v>
      </c>
      <c r="N831">
        <v>-0.77</v>
      </c>
      <c r="O831">
        <v>1110</v>
      </c>
      <c r="P831" t="s">
        <v>1553</v>
      </c>
      <c r="Q831">
        <v>327</v>
      </c>
      <c r="R831" t="s">
        <v>93</v>
      </c>
    </row>
    <row r="832" spans="1:18" x14ac:dyDescent="0.2">
      <c r="A832" s="514">
        <v>831</v>
      </c>
      <c r="B832" s="374">
        <v>43356.617361111108</v>
      </c>
      <c r="C832" t="s">
        <v>93</v>
      </c>
      <c r="D832">
        <v>0.03</v>
      </c>
      <c r="E832" t="s">
        <v>253</v>
      </c>
      <c r="F832">
        <v>1.1675</v>
      </c>
      <c r="I832" s="374">
        <v>43357.628472222219</v>
      </c>
      <c r="J832">
        <v>1.1664000000000001</v>
      </c>
      <c r="K832">
        <v>0</v>
      </c>
      <c r="M832">
        <v>0.05</v>
      </c>
      <c r="N832">
        <v>3.35</v>
      </c>
      <c r="O832">
        <v>1110</v>
      </c>
      <c r="P832" t="s">
        <v>1552</v>
      </c>
      <c r="Q832">
        <v>327</v>
      </c>
      <c r="R832" t="s">
        <v>93</v>
      </c>
    </row>
    <row r="833" spans="1:18" x14ac:dyDescent="0.2">
      <c r="A833" s="514">
        <v>833</v>
      </c>
      <c r="B833" s="374">
        <v>43356.643750000003</v>
      </c>
      <c r="C833" t="s">
        <v>93</v>
      </c>
      <c r="D833">
        <v>0.04</v>
      </c>
      <c r="E833" t="s">
        <v>253</v>
      </c>
      <c r="F833">
        <v>1.1691</v>
      </c>
      <c r="I833" s="374">
        <v>43357.628472222219</v>
      </c>
      <c r="J833">
        <v>1.1664000000000001</v>
      </c>
      <c r="K833">
        <v>0</v>
      </c>
      <c r="M833">
        <v>0.06</v>
      </c>
      <c r="N833">
        <v>10.86</v>
      </c>
      <c r="O833">
        <v>1110</v>
      </c>
      <c r="P833" t="s">
        <v>1551</v>
      </c>
      <c r="Q833">
        <v>327</v>
      </c>
      <c r="R833" t="s">
        <v>93</v>
      </c>
    </row>
    <row r="834" spans="1:18" x14ac:dyDescent="0.2">
      <c r="A834" s="514">
        <v>836</v>
      </c>
      <c r="B834" s="374">
        <v>43357.397222222222</v>
      </c>
      <c r="C834" t="s">
        <v>93</v>
      </c>
      <c r="D834">
        <v>0.06</v>
      </c>
      <c r="E834" t="s">
        <v>253</v>
      </c>
      <c r="F834">
        <v>1.171</v>
      </c>
      <c r="I834" s="374">
        <v>43357.628472222219</v>
      </c>
      <c r="J834">
        <v>1.1664000000000001</v>
      </c>
      <c r="K834">
        <v>0</v>
      </c>
      <c r="M834">
        <v>0</v>
      </c>
      <c r="N834">
        <v>27.6</v>
      </c>
      <c r="O834">
        <v>1110</v>
      </c>
      <c r="P834" t="s">
        <v>1550</v>
      </c>
      <c r="Q834">
        <v>327</v>
      </c>
      <c r="R834" t="s">
        <v>93</v>
      </c>
    </row>
    <row r="835" spans="1:18" x14ac:dyDescent="0.2">
      <c r="A835" s="514">
        <v>832</v>
      </c>
      <c r="B835" s="374">
        <v>43356.629166666666</v>
      </c>
      <c r="C835" t="s">
        <v>92</v>
      </c>
      <c r="D835">
        <v>0.01</v>
      </c>
      <c r="E835" t="s">
        <v>253</v>
      </c>
      <c r="F835">
        <v>1.1676</v>
      </c>
      <c r="I835" s="374">
        <v>43356.63958333333</v>
      </c>
      <c r="J835">
        <v>1.1688000000000001</v>
      </c>
      <c r="K835">
        <v>0</v>
      </c>
      <c r="M835">
        <v>0</v>
      </c>
      <c r="N835">
        <v>1.2</v>
      </c>
      <c r="O835">
        <v>1110</v>
      </c>
      <c r="P835" t="s">
        <v>575</v>
      </c>
      <c r="Q835">
        <v>328</v>
      </c>
      <c r="R835" t="s">
        <v>92</v>
      </c>
    </row>
    <row r="836" spans="1:18" x14ac:dyDescent="0.2">
      <c r="A836" s="514">
        <v>834</v>
      </c>
      <c r="B836" s="374">
        <v>43356.658333333333</v>
      </c>
      <c r="C836" t="s">
        <v>92</v>
      </c>
      <c r="D836">
        <v>0.01</v>
      </c>
      <c r="E836" t="s">
        <v>253</v>
      </c>
      <c r="F836">
        <v>1.1694</v>
      </c>
      <c r="I836" s="374">
        <v>43357.351388888892</v>
      </c>
      <c r="J836">
        <v>1.1700999999999999</v>
      </c>
      <c r="K836">
        <v>0</v>
      </c>
      <c r="M836">
        <v>-0.12</v>
      </c>
      <c r="N836">
        <v>0.57999999999999996</v>
      </c>
      <c r="O836">
        <v>1110</v>
      </c>
      <c r="P836" t="s">
        <v>575</v>
      </c>
      <c r="Q836">
        <v>329</v>
      </c>
      <c r="R836" t="s">
        <v>92</v>
      </c>
    </row>
    <row r="837" spans="1:18" x14ac:dyDescent="0.2">
      <c r="A837" s="514">
        <v>835</v>
      </c>
      <c r="B837" s="374">
        <v>43356.691666666666</v>
      </c>
      <c r="C837" t="s">
        <v>92</v>
      </c>
      <c r="D837">
        <v>0.01</v>
      </c>
      <c r="E837" t="s">
        <v>253</v>
      </c>
      <c r="F837">
        <v>1.1681999999999999</v>
      </c>
      <c r="I837" s="374">
        <v>43357.351388888892</v>
      </c>
      <c r="J837">
        <v>1.1700999999999999</v>
      </c>
      <c r="K837">
        <v>0</v>
      </c>
      <c r="M837">
        <v>-0.12</v>
      </c>
      <c r="N837">
        <v>1.78</v>
      </c>
      <c r="O837">
        <v>1110</v>
      </c>
      <c r="P837" t="s">
        <v>1556</v>
      </c>
      <c r="Q837">
        <v>329</v>
      </c>
      <c r="R837" t="s">
        <v>92</v>
      </c>
    </row>
    <row r="838" spans="1:18" x14ac:dyDescent="0.2">
      <c r="A838" s="514">
        <v>837</v>
      </c>
      <c r="B838" s="374">
        <v>43357.468055555553</v>
      </c>
      <c r="C838" t="s">
        <v>92</v>
      </c>
      <c r="D838">
        <v>0.01</v>
      </c>
      <c r="E838" t="s">
        <v>253</v>
      </c>
      <c r="F838">
        <v>1.1700999999999999</v>
      </c>
      <c r="I838" s="374">
        <v>43360.584722222222</v>
      </c>
      <c r="J838">
        <v>1.167</v>
      </c>
      <c r="K838">
        <v>0</v>
      </c>
      <c r="M838">
        <v>-0.12</v>
      </c>
      <c r="N838">
        <v>-3.22</v>
      </c>
      <c r="O838">
        <v>1110</v>
      </c>
      <c r="P838" t="s">
        <v>575</v>
      </c>
      <c r="Q838">
        <v>330</v>
      </c>
      <c r="R838" t="s">
        <v>92</v>
      </c>
    </row>
    <row r="839" spans="1:18" x14ac:dyDescent="0.2">
      <c r="A839" s="514">
        <v>838</v>
      </c>
      <c r="B839" s="374">
        <v>43357.581944444442</v>
      </c>
      <c r="C839" t="s">
        <v>92</v>
      </c>
      <c r="D839">
        <v>0.01</v>
      </c>
      <c r="E839" t="s">
        <v>253</v>
      </c>
      <c r="F839">
        <v>1.1688000000000001</v>
      </c>
      <c r="I839" s="374">
        <v>43360.584722222222</v>
      </c>
      <c r="J839">
        <v>1.167</v>
      </c>
      <c r="K839">
        <v>0</v>
      </c>
      <c r="M839">
        <v>-0.12</v>
      </c>
      <c r="N839">
        <v>-1.92</v>
      </c>
      <c r="O839">
        <v>1110</v>
      </c>
      <c r="P839" t="s">
        <v>1549</v>
      </c>
      <c r="Q839">
        <v>330</v>
      </c>
      <c r="R839" t="s">
        <v>92</v>
      </c>
    </row>
    <row r="840" spans="1:18" x14ac:dyDescent="0.2">
      <c r="A840" s="514">
        <v>839</v>
      </c>
      <c r="B840" s="374">
        <v>43357.609027777777</v>
      </c>
      <c r="C840" t="s">
        <v>92</v>
      </c>
      <c r="D840">
        <v>0.01</v>
      </c>
      <c r="E840" t="s">
        <v>253</v>
      </c>
      <c r="F840">
        <v>1.1675</v>
      </c>
      <c r="I840" s="374">
        <v>43360.584722222222</v>
      </c>
      <c r="J840">
        <v>1.167</v>
      </c>
      <c r="K840">
        <v>0</v>
      </c>
      <c r="M840">
        <v>-0.12</v>
      </c>
      <c r="N840">
        <v>-0.62</v>
      </c>
      <c r="O840">
        <v>1110</v>
      </c>
      <c r="P840" t="s">
        <v>1548</v>
      </c>
      <c r="Q840">
        <v>330</v>
      </c>
      <c r="R840" t="s">
        <v>92</v>
      </c>
    </row>
    <row r="841" spans="1:18" x14ac:dyDescent="0.2">
      <c r="A841" s="514">
        <v>841</v>
      </c>
      <c r="B841" s="374">
        <v>43357.675694444442</v>
      </c>
      <c r="C841" t="s">
        <v>92</v>
      </c>
      <c r="D841">
        <v>0.02</v>
      </c>
      <c r="E841" t="s">
        <v>253</v>
      </c>
      <c r="F841">
        <v>1.1660999999999999</v>
      </c>
      <c r="I841" s="374">
        <v>43360.584722222222</v>
      </c>
      <c r="J841">
        <v>1.167</v>
      </c>
      <c r="K841">
        <v>0</v>
      </c>
      <c r="M841">
        <v>-0.25</v>
      </c>
      <c r="N841">
        <v>1.55</v>
      </c>
      <c r="O841">
        <v>1110</v>
      </c>
      <c r="P841" t="s">
        <v>1547</v>
      </c>
      <c r="Q841">
        <v>330</v>
      </c>
      <c r="R841" t="s">
        <v>92</v>
      </c>
    </row>
    <row r="842" spans="1:18" x14ac:dyDescent="0.2">
      <c r="A842" s="514">
        <v>842</v>
      </c>
      <c r="B842" s="374">
        <v>43357.755555555559</v>
      </c>
      <c r="C842" t="s">
        <v>92</v>
      </c>
      <c r="D842">
        <v>0.03</v>
      </c>
      <c r="E842" t="s">
        <v>253</v>
      </c>
      <c r="F842">
        <v>1.1645000000000001</v>
      </c>
      <c r="I842" s="374">
        <v>43360.584722222222</v>
      </c>
      <c r="J842">
        <v>1.167</v>
      </c>
      <c r="K842">
        <v>0</v>
      </c>
      <c r="M842">
        <v>-0.37</v>
      </c>
      <c r="N842">
        <v>7.13</v>
      </c>
      <c r="O842">
        <v>1110</v>
      </c>
      <c r="P842" t="s">
        <v>1546</v>
      </c>
      <c r="Q842">
        <v>330</v>
      </c>
      <c r="R842" t="s">
        <v>92</v>
      </c>
    </row>
    <row r="843" spans="1:18" x14ac:dyDescent="0.2">
      <c r="A843" s="514">
        <v>843</v>
      </c>
      <c r="B843" s="374">
        <v>43357.836111111108</v>
      </c>
      <c r="C843" t="s">
        <v>92</v>
      </c>
      <c r="D843">
        <v>0.04</v>
      </c>
      <c r="E843" t="s">
        <v>253</v>
      </c>
      <c r="F843">
        <v>1.1629</v>
      </c>
      <c r="I843" s="374">
        <v>43360.584722222222</v>
      </c>
      <c r="J843">
        <v>1.167</v>
      </c>
      <c r="K843">
        <v>0</v>
      </c>
      <c r="M843">
        <v>-0.5</v>
      </c>
      <c r="N843">
        <v>15.9</v>
      </c>
      <c r="O843">
        <v>1110</v>
      </c>
      <c r="P843" t="s">
        <v>1545</v>
      </c>
      <c r="Q843">
        <v>330</v>
      </c>
      <c r="R843" t="s">
        <v>92</v>
      </c>
    </row>
    <row r="844" spans="1:18" x14ac:dyDescent="0.2">
      <c r="A844" s="514">
        <v>840</v>
      </c>
      <c r="B844" s="374">
        <v>43357.634722222225</v>
      </c>
      <c r="C844" t="s">
        <v>93</v>
      </c>
      <c r="D844">
        <v>0.01</v>
      </c>
      <c r="E844" t="s">
        <v>253</v>
      </c>
      <c r="F844">
        <v>1.1665000000000001</v>
      </c>
      <c r="I844" s="374">
        <v>43357.75</v>
      </c>
      <c r="J844">
        <v>1.1652</v>
      </c>
      <c r="K844">
        <v>0</v>
      </c>
      <c r="M844">
        <v>0</v>
      </c>
      <c r="N844">
        <v>1.3</v>
      </c>
      <c r="O844">
        <v>1110</v>
      </c>
      <c r="P844" t="s">
        <v>575</v>
      </c>
      <c r="Q844">
        <v>331</v>
      </c>
      <c r="R844" t="s">
        <v>93</v>
      </c>
    </row>
    <row r="845" spans="1:18" x14ac:dyDescent="0.2">
      <c r="A845" s="514">
        <v>844</v>
      </c>
      <c r="B845" s="374">
        <v>43360.385416666664</v>
      </c>
      <c r="C845" t="s">
        <v>93</v>
      </c>
      <c r="D845">
        <v>0.01</v>
      </c>
      <c r="E845" t="s">
        <v>253</v>
      </c>
      <c r="F845">
        <v>1.1632</v>
      </c>
      <c r="I845" s="374">
        <v>43361.779861111114</v>
      </c>
      <c r="J845">
        <v>1.1664000000000001</v>
      </c>
      <c r="K845">
        <v>0</v>
      </c>
      <c r="M845">
        <v>0.02</v>
      </c>
      <c r="N845">
        <v>-3.18</v>
      </c>
      <c r="O845">
        <v>1110</v>
      </c>
      <c r="P845" t="s">
        <v>563</v>
      </c>
      <c r="Q845">
        <v>332</v>
      </c>
      <c r="R845" t="s">
        <v>93</v>
      </c>
    </row>
    <row r="846" spans="1:18" x14ac:dyDescent="0.2">
      <c r="A846" s="514">
        <v>845</v>
      </c>
      <c r="B846" s="374">
        <v>43360.415277777778</v>
      </c>
      <c r="C846" t="s">
        <v>93</v>
      </c>
      <c r="D846">
        <v>0.01</v>
      </c>
      <c r="E846" t="s">
        <v>253</v>
      </c>
      <c r="F846">
        <v>1.1644000000000001</v>
      </c>
      <c r="I846" s="374">
        <v>43361.779861111114</v>
      </c>
      <c r="J846">
        <v>1.1664000000000001</v>
      </c>
      <c r="K846">
        <v>0</v>
      </c>
      <c r="M846">
        <v>0.02</v>
      </c>
      <c r="N846">
        <v>-1.98</v>
      </c>
      <c r="O846">
        <v>1110</v>
      </c>
      <c r="P846" t="s">
        <v>600</v>
      </c>
      <c r="Q846">
        <v>332</v>
      </c>
      <c r="R846" t="s">
        <v>93</v>
      </c>
    </row>
    <row r="847" spans="1:18" x14ac:dyDescent="0.2">
      <c r="A847" s="514">
        <v>846</v>
      </c>
      <c r="B847" s="374">
        <v>43360.51666666667</v>
      </c>
      <c r="C847" t="s">
        <v>93</v>
      </c>
      <c r="D847">
        <v>0.01</v>
      </c>
      <c r="E847" t="s">
        <v>253</v>
      </c>
      <c r="F847">
        <v>1.1657999999999999</v>
      </c>
      <c r="I847" s="374">
        <v>43361.779861111114</v>
      </c>
      <c r="J847">
        <v>1.1664000000000001</v>
      </c>
      <c r="K847">
        <v>0</v>
      </c>
      <c r="M847">
        <v>0.02</v>
      </c>
      <c r="N847">
        <v>-0.57999999999999996</v>
      </c>
      <c r="O847">
        <v>1110</v>
      </c>
      <c r="P847" t="s">
        <v>601</v>
      </c>
      <c r="Q847">
        <v>332</v>
      </c>
      <c r="R847" t="s">
        <v>93</v>
      </c>
    </row>
    <row r="848" spans="1:18" x14ac:dyDescent="0.2">
      <c r="A848" s="514">
        <v>847</v>
      </c>
      <c r="B848" s="374">
        <v>43360.585416666669</v>
      </c>
      <c r="C848" t="s">
        <v>93</v>
      </c>
      <c r="D848">
        <v>0.02</v>
      </c>
      <c r="E848" t="s">
        <v>253</v>
      </c>
      <c r="F848">
        <v>1.1672</v>
      </c>
      <c r="I848" s="374">
        <v>43361.779861111114</v>
      </c>
      <c r="J848">
        <v>1.1664000000000001</v>
      </c>
      <c r="K848">
        <v>0</v>
      </c>
      <c r="M848">
        <v>0.03</v>
      </c>
      <c r="N848">
        <v>1.63</v>
      </c>
      <c r="O848">
        <v>1110</v>
      </c>
      <c r="P848" t="s">
        <v>602</v>
      </c>
      <c r="Q848">
        <v>332</v>
      </c>
      <c r="R848" t="s">
        <v>93</v>
      </c>
    </row>
    <row r="849" spans="1:18" x14ac:dyDescent="0.2">
      <c r="A849" s="514">
        <v>848</v>
      </c>
      <c r="B849" s="374">
        <v>43360.637499999997</v>
      </c>
      <c r="C849" t="s">
        <v>93</v>
      </c>
      <c r="D849">
        <v>0.03</v>
      </c>
      <c r="E849" t="s">
        <v>253</v>
      </c>
      <c r="F849">
        <v>1.1687000000000001</v>
      </c>
      <c r="I849" s="374">
        <v>43361.779861111114</v>
      </c>
      <c r="J849">
        <v>1.1664000000000001</v>
      </c>
      <c r="K849">
        <v>0</v>
      </c>
      <c r="M849">
        <v>0.05</v>
      </c>
      <c r="N849">
        <v>6.95</v>
      </c>
      <c r="O849">
        <v>1110</v>
      </c>
      <c r="P849" t="s">
        <v>603</v>
      </c>
      <c r="Q849">
        <v>332</v>
      </c>
      <c r="R849" t="s">
        <v>93</v>
      </c>
    </row>
    <row r="850" spans="1:18" x14ac:dyDescent="0.2">
      <c r="A850" s="514">
        <v>852</v>
      </c>
      <c r="B850" s="374">
        <v>43361.338888888888</v>
      </c>
      <c r="C850" t="s">
        <v>93</v>
      </c>
      <c r="D850">
        <v>0.04</v>
      </c>
      <c r="E850" t="s">
        <v>253</v>
      </c>
      <c r="F850">
        <v>1.1704000000000001</v>
      </c>
      <c r="I850" s="374">
        <v>43361.779861111114</v>
      </c>
      <c r="J850">
        <v>1.1664000000000001</v>
      </c>
      <c r="K850">
        <v>0</v>
      </c>
      <c r="M850">
        <v>0</v>
      </c>
      <c r="N850">
        <v>16</v>
      </c>
      <c r="O850">
        <v>1110</v>
      </c>
      <c r="P850" t="s">
        <v>604</v>
      </c>
      <c r="Q850">
        <v>332</v>
      </c>
      <c r="R850" t="s">
        <v>93</v>
      </c>
    </row>
    <row r="851" spans="1:18" x14ac:dyDescent="0.2">
      <c r="A851" s="514">
        <v>849</v>
      </c>
      <c r="B851" s="374">
        <v>43360.699305555558</v>
      </c>
      <c r="C851" t="s">
        <v>92</v>
      </c>
      <c r="D851">
        <v>0.01</v>
      </c>
      <c r="E851" t="s">
        <v>253</v>
      </c>
      <c r="F851">
        <v>1.169</v>
      </c>
      <c r="I851" s="374">
        <v>43361.218055555553</v>
      </c>
      <c r="J851">
        <v>1.1697</v>
      </c>
      <c r="K851">
        <v>0</v>
      </c>
      <c r="M851">
        <v>-0.12</v>
      </c>
      <c r="N851">
        <v>0.57999999999999996</v>
      </c>
      <c r="O851">
        <v>1110</v>
      </c>
      <c r="P851" t="s">
        <v>563</v>
      </c>
      <c r="Q851">
        <v>333</v>
      </c>
      <c r="R851" t="s">
        <v>92</v>
      </c>
    </row>
    <row r="852" spans="1:18" x14ac:dyDescent="0.2">
      <c r="A852" s="514">
        <v>850</v>
      </c>
      <c r="B852" s="374">
        <v>43361.034722222219</v>
      </c>
      <c r="C852" t="s">
        <v>92</v>
      </c>
      <c r="D852">
        <v>0.01</v>
      </c>
      <c r="E852" t="s">
        <v>253</v>
      </c>
      <c r="F852">
        <v>1.1677999999999999</v>
      </c>
      <c r="I852" s="374">
        <v>43361.218055555553</v>
      </c>
      <c r="J852">
        <v>1.1697</v>
      </c>
      <c r="K852">
        <v>0</v>
      </c>
      <c r="M852">
        <v>0</v>
      </c>
      <c r="N852">
        <v>1.9</v>
      </c>
      <c r="O852">
        <v>1110</v>
      </c>
      <c r="P852" t="s">
        <v>597</v>
      </c>
      <c r="Q852">
        <v>333</v>
      </c>
      <c r="R852" t="s">
        <v>92</v>
      </c>
    </row>
    <row r="853" spans="1:18" x14ac:dyDescent="0.2">
      <c r="A853" s="514">
        <v>851</v>
      </c>
      <c r="B853" s="374">
        <v>43361.240277777775</v>
      </c>
      <c r="C853" t="s">
        <v>92</v>
      </c>
      <c r="D853">
        <v>0.01</v>
      </c>
      <c r="E853" t="s">
        <v>253</v>
      </c>
      <c r="F853">
        <v>1.1697</v>
      </c>
      <c r="I853" s="374">
        <v>43361.340277777781</v>
      </c>
      <c r="J853">
        <v>1.1709000000000001</v>
      </c>
      <c r="K853">
        <v>0</v>
      </c>
      <c r="M853">
        <v>0</v>
      </c>
      <c r="N853">
        <v>1.2</v>
      </c>
      <c r="O853">
        <v>1110</v>
      </c>
      <c r="P853" t="s">
        <v>563</v>
      </c>
      <c r="Q853">
        <v>334</v>
      </c>
      <c r="R853" t="s">
        <v>92</v>
      </c>
    </row>
    <row r="854" spans="1:18" x14ac:dyDescent="0.2">
      <c r="A854" s="514">
        <v>853</v>
      </c>
      <c r="B854" s="374">
        <v>43361.357638888891</v>
      </c>
      <c r="C854" t="s">
        <v>92</v>
      </c>
      <c r="D854">
        <v>0.01</v>
      </c>
      <c r="E854" t="s">
        <v>253</v>
      </c>
      <c r="F854">
        <v>1.1705000000000001</v>
      </c>
      <c r="I854" s="374">
        <v>43361.577777777777</v>
      </c>
      <c r="J854">
        <v>1.1705000000000001</v>
      </c>
      <c r="K854">
        <v>0</v>
      </c>
      <c r="M854">
        <v>0</v>
      </c>
      <c r="N854">
        <v>0</v>
      </c>
      <c r="O854">
        <v>1110</v>
      </c>
      <c r="P854" t="s">
        <v>563</v>
      </c>
      <c r="Q854">
        <v>335</v>
      </c>
      <c r="R854" t="s">
        <v>92</v>
      </c>
    </row>
    <row r="855" spans="1:18" x14ac:dyDescent="0.2">
      <c r="A855" s="514">
        <v>854</v>
      </c>
      <c r="B855" s="374">
        <v>43361.375694444447</v>
      </c>
      <c r="C855" t="s">
        <v>92</v>
      </c>
      <c r="D855">
        <v>0.01</v>
      </c>
      <c r="E855" t="s">
        <v>253</v>
      </c>
      <c r="F855">
        <v>1.1693</v>
      </c>
      <c r="I855" s="374">
        <v>43361.577777777777</v>
      </c>
      <c r="J855">
        <v>1.1705000000000001</v>
      </c>
      <c r="K855">
        <v>0</v>
      </c>
      <c r="M855">
        <v>0</v>
      </c>
      <c r="N855">
        <v>1.2</v>
      </c>
      <c r="O855">
        <v>1110</v>
      </c>
      <c r="P855" t="s">
        <v>598</v>
      </c>
      <c r="Q855">
        <v>335</v>
      </c>
      <c r="R855" t="s">
        <v>92</v>
      </c>
    </row>
    <row r="856" spans="1:18" x14ac:dyDescent="0.2">
      <c r="A856" s="514">
        <v>855</v>
      </c>
      <c r="B856" s="374">
        <v>43361.382638888892</v>
      </c>
      <c r="C856" t="s">
        <v>92</v>
      </c>
      <c r="D856">
        <v>0.01</v>
      </c>
      <c r="E856" t="s">
        <v>253</v>
      </c>
      <c r="F856">
        <v>1.1678999999999999</v>
      </c>
      <c r="I856" s="374">
        <v>43361.577777777777</v>
      </c>
      <c r="J856">
        <v>1.1705000000000001</v>
      </c>
      <c r="K856">
        <v>0</v>
      </c>
      <c r="M856">
        <v>0</v>
      </c>
      <c r="N856">
        <v>2.6</v>
      </c>
      <c r="O856">
        <v>1110</v>
      </c>
      <c r="P856" t="s">
        <v>599</v>
      </c>
      <c r="Q856">
        <v>335</v>
      </c>
      <c r="R856" t="s">
        <v>92</v>
      </c>
    </row>
    <row r="857" spans="1:18" x14ac:dyDescent="0.2">
      <c r="A857" s="514">
        <v>856</v>
      </c>
      <c r="B857" s="374">
        <v>43361.594444444447</v>
      </c>
      <c r="C857" t="s">
        <v>92</v>
      </c>
      <c r="D857">
        <v>0.01</v>
      </c>
      <c r="E857" t="s">
        <v>253</v>
      </c>
      <c r="F857">
        <v>1.1696</v>
      </c>
      <c r="I857" s="374">
        <v>43361.615277777775</v>
      </c>
      <c r="J857">
        <v>1.1708000000000001</v>
      </c>
      <c r="K857">
        <v>0</v>
      </c>
      <c r="M857">
        <v>0</v>
      </c>
      <c r="N857">
        <v>1.2</v>
      </c>
      <c r="O857">
        <v>1110</v>
      </c>
      <c r="P857" t="s">
        <v>563</v>
      </c>
      <c r="Q857">
        <v>336</v>
      </c>
      <c r="R857" t="s">
        <v>92</v>
      </c>
    </row>
    <row r="858" spans="1:18" x14ac:dyDescent="0.2">
      <c r="A858" s="514">
        <v>857</v>
      </c>
      <c r="B858" s="374">
        <v>43361.620138888888</v>
      </c>
      <c r="C858" t="s">
        <v>92</v>
      </c>
      <c r="D858">
        <v>0.01</v>
      </c>
      <c r="E858" t="s">
        <v>253</v>
      </c>
      <c r="F858">
        <v>1.1707000000000001</v>
      </c>
      <c r="I858" s="374">
        <v>43361.626388888886</v>
      </c>
      <c r="J858">
        <v>1.1718999999999999</v>
      </c>
      <c r="K858">
        <v>0</v>
      </c>
      <c r="M858">
        <v>0</v>
      </c>
      <c r="N858">
        <v>1.2</v>
      </c>
      <c r="O858">
        <v>1110</v>
      </c>
      <c r="P858" t="s">
        <v>563</v>
      </c>
      <c r="Q858">
        <v>337</v>
      </c>
      <c r="R858" t="s">
        <v>92</v>
      </c>
    </row>
    <row r="859" spans="1:18" x14ac:dyDescent="0.2">
      <c r="A859" s="514">
        <v>858</v>
      </c>
      <c r="B859" s="374">
        <v>43361.633333333331</v>
      </c>
      <c r="C859" t="s">
        <v>92</v>
      </c>
      <c r="D859">
        <v>0.01</v>
      </c>
      <c r="E859" t="s">
        <v>253</v>
      </c>
      <c r="F859">
        <v>1.1712</v>
      </c>
      <c r="I859" s="374">
        <v>43362.400000000001</v>
      </c>
      <c r="J859">
        <v>1.1700999999999999</v>
      </c>
      <c r="K859">
        <v>0</v>
      </c>
      <c r="M859">
        <v>-0.12</v>
      </c>
      <c r="N859">
        <v>-1.22</v>
      </c>
      <c r="O859">
        <v>1110</v>
      </c>
      <c r="P859" t="s">
        <v>563</v>
      </c>
      <c r="Q859">
        <v>338</v>
      </c>
      <c r="R859" t="s">
        <v>92</v>
      </c>
    </row>
    <row r="860" spans="1:18" x14ac:dyDescent="0.2">
      <c r="A860" s="514">
        <v>859</v>
      </c>
      <c r="B860" s="374">
        <v>43361.667361111111</v>
      </c>
      <c r="C860" t="s">
        <v>92</v>
      </c>
      <c r="D860">
        <v>0.01</v>
      </c>
      <c r="E860" t="s">
        <v>253</v>
      </c>
      <c r="F860">
        <v>1.1697</v>
      </c>
      <c r="I860" s="374">
        <v>43362.400000000001</v>
      </c>
      <c r="J860">
        <v>1.1700999999999999</v>
      </c>
      <c r="K860">
        <v>0</v>
      </c>
      <c r="M860">
        <v>-0.12</v>
      </c>
      <c r="N860">
        <v>0.28000000000000003</v>
      </c>
      <c r="O860">
        <v>1110</v>
      </c>
      <c r="P860" t="s">
        <v>605</v>
      </c>
      <c r="Q860">
        <v>338</v>
      </c>
      <c r="R860" t="s">
        <v>92</v>
      </c>
    </row>
    <row r="861" spans="1:18" x14ac:dyDescent="0.2">
      <c r="A861" s="514">
        <v>860</v>
      </c>
      <c r="B861" s="374">
        <v>43361.76666666667</v>
      </c>
      <c r="C861" t="s">
        <v>92</v>
      </c>
      <c r="D861">
        <v>0.01</v>
      </c>
      <c r="E861" t="s">
        <v>253</v>
      </c>
      <c r="F861">
        <v>1.1682999999999999</v>
      </c>
      <c r="I861" s="374">
        <v>43362.400000000001</v>
      </c>
      <c r="J861">
        <v>1.1700999999999999</v>
      </c>
      <c r="K861">
        <v>0</v>
      </c>
      <c r="M861">
        <v>-0.12</v>
      </c>
      <c r="N861">
        <v>1.68</v>
      </c>
      <c r="O861">
        <v>1110</v>
      </c>
      <c r="P861" t="s">
        <v>606</v>
      </c>
      <c r="Q861">
        <v>338</v>
      </c>
      <c r="R861" t="s">
        <v>92</v>
      </c>
    </row>
    <row r="862" spans="1:18" x14ac:dyDescent="0.2">
      <c r="A862" s="514">
        <v>861</v>
      </c>
      <c r="B862" s="374">
        <v>43361.779166666667</v>
      </c>
      <c r="C862" t="s">
        <v>92</v>
      </c>
      <c r="D862">
        <v>0.02</v>
      </c>
      <c r="E862" t="s">
        <v>253</v>
      </c>
      <c r="F862">
        <v>1.1668000000000001</v>
      </c>
      <c r="I862" s="374">
        <v>43362.400000000001</v>
      </c>
      <c r="J862">
        <v>1.1700999999999999</v>
      </c>
      <c r="K862">
        <v>0</v>
      </c>
      <c r="M862">
        <v>-0.25</v>
      </c>
      <c r="N862">
        <v>6.35</v>
      </c>
      <c r="O862">
        <v>1110</v>
      </c>
      <c r="P862" t="s">
        <v>607</v>
      </c>
      <c r="Q862">
        <v>338</v>
      </c>
      <c r="R862" t="s">
        <v>92</v>
      </c>
    </row>
    <row r="863" spans="1:18" x14ac:dyDescent="0.2">
      <c r="A863" s="514">
        <v>862</v>
      </c>
      <c r="B863" s="374">
        <v>43361.788888888892</v>
      </c>
      <c r="C863" t="s">
        <v>93</v>
      </c>
      <c r="D863">
        <v>0.01</v>
      </c>
      <c r="E863" t="s">
        <v>253</v>
      </c>
      <c r="F863">
        <v>1.1660999999999999</v>
      </c>
      <c r="I863" s="374">
        <v>43362.589583333334</v>
      </c>
      <c r="J863">
        <v>1.167</v>
      </c>
      <c r="K863">
        <v>0</v>
      </c>
      <c r="M863">
        <v>0.02</v>
      </c>
      <c r="N863">
        <v>-0.88</v>
      </c>
      <c r="O863">
        <v>1110</v>
      </c>
      <c r="P863" t="s">
        <v>563</v>
      </c>
      <c r="Q863">
        <v>339</v>
      </c>
      <c r="R863" t="s">
        <v>93</v>
      </c>
    </row>
    <row r="864" spans="1:18" x14ac:dyDescent="0.2">
      <c r="A864" s="514">
        <v>863</v>
      </c>
      <c r="B864" s="374">
        <v>43361.939583333333</v>
      </c>
      <c r="C864" t="s">
        <v>93</v>
      </c>
      <c r="D864">
        <v>0.01</v>
      </c>
      <c r="E864" t="s">
        <v>253</v>
      </c>
      <c r="F864">
        <v>1.1673</v>
      </c>
      <c r="I864" s="374">
        <v>43362.589583333334</v>
      </c>
      <c r="J864">
        <v>1.167</v>
      </c>
      <c r="K864">
        <v>0</v>
      </c>
      <c r="M864">
        <v>0.02</v>
      </c>
      <c r="N864">
        <v>0.32</v>
      </c>
      <c r="O864">
        <v>1110</v>
      </c>
      <c r="P864" t="s">
        <v>608</v>
      </c>
      <c r="Q864">
        <v>339</v>
      </c>
      <c r="R864" t="s">
        <v>93</v>
      </c>
    </row>
    <row r="865" spans="1:18" x14ac:dyDescent="0.2">
      <c r="A865" s="514">
        <v>864</v>
      </c>
      <c r="B865" s="374">
        <v>43362.332638888889</v>
      </c>
      <c r="C865" t="s">
        <v>93</v>
      </c>
      <c r="D865">
        <v>0.01</v>
      </c>
      <c r="E865" t="s">
        <v>253</v>
      </c>
      <c r="F865">
        <v>1.1686000000000001</v>
      </c>
      <c r="I865" s="374">
        <v>43362.589583333334</v>
      </c>
      <c r="J865">
        <v>1.167</v>
      </c>
      <c r="K865">
        <v>0</v>
      </c>
      <c r="M865">
        <v>0</v>
      </c>
      <c r="N865">
        <v>1.6</v>
      </c>
      <c r="O865">
        <v>1110</v>
      </c>
      <c r="P865" t="s">
        <v>609</v>
      </c>
      <c r="Q865">
        <v>339</v>
      </c>
      <c r="R865" t="s">
        <v>93</v>
      </c>
    </row>
    <row r="866" spans="1:18" x14ac:dyDescent="0.2">
      <c r="A866" s="514">
        <v>865</v>
      </c>
      <c r="B866" s="374">
        <v>43362.400000000001</v>
      </c>
      <c r="C866" t="s">
        <v>93</v>
      </c>
      <c r="D866">
        <v>0.02</v>
      </c>
      <c r="E866" t="s">
        <v>253</v>
      </c>
      <c r="F866">
        <v>1.1700999999999999</v>
      </c>
      <c r="I866" s="374">
        <v>43362.589583333334</v>
      </c>
      <c r="J866">
        <v>1.167</v>
      </c>
      <c r="K866">
        <v>0</v>
      </c>
      <c r="M866">
        <v>0</v>
      </c>
      <c r="N866">
        <v>6.2</v>
      </c>
      <c r="O866">
        <v>1110</v>
      </c>
      <c r="P866" t="s">
        <v>610</v>
      </c>
      <c r="Q866">
        <v>339</v>
      </c>
      <c r="R866" t="s">
        <v>93</v>
      </c>
    </row>
    <row r="867" spans="1:18" x14ac:dyDescent="0.2">
      <c r="A867" s="514">
        <v>866</v>
      </c>
      <c r="B867" s="374">
        <v>43362.443055555559</v>
      </c>
      <c r="C867" t="s">
        <v>92</v>
      </c>
      <c r="D867">
        <v>0.01</v>
      </c>
      <c r="E867" t="s">
        <v>253</v>
      </c>
      <c r="F867">
        <v>1.171</v>
      </c>
      <c r="I867" s="374">
        <v>43363.4</v>
      </c>
      <c r="J867">
        <v>1.1700999999999999</v>
      </c>
      <c r="K867">
        <v>0</v>
      </c>
      <c r="M867">
        <v>-0.37</v>
      </c>
      <c r="N867">
        <v>-1.27</v>
      </c>
      <c r="O867">
        <v>1110</v>
      </c>
      <c r="P867" t="s">
        <v>563</v>
      </c>
      <c r="Q867">
        <v>340</v>
      </c>
      <c r="R867" t="s">
        <v>92</v>
      </c>
    </row>
    <row r="868" spans="1:18" x14ac:dyDescent="0.2">
      <c r="A868" s="514">
        <v>867</v>
      </c>
      <c r="B868" s="374">
        <v>43362.480555555558</v>
      </c>
      <c r="C868" t="s">
        <v>92</v>
      </c>
      <c r="D868">
        <v>0.01</v>
      </c>
      <c r="E868" t="s">
        <v>253</v>
      </c>
      <c r="F868">
        <v>1.1697</v>
      </c>
      <c r="I868" s="374">
        <v>43363.4</v>
      </c>
      <c r="J868">
        <v>1.1700999999999999</v>
      </c>
      <c r="K868">
        <v>0</v>
      </c>
      <c r="M868">
        <v>-0.37</v>
      </c>
      <c r="N868">
        <v>0.03</v>
      </c>
      <c r="O868">
        <v>1110</v>
      </c>
      <c r="P868" t="s">
        <v>612</v>
      </c>
      <c r="Q868">
        <v>340</v>
      </c>
      <c r="R868" t="s">
        <v>92</v>
      </c>
    </row>
    <row r="869" spans="1:18" x14ac:dyDescent="0.2">
      <c r="A869" s="514">
        <v>868</v>
      </c>
      <c r="B869" s="374">
        <v>43362.54791666667</v>
      </c>
      <c r="C869" t="s">
        <v>92</v>
      </c>
      <c r="D869">
        <v>0.01</v>
      </c>
      <c r="E869" t="s">
        <v>253</v>
      </c>
      <c r="F869">
        <v>1.1678999999999999</v>
      </c>
      <c r="I869" s="374">
        <v>43363.4</v>
      </c>
      <c r="J869">
        <v>1.1700999999999999</v>
      </c>
      <c r="K869">
        <v>0</v>
      </c>
      <c r="M869">
        <v>-0.37</v>
      </c>
      <c r="N869">
        <v>1.83</v>
      </c>
      <c r="O869">
        <v>1110</v>
      </c>
      <c r="P869" t="s">
        <v>613</v>
      </c>
      <c r="Q869">
        <v>340</v>
      </c>
      <c r="R869" t="s">
        <v>92</v>
      </c>
    </row>
    <row r="870" spans="1:18" x14ac:dyDescent="0.2">
      <c r="A870" s="514">
        <v>869</v>
      </c>
      <c r="B870" s="374">
        <v>43362.590277777781</v>
      </c>
      <c r="C870" t="s">
        <v>92</v>
      </c>
      <c r="D870">
        <v>0.02</v>
      </c>
      <c r="E870" t="s">
        <v>253</v>
      </c>
      <c r="F870">
        <v>1.1664000000000001</v>
      </c>
      <c r="I870" s="374">
        <v>43363.4</v>
      </c>
      <c r="J870">
        <v>1.1700999999999999</v>
      </c>
      <c r="K870">
        <v>0</v>
      </c>
      <c r="M870">
        <v>-0.74</v>
      </c>
      <c r="N870">
        <v>6.66</v>
      </c>
      <c r="O870">
        <v>1110</v>
      </c>
      <c r="P870" t="s">
        <v>614</v>
      </c>
      <c r="Q870">
        <v>340</v>
      </c>
      <c r="R870" t="s">
        <v>92</v>
      </c>
    </row>
    <row r="871" spans="1:18" x14ac:dyDescent="0.2">
      <c r="A871" s="514">
        <v>870</v>
      </c>
      <c r="B871" s="374">
        <v>43362.6</v>
      </c>
      <c r="C871" t="s">
        <v>93</v>
      </c>
      <c r="D871">
        <v>0.01</v>
      </c>
      <c r="E871" t="s">
        <v>253</v>
      </c>
      <c r="F871">
        <v>1.1664000000000001</v>
      </c>
      <c r="I871" s="374">
        <v>43362.663888888892</v>
      </c>
      <c r="J871">
        <v>1.1658999999999999</v>
      </c>
      <c r="K871">
        <v>0</v>
      </c>
      <c r="M871">
        <v>0</v>
      </c>
      <c r="N871">
        <v>0.5</v>
      </c>
      <c r="O871">
        <v>1110</v>
      </c>
      <c r="P871" t="s">
        <v>563</v>
      </c>
      <c r="Q871">
        <v>341</v>
      </c>
      <c r="R871" t="s">
        <v>93</v>
      </c>
    </row>
    <row r="872" spans="1:18" x14ac:dyDescent="0.2">
      <c r="A872" s="514">
        <v>871</v>
      </c>
      <c r="B872" s="374">
        <v>43362.619444444441</v>
      </c>
      <c r="C872" t="s">
        <v>93</v>
      </c>
      <c r="D872">
        <v>0.01</v>
      </c>
      <c r="E872" t="s">
        <v>253</v>
      </c>
      <c r="F872">
        <v>1.1677</v>
      </c>
      <c r="I872" s="374">
        <v>43362.663888888892</v>
      </c>
      <c r="J872">
        <v>1.1658999999999999</v>
      </c>
      <c r="K872">
        <v>0</v>
      </c>
      <c r="M872">
        <v>0</v>
      </c>
      <c r="N872">
        <v>1.8</v>
      </c>
      <c r="O872">
        <v>1110</v>
      </c>
      <c r="P872" t="s">
        <v>611</v>
      </c>
      <c r="Q872">
        <v>341</v>
      </c>
      <c r="R872" t="s">
        <v>93</v>
      </c>
    </row>
    <row r="873" spans="1:18" x14ac:dyDescent="0.2">
      <c r="A873" s="514">
        <v>872</v>
      </c>
      <c r="B873" s="374">
        <v>43362.668055555558</v>
      </c>
      <c r="C873" t="s">
        <v>93</v>
      </c>
      <c r="D873">
        <v>0.01</v>
      </c>
      <c r="E873" t="s">
        <v>253</v>
      </c>
      <c r="F873">
        <v>1.1664000000000001</v>
      </c>
      <c r="I873" s="374">
        <v>43362.672222222223</v>
      </c>
      <c r="J873">
        <v>1.1652</v>
      </c>
      <c r="K873">
        <v>0</v>
      </c>
      <c r="M873">
        <v>0</v>
      </c>
      <c r="N873">
        <v>1.2</v>
      </c>
      <c r="O873">
        <v>1110</v>
      </c>
      <c r="P873" t="s">
        <v>563</v>
      </c>
      <c r="Q873">
        <v>342</v>
      </c>
      <c r="R873" t="s">
        <v>93</v>
      </c>
    </row>
    <row r="874" spans="1:18" x14ac:dyDescent="0.2">
      <c r="A874" s="514">
        <v>873</v>
      </c>
      <c r="B874" s="374">
        <v>43362.675000000003</v>
      </c>
      <c r="C874" t="s">
        <v>93</v>
      </c>
      <c r="D874">
        <v>0.01</v>
      </c>
      <c r="E874" t="s">
        <v>253</v>
      </c>
      <c r="F874">
        <v>1.1655</v>
      </c>
      <c r="I874" s="374">
        <v>43367.356249999997</v>
      </c>
      <c r="J874">
        <v>1.1725000000000001</v>
      </c>
      <c r="K874">
        <v>0</v>
      </c>
      <c r="M874">
        <v>0.09</v>
      </c>
      <c r="N874">
        <v>-6.91</v>
      </c>
      <c r="O874">
        <v>1110</v>
      </c>
      <c r="P874" t="s">
        <v>575</v>
      </c>
      <c r="Q874">
        <v>343</v>
      </c>
      <c r="R874" t="s">
        <v>93</v>
      </c>
    </row>
    <row r="875" spans="1:18" x14ac:dyDescent="0.2">
      <c r="A875" s="514">
        <v>874</v>
      </c>
      <c r="B875" s="374">
        <v>43362.695138888892</v>
      </c>
      <c r="C875" t="s">
        <v>93</v>
      </c>
      <c r="D875">
        <v>0.01</v>
      </c>
      <c r="E875" t="s">
        <v>253</v>
      </c>
      <c r="F875">
        <v>1.1674</v>
      </c>
      <c r="I875" s="374">
        <v>43367.356249999997</v>
      </c>
      <c r="J875">
        <v>1.1725000000000001</v>
      </c>
      <c r="K875">
        <v>0</v>
      </c>
      <c r="M875">
        <v>0.09</v>
      </c>
      <c r="N875">
        <v>-5.01</v>
      </c>
      <c r="O875">
        <v>1110</v>
      </c>
      <c r="P875" t="s">
        <v>1544</v>
      </c>
      <c r="Q875">
        <v>343</v>
      </c>
      <c r="R875" t="s">
        <v>93</v>
      </c>
    </row>
    <row r="876" spans="1:18" x14ac:dyDescent="0.2">
      <c r="A876" s="514">
        <v>875</v>
      </c>
      <c r="B876" s="374">
        <v>43362.744444444441</v>
      </c>
      <c r="C876" t="s">
        <v>93</v>
      </c>
      <c r="D876">
        <v>0.01</v>
      </c>
      <c r="E876" t="s">
        <v>253</v>
      </c>
      <c r="F876">
        <v>1.1687000000000001</v>
      </c>
      <c r="I876" s="374">
        <v>43367.356249999997</v>
      </c>
      <c r="J876">
        <v>1.1725000000000001</v>
      </c>
      <c r="K876">
        <v>0</v>
      </c>
      <c r="M876">
        <v>0.09</v>
      </c>
      <c r="N876">
        <v>-3.71</v>
      </c>
      <c r="O876">
        <v>1110</v>
      </c>
      <c r="P876" t="s">
        <v>1542</v>
      </c>
      <c r="Q876">
        <v>343</v>
      </c>
      <c r="R876" t="s">
        <v>93</v>
      </c>
    </row>
    <row r="877" spans="1:18" x14ac:dyDescent="0.2">
      <c r="A877" s="514">
        <v>876</v>
      </c>
      <c r="B877" s="374">
        <v>43363.402083333334</v>
      </c>
      <c r="C877" t="s">
        <v>93</v>
      </c>
      <c r="D877">
        <v>0.02</v>
      </c>
      <c r="E877" t="s">
        <v>253</v>
      </c>
      <c r="F877">
        <v>1.1701999999999999</v>
      </c>
      <c r="I877" s="374">
        <v>43367.356249999997</v>
      </c>
      <c r="J877">
        <v>1.1725000000000001</v>
      </c>
      <c r="K877">
        <v>0</v>
      </c>
      <c r="M877">
        <v>0.06</v>
      </c>
      <c r="N877">
        <v>-4.54</v>
      </c>
      <c r="O877">
        <v>1110</v>
      </c>
      <c r="P877" t="s">
        <v>1543</v>
      </c>
      <c r="Q877">
        <v>343</v>
      </c>
      <c r="R877" t="s">
        <v>93</v>
      </c>
    </row>
    <row r="878" spans="1:18" x14ac:dyDescent="0.2">
      <c r="A878" s="514">
        <v>878</v>
      </c>
      <c r="B878" s="374">
        <v>43363.529166666667</v>
      </c>
      <c r="C878" t="s">
        <v>93</v>
      </c>
      <c r="D878">
        <v>0.03</v>
      </c>
      <c r="E878" t="s">
        <v>253</v>
      </c>
      <c r="F878">
        <v>1.1717</v>
      </c>
      <c r="I878" s="374">
        <v>43367.356249999997</v>
      </c>
      <c r="J878">
        <v>1.1725000000000001</v>
      </c>
      <c r="K878">
        <v>0</v>
      </c>
      <c r="M878">
        <v>0.1</v>
      </c>
      <c r="N878">
        <v>-2.2999999999999998</v>
      </c>
      <c r="O878">
        <v>1110</v>
      </c>
      <c r="P878" t="s">
        <v>1541</v>
      </c>
      <c r="Q878">
        <v>343</v>
      </c>
      <c r="R878" t="s">
        <v>93</v>
      </c>
    </row>
    <row r="879" spans="1:18" x14ac:dyDescent="0.2">
      <c r="A879" s="514">
        <v>879</v>
      </c>
      <c r="B879" s="374">
        <v>43363.5625</v>
      </c>
      <c r="C879" t="s">
        <v>93</v>
      </c>
      <c r="D879">
        <v>0.04</v>
      </c>
      <c r="E879" t="s">
        <v>253</v>
      </c>
      <c r="F879">
        <v>1.1733</v>
      </c>
      <c r="I879" s="374">
        <v>43367.356249999997</v>
      </c>
      <c r="J879">
        <v>1.1725000000000001</v>
      </c>
      <c r="K879">
        <v>0</v>
      </c>
      <c r="M879">
        <v>0.12</v>
      </c>
      <c r="N879">
        <v>3.32</v>
      </c>
      <c r="O879">
        <v>1110</v>
      </c>
      <c r="P879" t="s">
        <v>1540</v>
      </c>
      <c r="Q879">
        <v>343</v>
      </c>
      <c r="R879" t="s">
        <v>93</v>
      </c>
    </row>
    <row r="880" spans="1:18" x14ac:dyDescent="0.2">
      <c r="A880" s="514">
        <v>880</v>
      </c>
      <c r="B880" s="374">
        <v>43363.582638888889</v>
      </c>
      <c r="C880" t="s">
        <v>93</v>
      </c>
      <c r="D880">
        <v>0.06</v>
      </c>
      <c r="E880" t="s">
        <v>253</v>
      </c>
      <c r="F880">
        <v>1.1756</v>
      </c>
      <c r="I880" s="374">
        <v>43367.356249999997</v>
      </c>
      <c r="J880">
        <v>1.1725000000000001</v>
      </c>
      <c r="K880">
        <v>0</v>
      </c>
      <c r="M880">
        <v>0.18</v>
      </c>
      <c r="N880">
        <v>18.78</v>
      </c>
      <c r="O880">
        <v>1110</v>
      </c>
      <c r="P880" t="s">
        <v>1539</v>
      </c>
      <c r="Q880">
        <v>343</v>
      </c>
      <c r="R880" t="s">
        <v>93</v>
      </c>
    </row>
    <row r="881" spans="1:18" x14ac:dyDescent="0.2">
      <c r="A881" s="514">
        <v>885</v>
      </c>
      <c r="B881" s="374">
        <v>43363.887499999997</v>
      </c>
      <c r="C881" t="s">
        <v>93</v>
      </c>
      <c r="D881">
        <v>0.09</v>
      </c>
      <c r="E881" t="s">
        <v>253</v>
      </c>
      <c r="F881">
        <v>1.1778999999999999</v>
      </c>
      <c r="I881" s="374">
        <v>43367.356249999997</v>
      </c>
      <c r="J881">
        <v>1.1725000000000001</v>
      </c>
      <c r="K881">
        <v>0</v>
      </c>
      <c r="M881">
        <v>0.28000000000000003</v>
      </c>
      <c r="N881">
        <v>48.88</v>
      </c>
      <c r="O881">
        <v>1110</v>
      </c>
      <c r="P881" t="s">
        <v>1538</v>
      </c>
      <c r="Q881">
        <v>343</v>
      </c>
      <c r="R881" t="s">
        <v>93</v>
      </c>
    </row>
    <row r="882" spans="1:18" x14ac:dyDescent="0.2">
      <c r="A882" s="514">
        <v>877</v>
      </c>
      <c r="B882" s="374">
        <v>43363.414583333331</v>
      </c>
      <c r="C882" t="s">
        <v>92</v>
      </c>
      <c r="D882">
        <v>0.01</v>
      </c>
      <c r="E882" t="s">
        <v>253</v>
      </c>
      <c r="F882">
        <v>1.1698</v>
      </c>
      <c r="I882" s="374">
        <v>43363.511805555558</v>
      </c>
      <c r="J882">
        <v>1.171</v>
      </c>
      <c r="K882">
        <v>0</v>
      </c>
      <c r="M882">
        <v>0</v>
      </c>
      <c r="N882">
        <v>1.2</v>
      </c>
      <c r="O882">
        <v>1110</v>
      </c>
      <c r="P882" t="s">
        <v>563</v>
      </c>
      <c r="Q882">
        <v>344</v>
      </c>
      <c r="R882" t="s">
        <v>92</v>
      </c>
    </row>
    <row r="883" spans="1:18" x14ac:dyDescent="0.2">
      <c r="A883" s="514">
        <v>881</v>
      </c>
      <c r="B883" s="374">
        <v>43363.597222222219</v>
      </c>
      <c r="C883" t="s">
        <v>92</v>
      </c>
      <c r="D883">
        <v>0.01</v>
      </c>
      <c r="E883" t="s">
        <v>253</v>
      </c>
      <c r="F883">
        <v>1.1767000000000001</v>
      </c>
      <c r="I883" s="374">
        <v>43363.791666666664</v>
      </c>
      <c r="J883">
        <v>1.177</v>
      </c>
      <c r="K883">
        <v>0</v>
      </c>
      <c r="M883">
        <v>0</v>
      </c>
      <c r="N883">
        <v>0.3</v>
      </c>
      <c r="O883">
        <v>1110</v>
      </c>
      <c r="P883" t="s">
        <v>577</v>
      </c>
      <c r="Q883">
        <v>345</v>
      </c>
      <c r="R883" t="s">
        <v>92</v>
      </c>
    </row>
    <row r="884" spans="1:18" x14ac:dyDescent="0.2">
      <c r="A884" s="514">
        <v>882</v>
      </c>
      <c r="B884" s="374">
        <v>43363.651388888888</v>
      </c>
      <c r="C884" t="s">
        <v>92</v>
      </c>
      <c r="D884">
        <v>0.01</v>
      </c>
      <c r="E884" t="s">
        <v>253</v>
      </c>
      <c r="F884">
        <v>1.1755</v>
      </c>
      <c r="I884" s="374">
        <v>43363.791666666664</v>
      </c>
      <c r="J884">
        <v>1.177</v>
      </c>
      <c r="K884">
        <v>0</v>
      </c>
      <c r="M884">
        <v>0</v>
      </c>
      <c r="N884">
        <v>1.5</v>
      </c>
      <c r="O884">
        <v>1110</v>
      </c>
      <c r="P884" t="s">
        <v>615</v>
      </c>
      <c r="Q884">
        <v>345</v>
      </c>
      <c r="R884" t="s">
        <v>92</v>
      </c>
    </row>
    <row r="885" spans="1:18" x14ac:dyDescent="0.2">
      <c r="A885" s="514">
        <v>883</v>
      </c>
      <c r="B885" s="374">
        <v>43363.748611111114</v>
      </c>
      <c r="C885" t="s">
        <v>92</v>
      </c>
      <c r="D885">
        <v>0.01</v>
      </c>
      <c r="E885" t="s">
        <v>253</v>
      </c>
      <c r="F885">
        <v>1.1741999999999999</v>
      </c>
      <c r="I885" s="374">
        <v>43363.791666666664</v>
      </c>
      <c r="J885">
        <v>1.177</v>
      </c>
      <c r="K885">
        <v>0</v>
      </c>
      <c r="M885">
        <v>0</v>
      </c>
      <c r="N885">
        <v>2.8</v>
      </c>
      <c r="O885">
        <v>1110</v>
      </c>
      <c r="P885" t="s">
        <v>616</v>
      </c>
      <c r="Q885">
        <v>345</v>
      </c>
      <c r="R885" t="s">
        <v>92</v>
      </c>
    </row>
    <row r="886" spans="1:18" x14ac:dyDescent="0.2">
      <c r="A886" s="514">
        <v>884</v>
      </c>
      <c r="B886" s="374">
        <v>43363.794444444444</v>
      </c>
      <c r="C886" t="s">
        <v>92</v>
      </c>
      <c r="D886">
        <v>0.01</v>
      </c>
      <c r="E886" t="s">
        <v>253</v>
      </c>
      <c r="F886">
        <v>1.1762999999999999</v>
      </c>
      <c r="I886" s="374">
        <v>43363.873611111114</v>
      </c>
      <c r="J886">
        <v>1.1775</v>
      </c>
      <c r="K886">
        <v>0</v>
      </c>
      <c r="M886">
        <v>0</v>
      </c>
      <c r="N886">
        <v>1.2</v>
      </c>
      <c r="O886">
        <v>1110</v>
      </c>
      <c r="P886" t="s">
        <v>563</v>
      </c>
      <c r="Q886">
        <v>346</v>
      </c>
      <c r="R886" t="s">
        <v>92</v>
      </c>
    </row>
    <row r="887" spans="1:18" x14ac:dyDescent="0.2">
      <c r="A887" s="514">
        <v>886</v>
      </c>
      <c r="B887" s="374">
        <v>43364.402083333334</v>
      </c>
      <c r="C887" t="s">
        <v>92</v>
      </c>
      <c r="D887">
        <v>0.01</v>
      </c>
      <c r="E887" t="s">
        <v>253</v>
      </c>
      <c r="F887">
        <v>1.1775</v>
      </c>
      <c r="I887" s="374">
        <v>43364.43472222222</v>
      </c>
      <c r="J887">
        <v>1.1787000000000001</v>
      </c>
      <c r="K887">
        <v>0</v>
      </c>
      <c r="M887">
        <v>0</v>
      </c>
      <c r="N887">
        <v>1.2</v>
      </c>
      <c r="O887">
        <v>1110</v>
      </c>
      <c r="P887" t="s">
        <v>563</v>
      </c>
      <c r="Q887">
        <v>347</v>
      </c>
      <c r="R887" t="s">
        <v>92</v>
      </c>
    </row>
    <row r="888" spans="1:18" x14ac:dyDescent="0.2">
      <c r="A888" s="514">
        <v>887</v>
      </c>
      <c r="B888" s="374">
        <v>43364.44027777778</v>
      </c>
      <c r="C888" t="s">
        <v>92</v>
      </c>
      <c r="D888">
        <v>0.01</v>
      </c>
      <c r="E888" t="s">
        <v>253</v>
      </c>
      <c r="F888">
        <v>1.179</v>
      </c>
      <c r="I888" s="374">
        <v>43367.461111111108</v>
      </c>
      <c r="J888">
        <v>1.1768000000000001</v>
      </c>
      <c r="K888">
        <v>0</v>
      </c>
      <c r="M888">
        <v>-0.12</v>
      </c>
      <c r="N888">
        <v>-2.3199999999999998</v>
      </c>
      <c r="O888">
        <v>1110</v>
      </c>
      <c r="P888" t="s">
        <v>575</v>
      </c>
      <c r="Q888">
        <v>348</v>
      </c>
      <c r="R888" t="s">
        <v>92</v>
      </c>
    </row>
    <row r="889" spans="1:18" x14ac:dyDescent="0.2">
      <c r="A889" s="514">
        <v>888</v>
      </c>
      <c r="B889" s="374">
        <v>43364.477777777778</v>
      </c>
      <c r="C889" t="s">
        <v>92</v>
      </c>
      <c r="D889">
        <v>0.01</v>
      </c>
      <c r="E889" t="s">
        <v>253</v>
      </c>
      <c r="F889">
        <v>1.1778</v>
      </c>
      <c r="I889" s="374">
        <v>43367.461111111108</v>
      </c>
      <c r="J889">
        <v>1.1768000000000001</v>
      </c>
      <c r="K889">
        <v>0</v>
      </c>
      <c r="M889">
        <v>-0.12</v>
      </c>
      <c r="N889">
        <v>-1.1200000000000001</v>
      </c>
      <c r="O889">
        <v>1110</v>
      </c>
      <c r="P889" t="s">
        <v>1537</v>
      </c>
      <c r="Q889">
        <v>348</v>
      </c>
      <c r="R889" t="s">
        <v>92</v>
      </c>
    </row>
    <row r="890" spans="1:18" x14ac:dyDescent="0.2">
      <c r="A890" s="514">
        <v>889</v>
      </c>
      <c r="B890" s="374">
        <v>43364.524305555555</v>
      </c>
      <c r="C890" t="s">
        <v>92</v>
      </c>
      <c r="D890">
        <v>0.01</v>
      </c>
      <c r="E890" t="s">
        <v>253</v>
      </c>
      <c r="F890">
        <v>1.1763999999999999</v>
      </c>
      <c r="I890" s="374">
        <v>43367.461111111108</v>
      </c>
      <c r="J890">
        <v>1.1768000000000001</v>
      </c>
      <c r="K890">
        <v>0</v>
      </c>
      <c r="M890">
        <v>-0.12</v>
      </c>
      <c r="N890">
        <v>0.28000000000000003</v>
      </c>
      <c r="O890">
        <v>1110</v>
      </c>
      <c r="P890" t="s">
        <v>1536</v>
      </c>
      <c r="Q890">
        <v>348</v>
      </c>
      <c r="R890" t="s">
        <v>92</v>
      </c>
    </row>
    <row r="891" spans="1:18" x14ac:dyDescent="0.2">
      <c r="A891" s="514">
        <v>890</v>
      </c>
      <c r="B891" s="374">
        <v>43364.632638888892</v>
      </c>
      <c r="C891" t="s">
        <v>92</v>
      </c>
      <c r="D891">
        <v>0.02</v>
      </c>
      <c r="E891" t="s">
        <v>253</v>
      </c>
      <c r="F891">
        <v>1.1746000000000001</v>
      </c>
      <c r="I891" s="374">
        <v>43367.461111111108</v>
      </c>
      <c r="J891">
        <v>1.1768000000000001</v>
      </c>
      <c r="K891">
        <v>0</v>
      </c>
      <c r="M891">
        <v>-0.25</v>
      </c>
      <c r="N891">
        <v>4.1500000000000004</v>
      </c>
      <c r="O891">
        <v>1110</v>
      </c>
      <c r="P891" t="s">
        <v>1535</v>
      </c>
      <c r="Q891">
        <v>348</v>
      </c>
      <c r="R891" t="s">
        <v>92</v>
      </c>
    </row>
    <row r="892" spans="1:18" x14ac:dyDescent="0.2">
      <c r="A892" s="514">
        <v>891</v>
      </c>
      <c r="B892" s="374">
        <v>43367.347222222219</v>
      </c>
      <c r="C892" t="s">
        <v>92</v>
      </c>
      <c r="D892">
        <v>0.03</v>
      </c>
      <c r="E892" t="s">
        <v>253</v>
      </c>
      <c r="F892">
        <v>1.173</v>
      </c>
      <c r="I892" s="374">
        <v>43367.461111111108</v>
      </c>
      <c r="J892">
        <v>1.1768000000000001</v>
      </c>
      <c r="K892">
        <v>0</v>
      </c>
      <c r="M892">
        <v>0</v>
      </c>
      <c r="N892">
        <v>11.4</v>
      </c>
      <c r="O892">
        <v>1110</v>
      </c>
      <c r="P892" t="s">
        <v>1534</v>
      </c>
      <c r="Q892">
        <v>348</v>
      </c>
      <c r="R892" t="s">
        <v>92</v>
      </c>
    </row>
    <row r="893" spans="1:18" x14ac:dyDescent="0.2">
      <c r="A893" s="514">
        <v>892</v>
      </c>
      <c r="B893" s="374">
        <v>43367.373611111114</v>
      </c>
      <c r="C893" t="s">
        <v>93</v>
      </c>
      <c r="D893">
        <v>0.01</v>
      </c>
      <c r="E893" t="s">
        <v>253</v>
      </c>
      <c r="F893">
        <v>1.1733</v>
      </c>
      <c r="I893" s="374">
        <v>43367.734027777777</v>
      </c>
      <c r="J893">
        <v>1.1759999999999999</v>
      </c>
      <c r="K893">
        <v>0</v>
      </c>
      <c r="M893">
        <v>0</v>
      </c>
      <c r="N893">
        <v>-2.7</v>
      </c>
      <c r="O893">
        <v>1110</v>
      </c>
      <c r="P893" t="s">
        <v>575</v>
      </c>
      <c r="Q893">
        <v>349</v>
      </c>
      <c r="R893" t="s">
        <v>93</v>
      </c>
    </row>
    <row r="894" spans="1:18" x14ac:dyDescent="0.2">
      <c r="A894" s="514">
        <v>893</v>
      </c>
      <c r="B894" s="374">
        <v>43367.390972222223</v>
      </c>
      <c r="C894" t="s">
        <v>93</v>
      </c>
      <c r="D894">
        <v>0.01</v>
      </c>
      <c r="E894" t="s">
        <v>253</v>
      </c>
      <c r="F894">
        <v>1.1745000000000001</v>
      </c>
      <c r="I894" s="374">
        <v>43367.734027777777</v>
      </c>
      <c r="J894">
        <v>1.1759999999999999</v>
      </c>
      <c r="K894">
        <v>0</v>
      </c>
      <c r="M894">
        <v>0</v>
      </c>
      <c r="N894">
        <v>-1.5</v>
      </c>
      <c r="O894">
        <v>1110</v>
      </c>
      <c r="P894" t="s">
        <v>1533</v>
      </c>
      <c r="Q894">
        <v>349</v>
      </c>
      <c r="R894" t="s">
        <v>93</v>
      </c>
    </row>
    <row r="895" spans="1:18" x14ac:dyDescent="0.2">
      <c r="A895" s="514">
        <v>894</v>
      </c>
      <c r="B895" s="374">
        <v>43367.430555555555</v>
      </c>
      <c r="C895" t="s">
        <v>93</v>
      </c>
      <c r="D895">
        <v>0.01</v>
      </c>
      <c r="E895" t="s">
        <v>253</v>
      </c>
      <c r="F895">
        <v>1.1758999999999999</v>
      </c>
      <c r="I895" s="374">
        <v>43367.734027777777</v>
      </c>
      <c r="J895">
        <v>1.1759999999999999</v>
      </c>
      <c r="K895">
        <v>0</v>
      </c>
      <c r="M895">
        <v>0</v>
      </c>
      <c r="N895">
        <v>-0.1</v>
      </c>
      <c r="O895">
        <v>1110</v>
      </c>
      <c r="P895" t="s">
        <v>1532</v>
      </c>
      <c r="Q895">
        <v>349</v>
      </c>
      <c r="R895" t="s">
        <v>93</v>
      </c>
    </row>
    <row r="896" spans="1:18" x14ac:dyDescent="0.2">
      <c r="A896" s="514">
        <v>895</v>
      </c>
      <c r="B896" s="374">
        <v>43367.502083333333</v>
      </c>
      <c r="C896" t="s">
        <v>93</v>
      </c>
      <c r="D896">
        <v>0.02</v>
      </c>
      <c r="E896" t="s">
        <v>253</v>
      </c>
      <c r="F896">
        <v>1.1773</v>
      </c>
      <c r="I896" s="374">
        <v>43367.734027777777</v>
      </c>
      <c r="J896">
        <v>1.1759999999999999</v>
      </c>
      <c r="K896">
        <v>0</v>
      </c>
      <c r="M896">
        <v>0</v>
      </c>
      <c r="N896">
        <v>2.6</v>
      </c>
      <c r="O896">
        <v>1110</v>
      </c>
      <c r="P896" t="s">
        <v>1531</v>
      </c>
      <c r="Q896">
        <v>349</v>
      </c>
      <c r="R896" t="s">
        <v>93</v>
      </c>
    </row>
    <row r="897" spans="1:18" x14ac:dyDescent="0.2">
      <c r="A897" s="514">
        <v>898</v>
      </c>
      <c r="B897" s="374">
        <v>43367.630555555559</v>
      </c>
      <c r="C897" t="s">
        <v>93</v>
      </c>
      <c r="D897">
        <v>0.03</v>
      </c>
      <c r="E897" t="s">
        <v>253</v>
      </c>
      <c r="F897">
        <v>1.1788000000000001</v>
      </c>
      <c r="I897" s="374">
        <v>43367.734027777777</v>
      </c>
      <c r="J897">
        <v>1.1759999999999999</v>
      </c>
      <c r="K897">
        <v>0</v>
      </c>
      <c r="M897">
        <v>0</v>
      </c>
      <c r="N897">
        <v>8.4</v>
      </c>
      <c r="O897">
        <v>1110</v>
      </c>
      <c r="P897" t="s">
        <v>1530</v>
      </c>
      <c r="Q897">
        <v>349</v>
      </c>
      <c r="R897" t="s">
        <v>93</v>
      </c>
    </row>
    <row r="898" spans="1:18" x14ac:dyDescent="0.2">
      <c r="A898" s="514">
        <v>900</v>
      </c>
      <c r="B898" s="374">
        <v>43367.640277777777</v>
      </c>
      <c r="C898" t="s">
        <v>93</v>
      </c>
      <c r="D898">
        <v>0.04</v>
      </c>
      <c r="E898" t="s">
        <v>253</v>
      </c>
      <c r="F898">
        <v>1.1811</v>
      </c>
      <c r="I898" s="374">
        <v>43367.734027777777</v>
      </c>
      <c r="J898">
        <v>1.1759999999999999</v>
      </c>
      <c r="K898">
        <v>0</v>
      </c>
      <c r="M898">
        <v>0</v>
      </c>
      <c r="N898">
        <v>20.399999999999999</v>
      </c>
      <c r="O898">
        <v>1110</v>
      </c>
      <c r="P898" t="s">
        <v>1529</v>
      </c>
      <c r="Q898">
        <v>349</v>
      </c>
      <c r="R898" t="s">
        <v>93</v>
      </c>
    </row>
    <row r="899" spans="1:18" x14ac:dyDescent="0.2">
      <c r="A899" s="514">
        <v>896</v>
      </c>
      <c r="B899" s="374">
        <v>43367.540972222225</v>
      </c>
      <c r="C899" t="s">
        <v>92</v>
      </c>
      <c r="D899">
        <v>0.01</v>
      </c>
      <c r="E899" t="s">
        <v>253</v>
      </c>
      <c r="F899">
        <v>1.1763999999999999</v>
      </c>
      <c r="I899" s="374">
        <v>43367.627083333333</v>
      </c>
      <c r="J899">
        <v>1.177</v>
      </c>
      <c r="K899">
        <v>0</v>
      </c>
      <c r="M899">
        <v>0</v>
      </c>
      <c r="N899">
        <v>0.6</v>
      </c>
      <c r="O899">
        <v>1110</v>
      </c>
      <c r="P899" t="s">
        <v>575</v>
      </c>
      <c r="Q899">
        <v>350</v>
      </c>
      <c r="R899" t="s">
        <v>92</v>
      </c>
    </row>
    <row r="900" spans="1:18" x14ac:dyDescent="0.2">
      <c r="A900" s="514">
        <v>897</v>
      </c>
      <c r="B900" s="374">
        <v>43367.625</v>
      </c>
      <c r="C900" t="s">
        <v>92</v>
      </c>
      <c r="D900">
        <v>0.01</v>
      </c>
      <c r="E900" t="s">
        <v>253</v>
      </c>
      <c r="F900">
        <v>1.1751</v>
      </c>
      <c r="I900" s="374">
        <v>43367.627083333333</v>
      </c>
      <c r="J900">
        <v>1.177</v>
      </c>
      <c r="K900">
        <v>0</v>
      </c>
      <c r="M900">
        <v>0</v>
      </c>
      <c r="N900">
        <v>1.9</v>
      </c>
      <c r="O900">
        <v>1110</v>
      </c>
      <c r="P900" t="s">
        <v>617</v>
      </c>
      <c r="Q900">
        <v>350</v>
      </c>
      <c r="R900" t="s">
        <v>92</v>
      </c>
    </row>
    <row r="901" spans="1:18" x14ac:dyDescent="0.2">
      <c r="A901" s="514">
        <v>899</v>
      </c>
      <c r="B901" s="374">
        <v>43367.634027777778</v>
      </c>
      <c r="C901" t="s">
        <v>92</v>
      </c>
      <c r="D901">
        <v>0.01</v>
      </c>
      <c r="E901" t="s">
        <v>253</v>
      </c>
      <c r="F901">
        <v>1.1796</v>
      </c>
      <c r="I901" s="374">
        <v>43367.63958333333</v>
      </c>
      <c r="J901">
        <v>1.1808000000000001</v>
      </c>
      <c r="K901">
        <v>0</v>
      </c>
      <c r="M901">
        <v>0</v>
      </c>
      <c r="N901">
        <v>1.2</v>
      </c>
      <c r="O901">
        <v>1110</v>
      </c>
      <c r="P901" t="s">
        <v>575</v>
      </c>
      <c r="Q901">
        <v>351</v>
      </c>
      <c r="R901" t="s">
        <v>92</v>
      </c>
    </row>
    <row r="902" spans="1:18" x14ac:dyDescent="0.2">
      <c r="A902" s="514">
        <v>901</v>
      </c>
      <c r="B902" s="374">
        <v>43367.644444444442</v>
      </c>
      <c r="C902" t="s">
        <v>92</v>
      </c>
      <c r="D902">
        <v>0.01</v>
      </c>
      <c r="E902" t="s">
        <v>253</v>
      </c>
      <c r="F902">
        <v>1.1807000000000001</v>
      </c>
      <c r="I902" s="374">
        <v>43368.556944444441</v>
      </c>
      <c r="J902">
        <v>1.1774</v>
      </c>
      <c r="K902">
        <v>0</v>
      </c>
      <c r="M902">
        <v>-0.12</v>
      </c>
      <c r="N902">
        <v>-3.42</v>
      </c>
      <c r="O902">
        <v>1110</v>
      </c>
      <c r="P902" t="s">
        <v>575</v>
      </c>
      <c r="Q902">
        <v>352</v>
      </c>
      <c r="R902" t="s">
        <v>92</v>
      </c>
    </row>
    <row r="903" spans="1:18" x14ac:dyDescent="0.2">
      <c r="A903" s="514">
        <v>902</v>
      </c>
      <c r="B903" s="374">
        <v>43367.669444444444</v>
      </c>
      <c r="C903" t="s">
        <v>92</v>
      </c>
      <c r="D903">
        <v>0.01</v>
      </c>
      <c r="E903" t="s">
        <v>253</v>
      </c>
      <c r="F903">
        <v>1.1795</v>
      </c>
      <c r="I903" s="374">
        <v>43368.556944444441</v>
      </c>
      <c r="J903">
        <v>1.1774</v>
      </c>
      <c r="K903">
        <v>0</v>
      </c>
      <c r="M903">
        <v>-0.12</v>
      </c>
      <c r="N903">
        <v>-2.2200000000000002</v>
      </c>
      <c r="O903">
        <v>1110</v>
      </c>
      <c r="P903" t="s">
        <v>1526</v>
      </c>
      <c r="Q903">
        <v>352</v>
      </c>
      <c r="R903" t="s">
        <v>92</v>
      </c>
    </row>
    <row r="904" spans="1:18" x14ac:dyDescent="0.2">
      <c r="A904" s="514">
        <v>903</v>
      </c>
      <c r="B904" s="374">
        <v>43367.689583333333</v>
      </c>
      <c r="C904" t="s">
        <v>92</v>
      </c>
      <c r="D904">
        <v>0.01</v>
      </c>
      <c r="E904" t="s">
        <v>253</v>
      </c>
      <c r="F904">
        <v>1.1781999999999999</v>
      </c>
      <c r="I904" s="374">
        <v>43368.556944444441</v>
      </c>
      <c r="J904">
        <v>1.1774</v>
      </c>
      <c r="K904">
        <v>0</v>
      </c>
      <c r="M904">
        <v>-0.12</v>
      </c>
      <c r="N904">
        <v>-0.92</v>
      </c>
      <c r="O904">
        <v>1110</v>
      </c>
      <c r="P904" t="s">
        <v>1525</v>
      </c>
      <c r="Q904">
        <v>352</v>
      </c>
      <c r="R904" t="s">
        <v>92</v>
      </c>
    </row>
    <row r="905" spans="1:18" x14ac:dyDescent="0.2">
      <c r="A905" s="514">
        <v>904</v>
      </c>
      <c r="B905" s="374">
        <v>43367.736111111109</v>
      </c>
      <c r="C905" t="s">
        <v>92</v>
      </c>
      <c r="D905">
        <v>0.02</v>
      </c>
      <c r="E905" t="s">
        <v>253</v>
      </c>
      <c r="F905">
        <v>1.1765000000000001</v>
      </c>
      <c r="I905" s="374">
        <v>43368.556944444441</v>
      </c>
      <c r="J905">
        <v>1.1774</v>
      </c>
      <c r="K905">
        <v>0</v>
      </c>
      <c r="M905">
        <v>-0.25</v>
      </c>
      <c r="N905">
        <v>1.55</v>
      </c>
      <c r="O905">
        <v>1110</v>
      </c>
      <c r="P905" t="s">
        <v>1524</v>
      </c>
      <c r="Q905">
        <v>352</v>
      </c>
      <c r="R905" t="s">
        <v>92</v>
      </c>
    </row>
    <row r="906" spans="1:18" x14ac:dyDescent="0.2">
      <c r="A906" s="514">
        <v>905</v>
      </c>
      <c r="B906" s="374">
        <v>43367.912499999999</v>
      </c>
      <c r="C906" t="s">
        <v>92</v>
      </c>
      <c r="D906">
        <v>0.03</v>
      </c>
      <c r="E906" t="s">
        <v>253</v>
      </c>
      <c r="F906">
        <v>1.1748000000000001</v>
      </c>
      <c r="I906" s="374">
        <v>43368.556944444441</v>
      </c>
      <c r="J906">
        <v>1.1774</v>
      </c>
      <c r="K906">
        <v>0</v>
      </c>
      <c r="M906">
        <v>-0.37</v>
      </c>
      <c r="N906">
        <v>7.43</v>
      </c>
      <c r="O906">
        <v>1110</v>
      </c>
      <c r="P906" t="s">
        <v>1523</v>
      </c>
      <c r="Q906">
        <v>352</v>
      </c>
      <c r="R906" t="s">
        <v>92</v>
      </c>
    </row>
    <row r="907" spans="1:18" x14ac:dyDescent="0.2">
      <c r="A907" s="514">
        <v>906</v>
      </c>
      <c r="B907" s="374">
        <v>43368.180555555555</v>
      </c>
      <c r="C907" t="s">
        <v>92</v>
      </c>
      <c r="D907">
        <v>0.04</v>
      </c>
      <c r="E907" t="s">
        <v>253</v>
      </c>
      <c r="F907">
        <v>1.1732</v>
      </c>
      <c r="I907" s="374">
        <v>43368.556944444441</v>
      </c>
      <c r="J907">
        <v>1.1774</v>
      </c>
      <c r="K907">
        <v>0</v>
      </c>
      <c r="M907">
        <v>0</v>
      </c>
      <c r="N907">
        <v>16.8</v>
      </c>
      <c r="O907">
        <v>1110</v>
      </c>
      <c r="P907" t="s">
        <v>1522</v>
      </c>
      <c r="Q907">
        <v>352</v>
      </c>
      <c r="R907" t="s">
        <v>92</v>
      </c>
    </row>
    <row r="908" spans="1:18" x14ac:dyDescent="0.2">
      <c r="A908" s="514">
        <v>907</v>
      </c>
      <c r="B908" s="374">
        <v>43368.322222222225</v>
      </c>
      <c r="C908" t="s">
        <v>93</v>
      </c>
      <c r="D908">
        <v>0.01</v>
      </c>
      <c r="E908" t="s">
        <v>253</v>
      </c>
      <c r="F908">
        <v>1.1742999999999999</v>
      </c>
      <c r="I908" s="374">
        <v>43368.427777777775</v>
      </c>
      <c r="J908">
        <v>1.1742999999999999</v>
      </c>
      <c r="K908">
        <v>0</v>
      </c>
      <c r="M908">
        <v>0</v>
      </c>
      <c r="N908">
        <v>0</v>
      </c>
      <c r="O908">
        <v>1110</v>
      </c>
      <c r="P908" t="s">
        <v>575</v>
      </c>
      <c r="Q908">
        <v>353</v>
      </c>
      <c r="R908" t="s">
        <v>93</v>
      </c>
    </row>
    <row r="909" spans="1:18" x14ac:dyDescent="0.2">
      <c r="A909" s="514">
        <v>908</v>
      </c>
      <c r="B909" s="374">
        <v>43368.348611111112</v>
      </c>
      <c r="C909" t="s">
        <v>93</v>
      </c>
      <c r="D909">
        <v>0.01</v>
      </c>
      <c r="E909" t="s">
        <v>253</v>
      </c>
      <c r="F909">
        <v>1.1755</v>
      </c>
      <c r="I909" s="374">
        <v>43368.427777777775</v>
      </c>
      <c r="J909">
        <v>1.1742999999999999</v>
      </c>
      <c r="K909">
        <v>0</v>
      </c>
      <c r="M909">
        <v>0</v>
      </c>
      <c r="N909">
        <v>1.2</v>
      </c>
      <c r="O909">
        <v>1110</v>
      </c>
      <c r="P909" t="s">
        <v>1528</v>
      </c>
      <c r="Q909">
        <v>353</v>
      </c>
      <c r="R909" t="s">
        <v>93</v>
      </c>
    </row>
    <row r="910" spans="1:18" x14ac:dyDescent="0.2">
      <c r="A910" s="514">
        <v>909</v>
      </c>
      <c r="B910" s="374">
        <v>43368.402777777781</v>
      </c>
      <c r="C910" t="s">
        <v>93</v>
      </c>
      <c r="D910">
        <v>0.01</v>
      </c>
      <c r="E910" t="s">
        <v>253</v>
      </c>
      <c r="F910">
        <v>1.1769000000000001</v>
      </c>
      <c r="I910" s="374">
        <v>43368.427777777775</v>
      </c>
      <c r="J910">
        <v>1.1742999999999999</v>
      </c>
      <c r="K910">
        <v>0</v>
      </c>
      <c r="M910">
        <v>0</v>
      </c>
      <c r="N910">
        <v>2.6</v>
      </c>
      <c r="O910">
        <v>1110</v>
      </c>
      <c r="P910" t="s">
        <v>1527</v>
      </c>
      <c r="Q910">
        <v>353</v>
      </c>
      <c r="R910" t="s">
        <v>93</v>
      </c>
    </row>
    <row r="911" spans="1:18" x14ac:dyDescent="0.2">
      <c r="A911" s="514">
        <v>910</v>
      </c>
      <c r="B911" s="374">
        <v>43368.431250000001</v>
      </c>
      <c r="C911" t="s">
        <v>93</v>
      </c>
      <c r="D911">
        <v>0.01</v>
      </c>
      <c r="E911" t="s">
        <v>253</v>
      </c>
      <c r="F911">
        <v>1.1742999999999999</v>
      </c>
      <c r="I911" s="374">
        <v>43369.523611111108</v>
      </c>
      <c r="J911">
        <v>1.1755</v>
      </c>
      <c r="K911">
        <v>0</v>
      </c>
      <c r="M911">
        <v>0.02</v>
      </c>
      <c r="N911">
        <v>-1.18</v>
      </c>
      <c r="O911">
        <v>1110</v>
      </c>
      <c r="P911" t="s">
        <v>575</v>
      </c>
      <c r="Q911">
        <v>354</v>
      </c>
      <c r="R911" t="s">
        <v>93</v>
      </c>
    </row>
    <row r="912" spans="1:18" x14ac:dyDescent="0.2">
      <c r="A912" s="514">
        <v>911</v>
      </c>
      <c r="B912" s="374">
        <v>43368.45</v>
      </c>
      <c r="C912" t="s">
        <v>93</v>
      </c>
      <c r="D912">
        <v>0.01</v>
      </c>
      <c r="E912" t="s">
        <v>253</v>
      </c>
      <c r="F912">
        <v>1.1758</v>
      </c>
      <c r="I912" s="374">
        <v>43369.523611111108</v>
      </c>
      <c r="J912">
        <v>1.1755</v>
      </c>
      <c r="K912">
        <v>0</v>
      </c>
      <c r="M912">
        <v>0.02</v>
      </c>
      <c r="N912">
        <v>0.32</v>
      </c>
      <c r="O912">
        <v>1110</v>
      </c>
      <c r="P912" t="s">
        <v>1521</v>
      </c>
      <c r="Q912">
        <v>354</v>
      </c>
      <c r="R912" t="s">
        <v>93</v>
      </c>
    </row>
    <row r="913" spans="1:18" x14ac:dyDescent="0.2">
      <c r="A913" s="514">
        <v>912</v>
      </c>
      <c r="B913" s="374">
        <v>43368.556250000001</v>
      </c>
      <c r="C913" t="s">
        <v>93</v>
      </c>
      <c r="D913">
        <v>0.01</v>
      </c>
      <c r="E913" t="s">
        <v>253</v>
      </c>
      <c r="F913">
        <v>1.1771</v>
      </c>
      <c r="I913" s="374">
        <v>43369.523611111108</v>
      </c>
      <c r="J913">
        <v>1.1755</v>
      </c>
      <c r="K913">
        <v>0</v>
      </c>
      <c r="M913">
        <v>0.02</v>
      </c>
      <c r="N913">
        <v>1.62</v>
      </c>
      <c r="O913">
        <v>1110</v>
      </c>
      <c r="P913" t="s">
        <v>1520</v>
      </c>
      <c r="Q913">
        <v>354</v>
      </c>
      <c r="R913" t="s">
        <v>93</v>
      </c>
    </row>
    <row r="914" spans="1:18" x14ac:dyDescent="0.2">
      <c r="A914" s="514">
        <v>913</v>
      </c>
      <c r="B914" s="374">
        <v>43368.570138888892</v>
      </c>
      <c r="C914" t="s">
        <v>93</v>
      </c>
      <c r="D914">
        <v>0.02</v>
      </c>
      <c r="E914" t="s">
        <v>253</v>
      </c>
      <c r="F914">
        <v>1.1785000000000001</v>
      </c>
      <c r="I914" s="374">
        <v>43369.523611111108</v>
      </c>
      <c r="J914">
        <v>1.1755</v>
      </c>
      <c r="K914">
        <v>0</v>
      </c>
      <c r="M914">
        <v>0.03</v>
      </c>
      <c r="N914">
        <v>6.03</v>
      </c>
      <c r="O914">
        <v>1110</v>
      </c>
      <c r="P914" t="s">
        <v>1519</v>
      </c>
      <c r="Q914">
        <v>354</v>
      </c>
      <c r="R914" t="s">
        <v>93</v>
      </c>
    </row>
    <row r="915" spans="1:18" x14ac:dyDescent="0.2">
      <c r="A915" s="514">
        <v>914</v>
      </c>
      <c r="B915" s="374">
        <v>43368.634722222225</v>
      </c>
      <c r="C915" t="s">
        <v>92</v>
      </c>
      <c r="D915">
        <v>0.01</v>
      </c>
      <c r="E915" t="s">
        <v>253</v>
      </c>
      <c r="F915">
        <v>1.1778999999999999</v>
      </c>
      <c r="I915" s="374">
        <v>43368.671527777777</v>
      </c>
      <c r="J915">
        <v>1.1791</v>
      </c>
      <c r="K915">
        <v>0</v>
      </c>
      <c r="M915">
        <v>0</v>
      </c>
      <c r="N915">
        <v>1.2</v>
      </c>
      <c r="O915">
        <v>1110</v>
      </c>
      <c r="P915" t="s">
        <v>575</v>
      </c>
      <c r="Q915">
        <v>355</v>
      </c>
      <c r="R915" t="s">
        <v>92</v>
      </c>
    </row>
    <row r="916" spans="1:18" x14ac:dyDescent="0.2">
      <c r="A916" s="514">
        <v>915</v>
      </c>
      <c r="B916" s="374">
        <v>43368.674305555556</v>
      </c>
      <c r="C916" t="s">
        <v>92</v>
      </c>
      <c r="D916">
        <v>0.01</v>
      </c>
      <c r="E916" t="s">
        <v>253</v>
      </c>
      <c r="F916">
        <v>1.1789000000000001</v>
      </c>
      <c r="I916" s="374">
        <v>43369.833333333336</v>
      </c>
      <c r="J916">
        <v>1.1773</v>
      </c>
      <c r="K916">
        <v>0</v>
      </c>
      <c r="M916">
        <v>-0.12</v>
      </c>
      <c r="N916">
        <v>-1.72</v>
      </c>
      <c r="O916">
        <v>1110</v>
      </c>
      <c r="P916" t="s">
        <v>575</v>
      </c>
      <c r="Q916">
        <v>356</v>
      </c>
      <c r="R916" t="s">
        <v>92</v>
      </c>
    </row>
    <row r="917" spans="1:18" x14ac:dyDescent="0.2">
      <c r="A917" s="514">
        <v>916</v>
      </c>
      <c r="B917" s="374">
        <v>43368.712500000001</v>
      </c>
      <c r="C917" t="s">
        <v>92</v>
      </c>
      <c r="D917">
        <v>0.01</v>
      </c>
      <c r="E917" t="s">
        <v>253</v>
      </c>
      <c r="F917">
        <v>1.1777</v>
      </c>
      <c r="I917" s="374">
        <v>43369.833333333336</v>
      </c>
      <c r="J917">
        <v>1.1773</v>
      </c>
      <c r="K917">
        <v>0</v>
      </c>
      <c r="M917">
        <v>-0.12</v>
      </c>
      <c r="N917">
        <v>-0.52</v>
      </c>
      <c r="O917">
        <v>1110</v>
      </c>
      <c r="P917" t="s">
        <v>1518</v>
      </c>
      <c r="Q917">
        <v>356</v>
      </c>
      <c r="R917" t="s">
        <v>92</v>
      </c>
    </row>
    <row r="918" spans="1:18" x14ac:dyDescent="0.2">
      <c r="A918" s="514">
        <v>917</v>
      </c>
      <c r="B918" s="374">
        <v>43368.813888888886</v>
      </c>
      <c r="C918" t="s">
        <v>92</v>
      </c>
      <c r="D918">
        <v>0.01</v>
      </c>
      <c r="E918" t="s">
        <v>253</v>
      </c>
      <c r="F918">
        <v>1.1763999999999999</v>
      </c>
      <c r="I918" s="374">
        <v>43369.833333333336</v>
      </c>
      <c r="J918">
        <v>1.1773</v>
      </c>
      <c r="K918">
        <v>0</v>
      </c>
      <c r="M918">
        <v>-0.12</v>
      </c>
      <c r="N918">
        <v>0.78</v>
      </c>
      <c r="O918">
        <v>1110</v>
      </c>
      <c r="P918" t="s">
        <v>1517</v>
      </c>
      <c r="Q918">
        <v>356</v>
      </c>
      <c r="R918" t="s">
        <v>92</v>
      </c>
    </row>
    <row r="919" spans="1:18" x14ac:dyDescent="0.2">
      <c r="A919" s="514">
        <v>918</v>
      </c>
      <c r="B919" s="374">
        <v>43369.537499999999</v>
      </c>
      <c r="C919" t="s">
        <v>92</v>
      </c>
      <c r="D919">
        <v>0.02</v>
      </c>
      <c r="E919" t="s">
        <v>253</v>
      </c>
      <c r="F919">
        <v>1.1749000000000001</v>
      </c>
      <c r="I919" s="374">
        <v>43369.833333333336</v>
      </c>
      <c r="J919">
        <v>1.1773</v>
      </c>
      <c r="K919">
        <v>0</v>
      </c>
      <c r="M919">
        <v>0</v>
      </c>
      <c r="N919">
        <v>4.8</v>
      </c>
      <c r="O919">
        <v>1110</v>
      </c>
      <c r="P919" t="s">
        <v>1516</v>
      </c>
      <c r="Q919">
        <v>356</v>
      </c>
      <c r="R919" t="s">
        <v>92</v>
      </c>
    </row>
    <row r="920" spans="1:18" x14ac:dyDescent="0.2">
      <c r="A920" s="514">
        <v>920</v>
      </c>
      <c r="B920" s="374">
        <v>43369.59652777778</v>
      </c>
      <c r="C920" t="s">
        <v>92</v>
      </c>
      <c r="D920">
        <v>0.03</v>
      </c>
      <c r="E920" t="s">
        <v>253</v>
      </c>
      <c r="F920">
        <v>1.1734</v>
      </c>
      <c r="I920" s="374">
        <v>43369.833333333336</v>
      </c>
      <c r="J920">
        <v>1.1773</v>
      </c>
      <c r="K920">
        <v>0</v>
      </c>
      <c r="M920">
        <v>0</v>
      </c>
      <c r="N920">
        <v>11.7</v>
      </c>
      <c r="O920">
        <v>1110</v>
      </c>
      <c r="P920" t="s">
        <v>1515</v>
      </c>
      <c r="Q920">
        <v>356</v>
      </c>
      <c r="R920" t="s">
        <v>92</v>
      </c>
    </row>
    <row r="921" spans="1:18" x14ac:dyDescent="0.2">
      <c r="A921" s="514">
        <v>919</v>
      </c>
      <c r="B921" s="374">
        <v>43369.564583333333</v>
      </c>
      <c r="C921" t="s">
        <v>93</v>
      </c>
      <c r="D921">
        <v>0.01</v>
      </c>
      <c r="E921" t="s">
        <v>253</v>
      </c>
      <c r="F921">
        <v>1.1744000000000001</v>
      </c>
      <c r="I921" s="374">
        <v>43369.597222222219</v>
      </c>
      <c r="J921">
        <v>1.1732</v>
      </c>
      <c r="K921">
        <v>0</v>
      </c>
      <c r="M921">
        <v>0</v>
      </c>
      <c r="N921">
        <v>1.2</v>
      </c>
      <c r="O921">
        <v>1110</v>
      </c>
      <c r="P921" t="s">
        <v>575</v>
      </c>
      <c r="Q921">
        <v>357</v>
      </c>
      <c r="R921" t="s">
        <v>93</v>
      </c>
    </row>
    <row r="922" spans="1:18" x14ac:dyDescent="0.2">
      <c r="A922" s="514">
        <v>921</v>
      </c>
      <c r="B922" s="374">
        <v>43369.697222222225</v>
      </c>
      <c r="C922" t="s">
        <v>93</v>
      </c>
      <c r="D922">
        <v>0.01</v>
      </c>
      <c r="E922" t="s">
        <v>253</v>
      </c>
      <c r="F922">
        <v>1.1745000000000001</v>
      </c>
      <c r="I922" s="374">
        <v>43369.852777777778</v>
      </c>
      <c r="J922">
        <v>1.1759999999999999</v>
      </c>
      <c r="K922">
        <v>0</v>
      </c>
      <c r="M922">
        <v>0</v>
      </c>
      <c r="N922">
        <v>-1.5</v>
      </c>
      <c r="O922">
        <v>1110</v>
      </c>
      <c r="P922" t="s">
        <v>575</v>
      </c>
      <c r="Q922">
        <v>358</v>
      </c>
      <c r="R922" t="s">
        <v>93</v>
      </c>
    </row>
    <row r="923" spans="1:18" x14ac:dyDescent="0.2">
      <c r="A923" s="514">
        <v>922</v>
      </c>
      <c r="B923" s="374">
        <v>43369.803472222222</v>
      </c>
      <c r="C923" t="s">
        <v>93</v>
      </c>
      <c r="D923">
        <v>0.01</v>
      </c>
      <c r="E923" t="s">
        <v>253</v>
      </c>
      <c r="F923">
        <v>1.1758</v>
      </c>
      <c r="I923" s="374">
        <v>43369.852777777778</v>
      </c>
      <c r="J923">
        <v>1.1759999999999999</v>
      </c>
      <c r="K923">
        <v>0</v>
      </c>
      <c r="M923">
        <v>0</v>
      </c>
      <c r="N923">
        <v>-0.2</v>
      </c>
      <c r="O923">
        <v>1110</v>
      </c>
      <c r="P923" t="s">
        <v>1514</v>
      </c>
      <c r="Q923">
        <v>358</v>
      </c>
      <c r="R923" t="s">
        <v>93</v>
      </c>
    </row>
    <row r="924" spans="1:18" x14ac:dyDescent="0.2">
      <c r="A924" s="514">
        <v>923</v>
      </c>
      <c r="B924" s="374">
        <v>43369.833333333336</v>
      </c>
      <c r="C924" t="s">
        <v>93</v>
      </c>
      <c r="D924">
        <v>0.01</v>
      </c>
      <c r="E924" t="s">
        <v>253</v>
      </c>
      <c r="F924">
        <v>1.1778</v>
      </c>
      <c r="I924" s="374">
        <v>43369.852777777778</v>
      </c>
      <c r="J924">
        <v>1.1759999999999999</v>
      </c>
      <c r="K924">
        <v>0</v>
      </c>
      <c r="M924">
        <v>0</v>
      </c>
      <c r="N924">
        <v>1.8</v>
      </c>
      <c r="O924">
        <v>1110</v>
      </c>
      <c r="P924" t="s">
        <v>618</v>
      </c>
      <c r="Q924">
        <v>358</v>
      </c>
      <c r="R924" t="s">
        <v>93</v>
      </c>
    </row>
    <row r="925" spans="1:18" x14ac:dyDescent="0.2">
      <c r="A925" s="514">
        <v>924</v>
      </c>
      <c r="B925" s="374">
        <v>43369.837500000001</v>
      </c>
      <c r="C925" t="s">
        <v>93</v>
      </c>
      <c r="D925">
        <v>0.02</v>
      </c>
      <c r="E925" t="s">
        <v>253</v>
      </c>
      <c r="F925">
        <v>1.1795</v>
      </c>
      <c r="I925" s="374">
        <v>43369.852777777778</v>
      </c>
      <c r="J925">
        <v>1.1759999999999999</v>
      </c>
      <c r="K925">
        <v>0</v>
      </c>
      <c r="M925">
        <v>0</v>
      </c>
      <c r="N925">
        <v>7</v>
      </c>
      <c r="O925">
        <v>1110</v>
      </c>
      <c r="P925" t="s">
        <v>619</v>
      </c>
      <c r="Q925">
        <v>358</v>
      </c>
      <c r="R925" t="s">
        <v>93</v>
      </c>
    </row>
    <row r="926" spans="1:18" x14ac:dyDescent="0.2">
      <c r="A926" s="514">
        <v>925</v>
      </c>
      <c r="B926" s="374">
        <v>43369.85</v>
      </c>
      <c r="C926" t="s">
        <v>92</v>
      </c>
      <c r="D926">
        <v>0.01</v>
      </c>
      <c r="E926" t="s">
        <v>253</v>
      </c>
      <c r="F926">
        <v>1.1769000000000001</v>
      </c>
      <c r="I926" s="374">
        <v>43369.881249999999</v>
      </c>
      <c r="J926">
        <v>1.1769000000000001</v>
      </c>
      <c r="K926">
        <v>0</v>
      </c>
      <c r="M926">
        <v>0</v>
      </c>
      <c r="N926">
        <v>0</v>
      </c>
      <c r="O926">
        <v>1110</v>
      </c>
      <c r="P926" t="s">
        <v>575</v>
      </c>
      <c r="Q926">
        <v>359</v>
      </c>
      <c r="R926" t="s">
        <v>92</v>
      </c>
    </row>
    <row r="927" spans="1:18" x14ac:dyDescent="0.2">
      <c r="A927" s="514">
        <v>926</v>
      </c>
      <c r="B927" s="374">
        <v>43369.852777777778</v>
      </c>
      <c r="C927" t="s">
        <v>92</v>
      </c>
      <c r="D927">
        <v>0.01</v>
      </c>
      <c r="E927" t="s">
        <v>253</v>
      </c>
      <c r="F927">
        <v>1.1756</v>
      </c>
      <c r="I927" s="374">
        <v>43369.881249999999</v>
      </c>
      <c r="J927">
        <v>1.1769000000000001</v>
      </c>
      <c r="K927">
        <v>0</v>
      </c>
      <c r="M927">
        <v>0</v>
      </c>
      <c r="N927">
        <v>1.3</v>
      </c>
      <c r="O927">
        <v>1110</v>
      </c>
      <c r="P927" t="s">
        <v>1513</v>
      </c>
      <c r="Q927">
        <v>359</v>
      </c>
      <c r="R927" t="s">
        <v>92</v>
      </c>
    </row>
    <row r="928" spans="1:18" x14ac:dyDescent="0.2">
      <c r="A928" s="514">
        <v>928</v>
      </c>
      <c r="B928" s="374">
        <v>43369.861805555556</v>
      </c>
      <c r="C928" t="s">
        <v>92</v>
      </c>
      <c r="D928">
        <v>0.01</v>
      </c>
      <c r="E928" t="s">
        <v>253</v>
      </c>
      <c r="F928">
        <v>1.1742999999999999</v>
      </c>
      <c r="I928" s="374">
        <v>43369.881249999999</v>
      </c>
      <c r="J928">
        <v>1.1769000000000001</v>
      </c>
      <c r="K928">
        <v>0</v>
      </c>
      <c r="M928">
        <v>0</v>
      </c>
      <c r="N928">
        <v>2.6</v>
      </c>
      <c r="O928">
        <v>1110</v>
      </c>
      <c r="P928" t="s">
        <v>620</v>
      </c>
      <c r="Q928">
        <v>359</v>
      </c>
      <c r="R928" t="s">
        <v>92</v>
      </c>
    </row>
    <row r="929" spans="1:18" x14ac:dyDescent="0.2">
      <c r="A929" s="514">
        <v>927</v>
      </c>
      <c r="B929" s="374">
        <v>43369.855555555558</v>
      </c>
      <c r="C929" t="s">
        <v>93</v>
      </c>
      <c r="D929">
        <v>0.01</v>
      </c>
      <c r="E929" t="s">
        <v>253</v>
      </c>
      <c r="F929">
        <v>1.1758999999999999</v>
      </c>
      <c r="I929" s="374">
        <v>43369.85833333333</v>
      </c>
      <c r="J929">
        <v>1.1745000000000001</v>
      </c>
      <c r="K929">
        <v>0</v>
      </c>
      <c r="M929">
        <v>0</v>
      </c>
      <c r="N929">
        <v>1.4</v>
      </c>
      <c r="O929">
        <v>1110</v>
      </c>
      <c r="P929" t="s">
        <v>575</v>
      </c>
      <c r="Q929">
        <v>360</v>
      </c>
      <c r="R929" t="s">
        <v>93</v>
      </c>
    </row>
    <row r="930" spans="1:18" x14ac:dyDescent="0.2">
      <c r="A930" s="514">
        <v>929</v>
      </c>
      <c r="B930" s="374">
        <v>43369.872916666667</v>
      </c>
      <c r="C930" t="s">
        <v>93</v>
      </c>
      <c r="D930">
        <v>0.01</v>
      </c>
      <c r="E930" t="s">
        <v>253</v>
      </c>
      <c r="F930">
        <v>1.1753</v>
      </c>
      <c r="I930" s="374">
        <v>43369.911805555559</v>
      </c>
      <c r="J930">
        <v>1.1747000000000001</v>
      </c>
      <c r="K930">
        <v>0</v>
      </c>
      <c r="M930">
        <v>0</v>
      </c>
      <c r="N930">
        <v>0.6</v>
      </c>
      <c r="O930">
        <v>1110</v>
      </c>
      <c r="P930" t="s">
        <v>575</v>
      </c>
      <c r="Q930">
        <v>361</v>
      </c>
      <c r="R930" t="s">
        <v>93</v>
      </c>
    </row>
    <row r="931" spans="1:18" x14ac:dyDescent="0.2">
      <c r="A931" s="514">
        <v>930</v>
      </c>
      <c r="B931" s="374">
        <v>43369.875694444447</v>
      </c>
      <c r="C931" t="s">
        <v>93</v>
      </c>
      <c r="D931">
        <v>0.01</v>
      </c>
      <c r="E931" t="s">
        <v>253</v>
      </c>
      <c r="F931">
        <v>1.1765000000000001</v>
      </c>
      <c r="I931" s="374">
        <v>43369.911805555559</v>
      </c>
      <c r="J931">
        <v>1.1747000000000001</v>
      </c>
      <c r="K931">
        <v>0</v>
      </c>
      <c r="M931">
        <v>0</v>
      </c>
      <c r="N931">
        <v>1.8</v>
      </c>
      <c r="O931">
        <v>1110</v>
      </c>
      <c r="P931" t="s">
        <v>1512</v>
      </c>
      <c r="Q931">
        <v>361</v>
      </c>
      <c r="R931" t="s">
        <v>93</v>
      </c>
    </row>
    <row r="932" spans="1:18" x14ac:dyDescent="0.2">
      <c r="A932" s="514">
        <v>931</v>
      </c>
      <c r="B932" s="374">
        <v>43369.884027777778</v>
      </c>
      <c r="C932" t="s">
        <v>92</v>
      </c>
      <c r="D932">
        <v>0.01</v>
      </c>
      <c r="E932" t="s">
        <v>253</v>
      </c>
      <c r="F932">
        <v>1.1761999999999999</v>
      </c>
      <c r="I932" s="374">
        <v>43383.742361111108</v>
      </c>
      <c r="J932">
        <v>1.1541999999999999</v>
      </c>
      <c r="K932">
        <v>0</v>
      </c>
      <c r="M932">
        <v>-1.7</v>
      </c>
      <c r="N932">
        <v>-23.7</v>
      </c>
      <c r="O932">
        <v>1110</v>
      </c>
      <c r="P932" t="s">
        <v>575</v>
      </c>
      <c r="Q932">
        <v>362</v>
      </c>
      <c r="R932" t="s">
        <v>92</v>
      </c>
    </row>
    <row r="933" spans="1:18" x14ac:dyDescent="0.2">
      <c r="A933" s="514">
        <v>932</v>
      </c>
      <c r="B933" s="374">
        <v>43369.910416666666</v>
      </c>
      <c r="C933" t="s">
        <v>92</v>
      </c>
      <c r="D933">
        <v>0.01</v>
      </c>
      <c r="E933" t="s">
        <v>253</v>
      </c>
      <c r="F933">
        <v>1.1749000000000001</v>
      </c>
      <c r="I933" s="374">
        <v>43383.742361111108</v>
      </c>
      <c r="J933">
        <v>1.1541999999999999</v>
      </c>
      <c r="K933">
        <v>0</v>
      </c>
      <c r="M933">
        <v>-1.7</v>
      </c>
      <c r="N933">
        <v>-22.4</v>
      </c>
      <c r="O933">
        <v>1110</v>
      </c>
      <c r="P933" t="s">
        <v>1478</v>
      </c>
      <c r="Q933">
        <v>362</v>
      </c>
      <c r="R933" t="s">
        <v>92</v>
      </c>
    </row>
    <row r="934" spans="1:18" x14ac:dyDescent="0.2">
      <c r="A934" s="514">
        <v>935</v>
      </c>
      <c r="B934" s="374">
        <v>43370.297222222223</v>
      </c>
      <c r="C934" t="s">
        <v>92</v>
      </c>
      <c r="D934">
        <v>0.01</v>
      </c>
      <c r="E934" t="s">
        <v>253</v>
      </c>
      <c r="F934">
        <v>1.1736</v>
      </c>
      <c r="I934" s="374">
        <v>43383.742361111108</v>
      </c>
      <c r="J934">
        <v>1.1541999999999999</v>
      </c>
      <c r="K934">
        <v>0</v>
      </c>
      <c r="M934">
        <v>-1.33</v>
      </c>
      <c r="N934">
        <v>-20.73</v>
      </c>
      <c r="O934">
        <v>1110</v>
      </c>
      <c r="P934" t="s">
        <v>1477</v>
      </c>
      <c r="Q934">
        <v>362</v>
      </c>
      <c r="R934" t="s">
        <v>92</v>
      </c>
    </row>
    <row r="935" spans="1:18" x14ac:dyDescent="0.2">
      <c r="A935" s="514">
        <v>936</v>
      </c>
      <c r="B935" s="374">
        <v>43370.302777777775</v>
      </c>
      <c r="C935" t="s">
        <v>92</v>
      </c>
      <c r="D935">
        <v>0.02</v>
      </c>
      <c r="E935" t="s">
        <v>253</v>
      </c>
      <c r="F935">
        <v>1.1716</v>
      </c>
      <c r="I935" s="374">
        <v>43383.742361111108</v>
      </c>
      <c r="J935">
        <v>1.1541999999999999</v>
      </c>
      <c r="K935">
        <v>0</v>
      </c>
      <c r="M935">
        <v>-2.74</v>
      </c>
      <c r="N935">
        <v>-37.54</v>
      </c>
      <c r="O935">
        <v>1110</v>
      </c>
      <c r="P935" t="s">
        <v>1479</v>
      </c>
      <c r="Q935">
        <v>362</v>
      </c>
      <c r="R935" t="s">
        <v>92</v>
      </c>
    </row>
    <row r="936" spans="1:18" x14ac:dyDescent="0.2">
      <c r="A936" s="514">
        <v>937</v>
      </c>
      <c r="B936" s="374">
        <v>43370.327777777777</v>
      </c>
      <c r="C936" t="s">
        <v>92</v>
      </c>
      <c r="D936">
        <v>0.03</v>
      </c>
      <c r="E936" t="s">
        <v>253</v>
      </c>
      <c r="F936">
        <v>1.1700999999999999</v>
      </c>
      <c r="I936" s="374">
        <v>43383.742361111108</v>
      </c>
      <c r="J936">
        <v>1.1541999999999999</v>
      </c>
      <c r="K936">
        <v>0</v>
      </c>
      <c r="M936">
        <v>-4.08</v>
      </c>
      <c r="N936">
        <v>-51.78</v>
      </c>
      <c r="O936">
        <v>1110</v>
      </c>
      <c r="P936" t="s">
        <v>1480</v>
      </c>
      <c r="Q936">
        <v>362</v>
      </c>
      <c r="R936" t="s">
        <v>92</v>
      </c>
    </row>
    <row r="937" spans="1:18" x14ac:dyDescent="0.2">
      <c r="A937" s="514">
        <v>944</v>
      </c>
      <c r="B937" s="374">
        <v>43370.615277777775</v>
      </c>
      <c r="C937" t="s">
        <v>92</v>
      </c>
      <c r="D937">
        <v>0.04</v>
      </c>
      <c r="E937" t="s">
        <v>253</v>
      </c>
      <c r="F937">
        <v>1.1682999999999999</v>
      </c>
      <c r="I937" s="374">
        <v>43383.742361111108</v>
      </c>
      <c r="J937">
        <v>1.1541999999999999</v>
      </c>
      <c r="K937">
        <v>0</v>
      </c>
      <c r="M937">
        <v>-5.49</v>
      </c>
      <c r="N937">
        <v>-61.89</v>
      </c>
      <c r="O937">
        <v>1110</v>
      </c>
      <c r="P937" t="s">
        <v>1481</v>
      </c>
      <c r="Q937">
        <v>362</v>
      </c>
      <c r="R937" t="s">
        <v>92</v>
      </c>
    </row>
    <row r="938" spans="1:18" x14ac:dyDescent="0.2">
      <c r="A938" s="514">
        <v>947</v>
      </c>
      <c r="B938" s="374">
        <v>43370.836805555555</v>
      </c>
      <c r="C938" t="s">
        <v>92</v>
      </c>
      <c r="D938">
        <v>0.06</v>
      </c>
      <c r="E938" t="s">
        <v>253</v>
      </c>
      <c r="F938">
        <v>1.1661999999999999</v>
      </c>
      <c r="I938" s="374">
        <v>43383.742361111108</v>
      </c>
      <c r="J938">
        <v>1.1541999999999999</v>
      </c>
      <c r="K938">
        <v>0</v>
      </c>
      <c r="M938">
        <v>-8.15</v>
      </c>
      <c r="N938">
        <v>-80.150000000000006</v>
      </c>
      <c r="O938">
        <v>1110</v>
      </c>
      <c r="P938" t="s">
        <v>1482</v>
      </c>
      <c r="Q938">
        <v>362</v>
      </c>
      <c r="R938" t="s">
        <v>92</v>
      </c>
    </row>
    <row r="939" spans="1:18" x14ac:dyDescent="0.2">
      <c r="A939" s="514">
        <v>950</v>
      </c>
      <c r="B939" s="374">
        <v>43371.003472222219</v>
      </c>
      <c r="C939" t="s">
        <v>92</v>
      </c>
      <c r="D939">
        <v>0.09</v>
      </c>
      <c r="E939" t="s">
        <v>253</v>
      </c>
      <c r="F939">
        <v>1.1638999999999999</v>
      </c>
      <c r="I939" s="374">
        <v>43383.742361111108</v>
      </c>
      <c r="J939">
        <v>1.1541999999999999</v>
      </c>
      <c r="K939">
        <v>0</v>
      </c>
      <c r="M939">
        <v>-11.19</v>
      </c>
      <c r="N939">
        <v>-98.49</v>
      </c>
      <c r="O939">
        <v>1110</v>
      </c>
      <c r="P939" t="s">
        <v>1484</v>
      </c>
      <c r="Q939">
        <v>362</v>
      </c>
      <c r="R939" t="s">
        <v>92</v>
      </c>
    </row>
    <row r="940" spans="1:18" x14ac:dyDescent="0.2">
      <c r="A940" s="514">
        <v>952</v>
      </c>
      <c r="B940" s="374">
        <v>43371.454861111109</v>
      </c>
      <c r="C940" t="s">
        <v>92</v>
      </c>
      <c r="D940">
        <v>0.13</v>
      </c>
      <c r="E940" t="s">
        <v>253</v>
      </c>
      <c r="F940">
        <v>1.1613</v>
      </c>
      <c r="I940" s="374">
        <v>43383.742361111108</v>
      </c>
      <c r="J940">
        <v>1.1541999999999999</v>
      </c>
      <c r="K940">
        <v>0</v>
      </c>
      <c r="M940">
        <v>-16.11</v>
      </c>
      <c r="N940">
        <v>-108.41</v>
      </c>
      <c r="O940">
        <v>1110</v>
      </c>
      <c r="P940" t="s">
        <v>1485</v>
      </c>
      <c r="Q940">
        <v>362</v>
      </c>
      <c r="R940" t="s">
        <v>92</v>
      </c>
    </row>
    <row r="941" spans="1:18" x14ac:dyDescent="0.2">
      <c r="A941" s="514">
        <v>953</v>
      </c>
      <c r="B941" s="374">
        <v>43371.543749999997</v>
      </c>
      <c r="C941" t="s">
        <v>92</v>
      </c>
      <c r="D941">
        <v>0.2</v>
      </c>
      <c r="E941" t="s">
        <v>253</v>
      </c>
      <c r="F941">
        <v>1.1579999999999999</v>
      </c>
      <c r="I941" s="374">
        <v>43383.742361111108</v>
      </c>
      <c r="J941">
        <v>1.1541999999999999</v>
      </c>
      <c r="K941">
        <v>0</v>
      </c>
      <c r="M941">
        <v>-24.81</v>
      </c>
      <c r="N941">
        <v>-100.81</v>
      </c>
      <c r="O941">
        <v>1110</v>
      </c>
      <c r="P941" t="s">
        <v>1483</v>
      </c>
      <c r="Q941">
        <v>362</v>
      </c>
      <c r="R941" t="s">
        <v>92</v>
      </c>
    </row>
    <row r="942" spans="1:18" x14ac:dyDescent="0.2">
      <c r="A942" s="514">
        <v>965</v>
      </c>
      <c r="B942" s="374">
        <v>43375.34375</v>
      </c>
      <c r="C942" t="s">
        <v>92</v>
      </c>
      <c r="D942">
        <v>0.32</v>
      </c>
      <c r="E942" t="s">
        <v>253</v>
      </c>
      <c r="F942">
        <v>1.1540999999999999</v>
      </c>
      <c r="I942" s="374">
        <v>43383.742361111108</v>
      </c>
      <c r="J942">
        <v>1.1541999999999999</v>
      </c>
      <c r="K942">
        <v>0</v>
      </c>
      <c r="M942">
        <v>-31.76</v>
      </c>
      <c r="N942">
        <v>-28.56</v>
      </c>
      <c r="O942">
        <v>1110</v>
      </c>
      <c r="P942" t="s">
        <v>1476</v>
      </c>
      <c r="Q942">
        <v>362</v>
      </c>
      <c r="R942" t="s">
        <v>92</v>
      </c>
    </row>
    <row r="943" spans="1:18" x14ac:dyDescent="0.2">
      <c r="A943" s="514">
        <v>977</v>
      </c>
      <c r="B943" s="374">
        <v>43376.943749999999</v>
      </c>
      <c r="C943" t="s">
        <v>92</v>
      </c>
      <c r="D943">
        <v>0.52</v>
      </c>
      <c r="E943" t="s">
        <v>253</v>
      </c>
      <c r="F943">
        <v>1.1494</v>
      </c>
      <c r="I943" s="374">
        <v>43383.742361111108</v>
      </c>
      <c r="J943">
        <v>1.1541999999999999</v>
      </c>
      <c r="K943">
        <v>0</v>
      </c>
      <c r="M943">
        <v>-45.16</v>
      </c>
      <c r="N943">
        <v>204.44</v>
      </c>
      <c r="O943">
        <v>1110</v>
      </c>
      <c r="P943" t="s">
        <v>1475</v>
      </c>
      <c r="Q943">
        <v>362</v>
      </c>
      <c r="R943" t="s">
        <v>92</v>
      </c>
    </row>
    <row r="944" spans="1:18" x14ac:dyDescent="0.2">
      <c r="A944" s="514">
        <v>999</v>
      </c>
      <c r="B944" s="374">
        <v>43382.555555555555</v>
      </c>
      <c r="C944" t="s">
        <v>92</v>
      </c>
      <c r="D944">
        <v>0.86</v>
      </c>
      <c r="E944" t="s">
        <v>253</v>
      </c>
      <c r="F944">
        <v>1.1440999999999999</v>
      </c>
      <c r="I944" s="374">
        <v>43383.742361111108</v>
      </c>
      <c r="J944">
        <v>1.1541999999999999</v>
      </c>
      <c r="K944">
        <v>0</v>
      </c>
      <c r="M944">
        <v>-10.67</v>
      </c>
      <c r="N944">
        <v>857.93</v>
      </c>
      <c r="O944">
        <v>1110</v>
      </c>
      <c r="P944" t="s">
        <v>1474</v>
      </c>
      <c r="Q944">
        <v>362</v>
      </c>
      <c r="R944" t="s">
        <v>92</v>
      </c>
    </row>
    <row r="945" spans="1:18" x14ac:dyDescent="0.2">
      <c r="A945" s="514">
        <v>933</v>
      </c>
      <c r="B945" s="374">
        <v>43369.962500000001</v>
      </c>
      <c r="C945" t="s">
        <v>93</v>
      </c>
      <c r="D945">
        <v>0.01</v>
      </c>
      <c r="E945" t="s">
        <v>253</v>
      </c>
      <c r="F945">
        <v>1.1741999999999999</v>
      </c>
      <c r="I945" s="374">
        <v>43370.297222222223</v>
      </c>
      <c r="J945">
        <v>1.1736</v>
      </c>
      <c r="K945">
        <v>0</v>
      </c>
      <c r="M945">
        <v>0.05</v>
      </c>
      <c r="N945">
        <v>0.65</v>
      </c>
      <c r="O945">
        <v>1110</v>
      </c>
      <c r="P945" t="s">
        <v>575</v>
      </c>
      <c r="Q945">
        <v>363</v>
      </c>
      <c r="R945" t="s">
        <v>93</v>
      </c>
    </row>
    <row r="946" spans="1:18" x14ac:dyDescent="0.2">
      <c r="A946" s="514">
        <v>934</v>
      </c>
      <c r="B946" s="374">
        <v>43370.090277777781</v>
      </c>
      <c r="C946" t="s">
        <v>93</v>
      </c>
      <c r="D946">
        <v>0.01</v>
      </c>
      <c r="E946" t="s">
        <v>253</v>
      </c>
      <c r="F946">
        <v>1.1754</v>
      </c>
      <c r="I946" s="374">
        <v>43370.297222222223</v>
      </c>
      <c r="J946">
        <v>1.1736</v>
      </c>
      <c r="K946">
        <v>0</v>
      </c>
      <c r="M946">
        <v>0</v>
      </c>
      <c r="N946">
        <v>1.8</v>
      </c>
      <c r="O946">
        <v>1110</v>
      </c>
      <c r="P946" t="s">
        <v>1511</v>
      </c>
      <c r="Q946">
        <v>363</v>
      </c>
      <c r="R946" t="s">
        <v>93</v>
      </c>
    </row>
    <row r="947" spans="1:18" x14ac:dyDescent="0.2">
      <c r="A947" s="514">
        <v>938</v>
      </c>
      <c r="B947" s="374">
        <v>43370.334027777775</v>
      </c>
      <c r="C947" t="s">
        <v>93</v>
      </c>
      <c r="D947">
        <v>0.01</v>
      </c>
      <c r="E947" t="s">
        <v>253</v>
      </c>
      <c r="F947">
        <v>1.1705000000000001</v>
      </c>
      <c r="I947" s="374">
        <v>43370.354166666664</v>
      </c>
      <c r="J947">
        <v>1.1693</v>
      </c>
      <c r="K947">
        <v>0</v>
      </c>
      <c r="M947">
        <v>0</v>
      </c>
      <c r="N947">
        <v>1.2</v>
      </c>
      <c r="O947">
        <v>1110</v>
      </c>
      <c r="P947" t="s">
        <v>575</v>
      </c>
      <c r="Q947">
        <v>364</v>
      </c>
      <c r="R947" t="s">
        <v>93</v>
      </c>
    </row>
    <row r="948" spans="1:18" x14ac:dyDescent="0.2">
      <c r="A948" s="514">
        <v>939</v>
      </c>
      <c r="B948" s="374">
        <v>43370.357638888891</v>
      </c>
      <c r="C948" t="s">
        <v>93</v>
      </c>
      <c r="D948">
        <v>0.01</v>
      </c>
      <c r="E948" t="s">
        <v>253</v>
      </c>
      <c r="F948">
        <v>1.1704000000000001</v>
      </c>
      <c r="I948" s="374">
        <v>43370.386111111111</v>
      </c>
      <c r="J948">
        <v>1.1692</v>
      </c>
      <c r="K948">
        <v>0</v>
      </c>
      <c r="M948">
        <v>0</v>
      </c>
      <c r="N948">
        <v>1.2</v>
      </c>
      <c r="O948">
        <v>1110</v>
      </c>
      <c r="P948" t="s">
        <v>575</v>
      </c>
      <c r="Q948">
        <v>365</v>
      </c>
      <c r="R948" t="s">
        <v>93</v>
      </c>
    </row>
    <row r="949" spans="1:18" x14ac:dyDescent="0.2">
      <c r="A949" s="514">
        <v>940</v>
      </c>
      <c r="B949" s="374">
        <v>43370.392361111109</v>
      </c>
      <c r="C949" t="s">
        <v>93</v>
      </c>
      <c r="D949">
        <v>0.01</v>
      </c>
      <c r="E949" t="s">
        <v>253</v>
      </c>
      <c r="F949">
        <v>1.1688000000000001</v>
      </c>
      <c r="I949" s="374">
        <v>43370.604166666664</v>
      </c>
      <c r="J949">
        <v>1.1689000000000001</v>
      </c>
      <c r="K949">
        <v>0</v>
      </c>
      <c r="M949">
        <v>0</v>
      </c>
      <c r="N949">
        <v>-0.1</v>
      </c>
      <c r="O949">
        <v>1110</v>
      </c>
      <c r="P949" t="s">
        <v>575</v>
      </c>
      <c r="Q949">
        <v>366</v>
      </c>
      <c r="R949" t="s">
        <v>93</v>
      </c>
    </row>
    <row r="950" spans="1:18" x14ac:dyDescent="0.2">
      <c r="A950" s="514">
        <v>941</v>
      </c>
      <c r="B950" s="374">
        <v>43370.395138888889</v>
      </c>
      <c r="C950" t="s">
        <v>93</v>
      </c>
      <c r="D950">
        <v>0.01</v>
      </c>
      <c r="E950" t="s">
        <v>253</v>
      </c>
      <c r="F950">
        <v>1.1702999999999999</v>
      </c>
      <c r="I950" s="374">
        <v>43370.604166666664</v>
      </c>
      <c r="J950">
        <v>1.1689000000000001</v>
      </c>
      <c r="K950">
        <v>0</v>
      </c>
      <c r="M950">
        <v>0</v>
      </c>
      <c r="N950">
        <v>1.4</v>
      </c>
      <c r="O950">
        <v>1110</v>
      </c>
      <c r="P950" t="s">
        <v>1510</v>
      </c>
      <c r="Q950">
        <v>366</v>
      </c>
      <c r="R950" t="s">
        <v>93</v>
      </c>
    </row>
    <row r="951" spans="1:18" x14ac:dyDescent="0.2">
      <c r="A951" s="514">
        <v>942</v>
      </c>
      <c r="B951" s="374">
        <v>43370.442361111112</v>
      </c>
      <c r="C951" t="s">
        <v>93</v>
      </c>
      <c r="D951">
        <v>0.01</v>
      </c>
      <c r="E951" t="s">
        <v>253</v>
      </c>
      <c r="F951">
        <v>1.1716</v>
      </c>
      <c r="I951" s="374">
        <v>43370.604166666664</v>
      </c>
      <c r="J951">
        <v>1.1689000000000001</v>
      </c>
      <c r="K951">
        <v>0</v>
      </c>
      <c r="M951">
        <v>0</v>
      </c>
      <c r="N951">
        <v>2.7</v>
      </c>
      <c r="O951">
        <v>1110</v>
      </c>
      <c r="P951" t="s">
        <v>1509</v>
      </c>
      <c r="Q951">
        <v>366</v>
      </c>
      <c r="R951" t="s">
        <v>93</v>
      </c>
    </row>
    <row r="952" spans="1:18" x14ac:dyDescent="0.2">
      <c r="A952" s="514">
        <v>943</v>
      </c>
      <c r="B952" s="374">
        <v>43370.606944444444</v>
      </c>
      <c r="C952" t="s">
        <v>93</v>
      </c>
      <c r="D952">
        <v>0.01</v>
      </c>
      <c r="E952" t="s">
        <v>253</v>
      </c>
      <c r="F952">
        <v>1.1687000000000001</v>
      </c>
      <c r="I952" s="374">
        <v>43370.623611111114</v>
      </c>
      <c r="J952">
        <v>1.1675</v>
      </c>
      <c r="K952">
        <v>0</v>
      </c>
      <c r="M952">
        <v>0</v>
      </c>
      <c r="N952">
        <v>1.2</v>
      </c>
      <c r="O952">
        <v>1110</v>
      </c>
      <c r="P952" t="s">
        <v>575</v>
      </c>
      <c r="Q952">
        <v>367</v>
      </c>
      <c r="R952" t="s">
        <v>93</v>
      </c>
    </row>
    <row r="953" spans="1:18" x14ac:dyDescent="0.2">
      <c r="A953" s="514">
        <v>945</v>
      </c>
      <c r="B953" s="374">
        <v>43370.628472222219</v>
      </c>
      <c r="C953" t="s">
        <v>93</v>
      </c>
      <c r="D953">
        <v>0.01</v>
      </c>
      <c r="E953" t="s">
        <v>253</v>
      </c>
      <c r="F953">
        <v>1.1675</v>
      </c>
      <c r="I953" s="374">
        <v>43370.711805555555</v>
      </c>
      <c r="J953">
        <v>1.1672</v>
      </c>
      <c r="K953">
        <v>0</v>
      </c>
      <c r="M953">
        <v>0</v>
      </c>
      <c r="N953">
        <v>0.3</v>
      </c>
      <c r="O953">
        <v>1110</v>
      </c>
      <c r="P953" t="s">
        <v>575</v>
      </c>
      <c r="Q953">
        <v>368</v>
      </c>
      <c r="R953" t="s">
        <v>93</v>
      </c>
    </row>
    <row r="954" spans="1:18" x14ac:dyDescent="0.2">
      <c r="A954" s="514">
        <v>946</v>
      </c>
      <c r="B954" s="374">
        <v>43370.669444444444</v>
      </c>
      <c r="C954" t="s">
        <v>93</v>
      </c>
      <c r="D954">
        <v>0.01</v>
      </c>
      <c r="E954" t="s">
        <v>253</v>
      </c>
      <c r="F954">
        <v>1.1692</v>
      </c>
      <c r="I954" s="374">
        <v>43370.711805555555</v>
      </c>
      <c r="J954">
        <v>1.1672</v>
      </c>
      <c r="K954">
        <v>0</v>
      </c>
      <c r="M954">
        <v>0</v>
      </c>
      <c r="N954">
        <v>2</v>
      </c>
      <c r="O954">
        <v>1110</v>
      </c>
      <c r="P954" t="s">
        <v>1508</v>
      </c>
      <c r="Q954">
        <v>368</v>
      </c>
      <c r="R954" t="s">
        <v>93</v>
      </c>
    </row>
    <row r="955" spans="1:18" x14ac:dyDescent="0.2">
      <c r="A955" s="514">
        <v>948</v>
      </c>
      <c r="B955" s="374">
        <v>43370.849305555559</v>
      </c>
      <c r="C955" t="s">
        <v>93</v>
      </c>
      <c r="D955">
        <v>0.01</v>
      </c>
      <c r="E955" t="s">
        <v>253</v>
      </c>
      <c r="F955">
        <v>1.1657999999999999</v>
      </c>
      <c r="I955" s="374">
        <v>43370.884027777778</v>
      </c>
      <c r="J955">
        <v>1.1646000000000001</v>
      </c>
      <c r="K955">
        <v>0</v>
      </c>
      <c r="M955">
        <v>0</v>
      </c>
      <c r="N955">
        <v>1.2</v>
      </c>
      <c r="O955">
        <v>1110</v>
      </c>
      <c r="P955" t="s">
        <v>575</v>
      </c>
      <c r="Q955">
        <v>369</v>
      </c>
      <c r="R955" t="s">
        <v>93</v>
      </c>
    </row>
    <row r="956" spans="1:18" x14ac:dyDescent="0.2">
      <c r="A956" s="514">
        <v>949</v>
      </c>
      <c r="B956" s="374">
        <v>43370.888194444444</v>
      </c>
      <c r="C956" t="s">
        <v>93</v>
      </c>
      <c r="D956">
        <v>0.01</v>
      </c>
      <c r="E956" t="s">
        <v>253</v>
      </c>
      <c r="F956">
        <v>1.165</v>
      </c>
      <c r="I956" s="374">
        <v>43371.004166666666</v>
      </c>
      <c r="J956">
        <v>1.1637999999999999</v>
      </c>
      <c r="K956">
        <v>0</v>
      </c>
      <c r="M956">
        <v>0.02</v>
      </c>
      <c r="N956">
        <v>1.22</v>
      </c>
      <c r="O956">
        <v>1110</v>
      </c>
      <c r="P956" t="s">
        <v>575</v>
      </c>
      <c r="Q956">
        <v>370</v>
      </c>
      <c r="R956" t="s">
        <v>93</v>
      </c>
    </row>
    <row r="957" spans="1:18" x14ac:dyDescent="0.2">
      <c r="A957" s="514">
        <v>951</v>
      </c>
      <c r="B957" s="374">
        <v>43371.424305555556</v>
      </c>
      <c r="C957" t="s">
        <v>93</v>
      </c>
      <c r="D957">
        <v>0.01</v>
      </c>
      <c r="E957" t="s">
        <v>253</v>
      </c>
      <c r="F957">
        <v>1.1619999999999999</v>
      </c>
      <c r="I957" s="374">
        <v>43371.461111111108</v>
      </c>
      <c r="J957">
        <v>1.1608000000000001</v>
      </c>
      <c r="K957">
        <v>0</v>
      </c>
      <c r="M957">
        <v>0</v>
      </c>
      <c r="N957">
        <v>1.2</v>
      </c>
      <c r="O957">
        <v>1110</v>
      </c>
      <c r="P957" t="s">
        <v>575</v>
      </c>
      <c r="Q957">
        <v>371</v>
      </c>
      <c r="R957" t="s">
        <v>93</v>
      </c>
    </row>
    <row r="958" spans="1:18" x14ac:dyDescent="0.2">
      <c r="A958" s="514">
        <v>954</v>
      </c>
      <c r="B958" s="374">
        <v>43371.613194444442</v>
      </c>
      <c r="C958" t="s">
        <v>93</v>
      </c>
      <c r="D958">
        <v>0.01</v>
      </c>
      <c r="E958" t="s">
        <v>253</v>
      </c>
      <c r="F958">
        <v>1.1579999999999999</v>
      </c>
      <c r="I958" s="374">
        <v>43371.647916666669</v>
      </c>
      <c r="J958">
        <v>1.1574</v>
      </c>
      <c r="K958">
        <v>0</v>
      </c>
      <c r="M958">
        <v>0</v>
      </c>
      <c r="N958">
        <v>0.6</v>
      </c>
      <c r="O958">
        <v>1110</v>
      </c>
      <c r="P958" t="s">
        <v>575</v>
      </c>
      <c r="Q958">
        <v>372</v>
      </c>
      <c r="R958" t="s">
        <v>93</v>
      </c>
    </row>
    <row r="959" spans="1:18" x14ac:dyDescent="0.2">
      <c r="A959" s="514">
        <v>955</v>
      </c>
      <c r="B959" s="374">
        <v>43371.62777777778</v>
      </c>
      <c r="C959" t="s">
        <v>93</v>
      </c>
      <c r="D959">
        <v>0.01</v>
      </c>
      <c r="E959" t="s">
        <v>253</v>
      </c>
      <c r="F959">
        <v>1.1592</v>
      </c>
      <c r="I959" s="374">
        <v>43371.647916666669</v>
      </c>
      <c r="J959">
        <v>1.1574</v>
      </c>
      <c r="K959">
        <v>0</v>
      </c>
      <c r="M959">
        <v>0</v>
      </c>
      <c r="N959">
        <v>1.8</v>
      </c>
      <c r="O959">
        <v>1110</v>
      </c>
      <c r="P959" t="s">
        <v>1507</v>
      </c>
      <c r="Q959">
        <v>372</v>
      </c>
      <c r="R959" t="s">
        <v>93</v>
      </c>
    </row>
    <row r="960" spans="1:18" x14ac:dyDescent="0.2">
      <c r="A960" s="514">
        <v>956</v>
      </c>
      <c r="B960" s="374">
        <v>43371.650694444441</v>
      </c>
      <c r="C960" t="s">
        <v>93</v>
      </c>
      <c r="D960">
        <v>0.01</v>
      </c>
      <c r="E960" t="s">
        <v>253</v>
      </c>
      <c r="F960">
        <v>1.1578999999999999</v>
      </c>
      <c r="I960" s="374">
        <v>43374.325694444444</v>
      </c>
      <c r="J960">
        <v>1.1591</v>
      </c>
      <c r="K960">
        <v>0</v>
      </c>
      <c r="M960">
        <v>0.02</v>
      </c>
      <c r="N960">
        <v>-1.18</v>
      </c>
      <c r="O960">
        <v>1110</v>
      </c>
      <c r="P960" t="s">
        <v>575</v>
      </c>
      <c r="Q960">
        <v>373</v>
      </c>
      <c r="R960" t="s">
        <v>93</v>
      </c>
    </row>
    <row r="961" spans="1:18" x14ac:dyDescent="0.2">
      <c r="A961" s="514">
        <v>957</v>
      </c>
      <c r="B961" s="374">
        <v>43371.69027777778</v>
      </c>
      <c r="C961" t="s">
        <v>93</v>
      </c>
      <c r="D961">
        <v>0.01</v>
      </c>
      <c r="E961" t="s">
        <v>253</v>
      </c>
      <c r="F961">
        <v>1.1591</v>
      </c>
      <c r="I961" s="374">
        <v>43374.325694444444</v>
      </c>
      <c r="J961">
        <v>1.1591</v>
      </c>
      <c r="K961">
        <v>0</v>
      </c>
      <c r="M961">
        <v>0.02</v>
      </c>
      <c r="N961">
        <v>0.02</v>
      </c>
      <c r="O961">
        <v>1110</v>
      </c>
      <c r="P961" t="s">
        <v>1506</v>
      </c>
      <c r="Q961">
        <v>373</v>
      </c>
      <c r="R961" t="s">
        <v>93</v>
      </c>
    </row>
    <row r="962" spans="1:18" x14ac:dyDescent="0.2">
      <c r="A962" s="514">
        <v>958</v>
      </c>
      <c r="B962" s="374">
        <v>43371.706250000003</v>
      </c>
      <c r="C962" t="s">
        <v>93</v>
      </c>
      <c r="D962">
        <v>0.01</v>
      </c>
      <c r="E962" t="s">
        <v>253</v>
      </c>
      <c r="F962">
        <v>1.1609</v>
      </c>
      <c r="I962" s="374">
        <v>43374.325694444444</v>
      </c>
      <c r="J962">
        <v>1.1591</v>
      </c>
      <c r="K962">
        <v>0</v>
      </c>
      <c r="M962">
        <v>0.02</v>
      </c>
      <c r="N962">
        <v>1.82</v>
      </c>
      <c r="O962">
        <v>1110</v>
      </c>
      <c r="P962" t="s">
        <v>1505</v>
      </c>
      <c r="Q962">
        <v>373</v>
      </c>
      <c r="R962" t="s">
        <v>93</v>
      </c>
    </row>
    <row r="963" spans="1:18" x14ac:dyDescent="0.2">
      <c r="A963" s="514">
        <v>959</v>
      </c>
      <c r="B963" s="374">
        <v>43371.716666666667</v>
      </c>
      <c r="C963" t="s">
        <v>93</v>
      </c>
      <c r="D963">
        <v>0.02</v>
      </c>
      <c r="E963" t="s">
        <v>253</v>
      </c>
      <c r="F963">
        <v>1.1623000000000001</v>
      </c>
      <c r="I963" s="374">
        <v>43374.325694444444</v>
      </c>
      <c r="J963">
        <v>1.1591</v>
      </c>
      <c r="K963">
        <v>0</v>
      </c>
      <c r="M963">
        <v>0.03</v>
      </c>
      <c r="N963">
        <v>6.43</v>
      </c>
      <c r="O963">
        <v>1110</v>
      </c>
      <c r="P963" t="s">
        <v>1504</v>
      </c>
      <c r="Q963">
        <v>373</v>
      </c>
      <c r="R963" t="s">
        <v>93</v>
      </c>
    </row>
    <row r="964" spans="1:18" x14ac:dyDescent="0.2">
      <c r="A964" s="514">
        <v>960</v>
      </c>
      <c r="B964" s="374">
        <v>43374.376388888886</v>
      </c>
      <c r="C964" t="s">
        <v>93</v>
      </c>
      <c r="D964">
        <v>0.01</v>
      </c>
      <c r="E964" t="s">
        <v>253</v>
      </c>
      <c r="F964">
        <v>1.1580999999999999</v>
      </c>
      <c r="I964" s="374">
        <v>43374.6875</v>
      </c>
      <c r="J964">
        <v>1.159</v>
      </c>
      <c r="K964">
        <v>0</v>
      </c>
      <c r="M964">
        <v>0</v>
      </c>
      <c r="N964">
        <v>-0.9</v>
      </c>
      <c r="O964">
        <v>1110</v>
      </c>
      <c r="P964" t="s">
        <v>575</v>
      </c>
      <c r="Q964">
        <v>374</v>
      </c>
      <c r="R964" t="s">
        <v>93</v>
      </c>
    </row>
    <row r="965" spans="1:18" x14ac:dyDescent="0.2">
      <c r="A965" s="514">
        <v>961</v>
      </c>
      <c r="B965" s="374">
        <v>43374.408333333333</v>
      </c>
      <c r="C965" t="s">
        <v>93</v>
      </c>
      <c r="D965">
        <v>0.01</v>
      </c>
      <c r="E965" t="s">
        <v>253</v>
      </c>
      <c r="F965">
        <v>1.1593</v>
      </c>
      <c r="I965" s="374">
        <v>43374.6875</v>
      </c>
      <c r="J965">
        <v>1.159</v>
      </c>
      <c r="K965">
        <v>0</v>
      </c>
      <c r="M965">
        <v>0</v>
      </c>
      <c r="N965">
        <v>0.3</v>
      </c>
      <c r="O965">
        <v>1110</v>
      </c>
      <c r="P965" t="s">
        <v>1503</v>
      </c>
      <c r="Q965">
        <v>374</v>
      </c>
      <c r="R965" t="s">
        <v>93</v>
      </c>
    </row>
    <row r="966" spans="1:18" x14ac:dyDescent="0.2">
      <c r="A966" s="514">
        <v>962</v>
      </c>
      <c r="B966" s="374">
        <v>43374.457638888889</v>
      </c>
      <c r="C966" t="s">
        <v>93</v>
      </c>
      <c r="D966">
        <v>0.01</v>
      </c>
      <c r="E966" t="s">
        <v>253</v>
      </c>
      <c r="F966">
        <v>1.1606000000000001</v>
      </c>
      <c r="I966" s="374">
        <v>43374.6875</v>
      </c>
      <c r="J966">
        <v>1.159</v>
      </c>
      <c r="K966">
        <v>0</v>
      </c>
      <c r="M966">
        <v>0</v>
      </c>
      <c r="N966">
        <v>1.6</v>
      </c>
      <c r="O966">
        <v>1110</v>
      </c>
      <c r="P966" t="s">
        <v>1502</v>
      </c>
      <c r="Q966">
        <v>374</v>
      </c>
      <c r="R966" t="s">
        <v>93</v>
      </c>
    </row>
    <row r="967" spans="1:18" x14ac:dyDescent="0.2">
      <c r="A967" s="514">
        <v>963</v>
      </c>
      <c r="B967" s="374">
        <v>43374.618055555555</v>
      </c>
      <c r="C967" t="s">
        <v>93</v>
      </c>
      <c r="D967">
        <v>0.02</v>
      </c>
      <c r="E967" t="s">
        <v>253</v>
      </c>
      <c r="F967">
        <v>1.1620999999999999</v>
      </c>
      <c r="I967" s="374">
        <v>43374.6875</v>
      </c>
      <c r="J967">
        <v>1.159</v>
      </c>
      <c r="K967">
        <v>0</v>
      </c>
      <c r="M967">
        <v>0</v>
      </c>
      <c r="N967">
        <v>6.2</v>
      </c>
      <c r="O967">
        <v>1110</v>
      </c>
      <c r="P967" t="s">
        <v>1501</v>
      </c>
      <c r="Q967">
        <v>374</v>
      </c>
      <c r="R967" t="s">
        <v>93</v>
      </c>
    </row>
    <row r="968" spans="1:18" x14ac:dyDescent="0.2">
      <c r="A968" s="514">
        <v>964</v>
      </c>
      <c r="B968" s="374">
        <v>43374.707638888889</v>
      </c>
      <c r="C968" t="s">
        <v>93</v>
      </c>
      <c r="D968">
        <v>0.01</v>
      </c>
      <c r="E968" t="s">
        <v>253</v>
      </c>
      <c r="F968">
        <v>1.1583000000000001</v>
      </c>
      <c r="I968" s="374">
        <v>43374.729166666664</v>
      </c>
      <c r="J968">
        <v>1.157</v>
      </c>
      <c r="K968">
        <v>0</v>
      </c>
      <c r="M968">
        <v>0</v>
      </c>
      <c r="N968">
        <v>1.3</v>
      </c>
      <c r="O968">
        <v>1110</v>
      </c>
      <c r="P968" t="s">
        <v>577</v>
      </c>
      <c r="Q968">
        <v>375</v>
      </c>
      <c r="R968" t="s">
        <v>93</v>
      </c>
    </row>
    <row r="969" spans="1:18" x14ac:dyDescent="0.2">
      <c r="A969" s="514">
        <v>966</v>
      </c>
      <c r="B969" s="374">
        <v>43375.365277777775</v>
      </c>
      <c r="C969" t="s">
        <v>93</v>
      </c>
      <c r="D969">
        <v>0.01</v>
      </c>
      <c r="E969" t="s">
        <v>253</v>
      </c>
      <c r="F969">
        <v>1.1546000000000001</v>
      </c>
      <c r="I969" s="374">
        <v>43375.377083333333</v>
      </c>
      <c r="J969">
        <v>1.1534</v>
      </c>
      <c r="K969">
        <v>0</v>
      </c>
      <c r="M969">
        <v>0</v>
      </c>
      <c r="N969">
        <v>1.2</v>
      </c>
      <c r="O969">
        <v>1110</v>
      </c>
      <c r="P969" t="s">
        <v>575</v>
      </c>
      <c r="Q969">
        <v>376</v>
      </c>
      <c r="R969" t="s">
        <v>93</v>
      </c>
    </row>
    <row r="970" spans="1:18" x14ac:dyDescent="0.2">
      <c r="A970" s="514">
        <v>967</v>
      </c>
      <c r="B970" s="374">
        <v>43375.386805555558</v>
      </c>
      <c r="C970" t="s">
        <v>93</v>
      </c>
      <c r="D970">
        <v>0.01</v>
      </c>
      <c r="E970" t="s">
        <v>253</v>
      </c>
      <c r="F970">
        <v>1.1532</v>
      </c>
      <c r="I970" s="374">
        <v>43375.448611111111</v>
      </c>
      <c r="J970">
        <v>1.1519999999999999</v>
      </c>
      <c r="K970">
        <v>0</v>
      </c>
      <c r="M970">
        <v>0</v>
      </c>
      <c r="N970">
        <v>1.2</v>
      </c>
      <c r="O970">
        <v>1110</v>
      </c>
      <c r="P970" t="s">
        <v>575</v>
      </c>
      <c r="Q970">
        <v>377</v>
      </c>
      <c r="R970" t="s">
        <v>93</v>
      </c>
    </row>
    <row r="971" spans="1:18" x14ac:dyDescent="0.2">
      <c r="A971" s="514">
        <v>968</v>
      </c>
      <c r="B971" s="374">
        <v>43375.506944444445</v>
      </c>
      <c r="C971" t="s">
        <v>93</v>
      </c>
      <c r="D971">
        <v>0.01</v>
      </c>
      <c r="E971" t="s">
        <v>253</v>
      </c>
      <c r="F971">
        <v>1.1516999999999999</v>
      </c>
      <c r="I971" s="374">
        <v>43376.597222222219</v>
      </c>
      <c r="J971">
        <v>1.1539999999999999</v>
      </c>
      <c r="K971">
        <v>0</v>
      </c>
      <c r="M971">
        <v>0.02</v>
      </c>
      <c r="N971">
        <v>-2.2799999999999998</v>
      </c>
      <c r="O971">
        <v>1110</v>
      </c>
      <c r="P971" t="s">
        <v>575</v>
      </c>
      <c r="Q971">
        <v>378</v>
      </c>
      <c r="R971" t="s">
        <v>93</v>
      </c>
    </row>
    <row r="972" spans="1:18" x14ac:dyDescent="0.2">
      <c r="A972" s="514">
        <v>969</v>
      </c>
      <c r="B972" s="374">
        <v>43375.546527777777</v>
      </c>
      <c r="C972" t="s">
        <v>93</v>
      </c>
      <c r="D972">
        <v>0.01</v>
      </c>
      <c r="E972" t="s">
        <v>253</v>
      </c>
      <c r="F972">
        <v>1.1529</v>
      </c>
      <c r="I972" s="374">
        <v>43376.597222222219</v>
      </c>
      <c r="J972">
        <v>1.1539999999999999</v>
      </c>
      <c r="K972">
        <v>0</v>
      </c>
      <c r="M972">
        <v>0.02</v>
      </c>
      <c r="N972">
        <v>-1.08</v>
      </c>
      <c r="O972">
        <v>1110</v>
      </c>
      <c r="P972" t="s">
        <v>1500</v>
      </c>
      <c r="Q972">
        <v>378</v>
      </c>
      <c r="R972" t="s">
        <v>93</v>
      </c>
    </row>
    <row r="973" spans="1:18" x14ac:dyDescent="0.2">
      <c r="A973" s="514">
        <v>970</v>
      </c>
      <c r="B973" s="374">
        <v>43375.590277777781</v>
      </c>
      <c r="C973" t="s">
        <v>93</v>
      </c>
      <c r="D973">
        <v>0.01</v>
      </c>
      <c r="E973" t="s">
        <v>253</v>
      </c>
      <c r="F973">
        <v>1.1544000000000001</v>
      </c>
      <c r="I973" s="374">
        <v>43376.597222222219</v>
      </c>
      <c r="J973">
        <v>1.1539999999999999</v>
      </c>
      <c r="K973">
        <v>0</v>
      </c>
      <c r="M973">
        <v>0.02</v>
      </c>
      <c r="N973">
        <v>0.42</v>
      </c>
      <c r="O973">
        <v>1110</v>
      </c>
      <c r="P973" t="s">
        <v>1499</v>
      </c>
      <c r="Q973">
        <v>378</v>
      </c>
      <c r="R973" t="s">
        <v>93</v>
      </c>
    </row>
    <row r="974" spans="1:18" x14ac:dyDescent="0.2">
      <c r="A974" s="514">
        <v>971</v>
      </c>
      <c r="B974" s="374">
        <v>43375.716666666667</v>
      </c>
      <c r="C974" t="s">
        <v>93</v>
      </c>
      <c r="D974">
        <v>0.02</v>
      </c>
      <c r="E974" t="s">
        <v>253</v>
      </c>
      <c r="F974">
        <v>1.1558999999999999</v>
      </c>
      <c r="I974" s="374">
        <v>43376.597222222219</v>
      </c>
      <c r="J974">
        <v>1.1539999999999999</v>
      </c>
      <c r="K974">
        <v>0</v>
      </c>
      <c r="M974">
        <v>0.03</v>
      </c>
      <c r="N974">
        <v>3.83</v>
      </c>
      <c r="O974">
        <v>1110</v>
      </c>
      <c r="P974" t="s">
        <v>1498</v>
      </c>
      <c r="Q974">
        <v>378</v>
      </c>
      <c r="R974" t="s">
        <v>93</v>
      </c>
    </row>
    <row r="975" spans="1:18" x14ac:dyDescent="0.2">
      <c r="A975" s="514">
        <v>972</v>
      </c>
      <c r="B975" s="374">
        <v>43376.169444444444</v>
      </c>
      <c r="C975" t="s">
        <v>93</v>
      </c>
      <c r="D975">
        <v>0.03</v>
      </c>
      <c r="E975" t="s">
        <v>253</v>
      </c>
      <c r="F975">
        <v>1.1577999999999999</v>
      </c>
      <c r="I975" s="374">
        <v>43376.597222222219</v>
      </c>
      <c r="J975">
        <v>1.1539999999999999</v>
      </c>
      <c r="K975">
        <v>0</v>
      </c>
      <c r="M975">
        <v>0</v>
      </c>
      <c r="N975">
        <v>11.4</v>
      </c>
      <c r="O975">
        <v>1110</v>
      </c>
      <c r="P975" t="s">
        <v>1497</v>
      </c>
      <c r="Q975">
        <v>378</v>
      </c>
      <c r="R975" t="s">
        <v>93</v>
      </c>
    </row>
    <row r="976" spans="1:18" x14ac:dyDescent="0.2">
      <c r="A976" s="514">
        <v>973</v>
      </c>
      <c r="B976" s="374">
        <v>43376.67083333333</v>
      </c>
      <c r="C976" t="s">
        <v>93</v>
      </c>
      <c r="D976">
        <v>0.01</v>
      </c>
      <c r="E976" t="s">
        <v>253</v>
      </c>
      <c r="F976">
        <v>1.1535</v>
      </c>
      <c r="I976" s="374">
        <v>43376.694444444445</v>
      </c>
      <c r="J976">
        <v>1.1523000000000001</v>
      </c>
      <c r="K976">
        <v>0</v>
      </c>
      <c r="M976">
        <v>0</v>
      </c>
      <c r="N976">
        <v>1.2</v>
      </c>
      <c r="O976">
        <v>1110</v>
      </c>
      <c r="P976" t="s">
        <v>563</v>
      </c>
      <c r="Q976">
        <v>379</v>
      </c>
      <c r="R976" t="s">
        <v>93</v>
      </c>
    </row>
    <row r="977" spans="1:18" x14ac:dyDescent="0.2">
      <c r="A977" s="514">
        <v>974</v>
      </c>
      <c r="B977" s="374">
        <v>43376.699305555558</v>
      </c>
      <c r="C977" t="s">
        <v>93</v>
      </c>
      <c r="D977">
        <v>0.01</v>
      </c>
      <c r="E977" t="s">
        <v>253</v>
      </c>
      <c r="F977">
        <v>1.153</v>
      </c>
      <c r="I977" s="374">
        <v>43376.73333333333</v>
      </c>
      <c r="J977">
        <v>1.1517999999999999</v>
      </c>
      <c r="K977">
        <v>0</v>
      </c>
      <c r="M977">
        <v>0</v>
      </c>
      <c r="N977">
        <v>1.2</v>
      </c>
      <c r="O977">
        <v>1110</v>
      </c>
      <c r="P977" t="s">
        <v>575</v>
      </c>
      <c r="Q977">
        <v>380</v>
      </c>
      <c r="R977" t="s">
        <v>93</v>
      </c>
    </row>
    <row r="978" spans="1:18" x14ac:dyDescent="0.2">
      <c r="A978" s="514">
        <v>975</v>
      </c>
      <c r="B978" s="374">
        <v>43376.753472222219</v>
      </c>
      <c r="C978" t="s">
        <v>93</v>
      </c>
      <c r="D978">
        <v>0.01</v>
      </c>
      <c r="E978" t="s">
        <v>253</v>
      </c>
      <c r="F978">
        <v>1.1525000000000001</v>
      </c>
      <c r="I978" s="374">
        <v>43376.792361111111</v>
      </c>
      <c r="J978">
        <v>1.1513</v>
      </c>
      <c r="K978">
        <v>0</v>
      </c>
      <c r="M978">
        <v>0</v>
      </c>
      <c r="N978">
        <v>1.2</v>
      </c>
      <c r="O978">
        <v>1110</v>
      </c>
      <c r="P978" t="s">
        <v>575</v>
      </c>
      <c r="Q978">
        <v>381</v>
      </c>
      <c r="R978" t="s">
        <v>93</v>
      </c>
    </row>
    <row r="979" spans="1:18" x14ac:dyDescent="0.2">
      <c r="A979" s="514">
        <v>976</v>
      </c>
      <c r="B979" s="374">
        <v>43376.816666666666</v>
      </c>
      <c r="C979" t="s">
        <v>93</v>
      </c>
      <c r="D979">
        <v>0.01</v>
      </c>
      <c r="E979" t="s">
        <v>253</v>
      </c>
      <c r="F979">
        <v>1.1523000000000001</v>
      </c>
      <c r="I979" s="374">
        <v>43376.879861111112</v>
      </c>
      <c r="J979">
        <v>1.1511</v>
      </c>
      <c r="K979">
        <v>0</v>
      </c>
      <c r="M979">
        <v>0</v>
      </c>
      <c r="N979">
        <v>1.2</v>
      </c>
      <c r="O979">
        <v>1110</v>
      </c>
      <c r="P979" t="s">
        <v>575</v>
      </c>
      <c r="Q979">
        <v>382</v>
      </c>
      <c r="R979" t="s">
        <v>93</v>
      </c>
    </row>
    <row r="980" spans="1:18" x14ac:dyDescent="0.2">
      <c r="A980" s="514">
        <v>978</v>
      </c>
      <c r="B980" s="374">
        <v>43376.991666666669</v>
      </c>
      <c r="C980" t="s">
        <v>93</v>
      </c>
      <c r="D980">
        <v>0.01</v>
      </c>
      <c r="E980" t="s">
        <v>253</v>
      </c>
      <c r="F980">
        <v>1.1480999999999999</v>
      </c>
      <c r="I980" s="374">
        <v>43377.143750000003</v>
      </c>
      <c r="J980">
        <v>1.1469</v>
      </c>
      <c r="K980">
        <v>0</v>
      </c>
      <c r="M980">
        <v>0</v>
      </c>
      <c r="N980">
        <v>1.2</v>
      </c>
      <c r="O980">
        <v>1110</v>
      </c>
      <c r="P980" t="s">
        <v>575</v>
      </c>
      <c r="Q980">
        <v>383</v>
      </c>
      <c r="R980" t="s">
        <v>93</v>
      </c>
    </row>
    <row r="981" spans="1:18" x14ac:dyDescent="0.2">
      <c r="A981" s="514">
        <v>979</v>
      </c>
      <c r="B981" s="374">
        <v>43377.354861111111</v>
      </c>
      <c r="C981" t="s">
        <v>93</v>
      </c>
      <c r="D981">
        <v>0.01</v>
      </c>
      <c r="E981" t="s">
        <v>253</v>
      </c>
      <c r="F981">
        <v>1.1478999999999999</v>
      </c>
      <c r="I981" s="374">
        <v>43377.794444444444</v>
      </c>
      <c r="J981">
        <v>1.1498999999999999</v>
      </c>
      <c r="K981">
        <v>0</v>
      </c>
      <c r="M981">
        <v>0</v>
      </c>
      <c r="N981">
        <v>-2</v>
      </c>
      <c r="O981">
        <v>1110</v>
      </c>
      <c r="P981" t="s">
        <v>575</v>
      </c>
      <c r="Q981">
        <v>384</v>
      </c>
      <c r="R981" t="s">
        <v>93</v>
      </c>
    </row>
    <row r="982" spans="1:18" x14ac:dyDescent="0.2">
      <c r="A982" s="514">
        <v>980</v>
      </c>
      <c r="B982" s="374">
        <v>43377.404861111114</v>
      </c>
      <c r="C982" t="s">
        <v>93</v>
      </c>
      <c r="D982">
        <v>0.01</v>
      </c>
      <c r="E982" t="s">
        <v>253</v>
      </c>
      <c r="F982">
        <v>1.1491</v>
      </c>
      <c r="I982" s="374">
        <v>43377.794444444444</v>
      </c>
      <c r="J982">
        <v>1.1498999999999999</v>
      </c>
      <c r="K982">
        <v>0</v>
      </c>
      <c r="M982">
        <v>0</v>
      </c>
      <c r="N982">
        <v>-0.8</v>
      </c>
      <c r="O982">
        <v>1110</v>
      </c>
      <c r="P982" t="s">
        <v>1496</v>
      </c>
      <c r="Q982">
        <v>384</v>
      </c>
      <c r="R982" t="s">
        <v>93</v>
      </c>
    </row>
    <row r="983" spans="1:18" x14ac:dyDescent="0.2">
      <c r="A983" s="514">
        <v>981</v>
      </c>
      <c r="B983" s="374">
        <v>43377.558333333334</v>
      </c>
      <c r="C983" t="s">
        <v>93</v>
      </c>
      <c r="D983">
        <v>0.01</v>
      </c>
      <c r="E983" t="s">
        <v>253</v>
      </c>
      <c r="F983">
        <v>1.1504000000000001</v>
      </c>
      <c r="I983" s="374">
        <v>43377.794444444444</v>
      </c>
      <c r="J983">
        <v>1.1498999999999999</v>
      </c>
      <c r="K983">
        <v>0</v>
      </c>
      <c r="M983">
        <v>0</v>
      </c>
      <c r="N983">
        <v>0.5</v>
      </c>
      <c r="O983">
        <v>1110</v>
      </c>
      <c r="P983" t="s">
        <v>1495</v>
      </c>
      <c r="Q983">
        <v>384</v>
      </c>
      <c r="R983" t="s">
        <v>93</v>
      </c>
    </row>
    <row r="984" spans="1:18" x14ac:dyDescent="0.2">
      <c r="A984" s="514">
        <v>982</v>
      </c>
      <c r="B984" s="374">
        <v>43377.645138888889</v>
      </c>
      <c r="C984" t="s">
        <v>93</v>
      </c>
      <c r="D984">
        <v>0.02</v>
      </c>
      <c r="E984" t="s">
        <v>253</v>
      </c>
      <c r="F984">
        <v>1.1518999999999999</v>
      </c>
      <c r="I984" s="374">
        <v>43377.794444444444</v>
      </c>
      <c r="J984">
        <v>1.1498999999999999</v>
      </c>
      <c r="K984">
        <v>0</v>
      </c>
      <c r="M984">
        <v>0</v>
      </c>
      <c r="N984">
        <v>4</v>
      </c>
      <c r="O984">
        <v>1110</v>
      </c>
      <c r="P984" t="s">
        <v>1494</v>
      </c>
      <c r="Q984">
        <v>384</v>
      </c>
      <c r="R984" t="s">
        <v>93</v>
      </c>
    </row>
    <row r="985" spans="1:18" x14ac:dyDescent="0.2">
      <c r="A985" s="514">
        <v>983</v>
      </c>
      <c r="B985" s="374">
        <v>43377.683333333334</v>
      </c>
      <c r="C985" t="s">
        <v>93</v>
      </c>
      <c r="D985">
        <v>0.03</v>
      </c>
      <c r="E985" t="s">
        <v>253</v>
      </c>
      <c r="F985">
        <v>1.1534</v>
      </c>
      <c r="I985" s="374">
        <v>43377.794444444444</v>
      </c>
      <c r="J985">
        <v>1.1498999999999999</v>
      </c>
      <c r="K985">
        <v>0</v>
      </c>
      <c r="M985">
        <v>0</v>
      </c>
      <c r="N985">
        <v>10.5</v>
      </c>
      <c r="O985">
        <v>1110</v>
      </c>
      <c r="P985" t="s">
        <v>1493</v>
      </c>
      <c r="Q985">
        <v>384</v>
      </c>
      <c r="R985" t="s">
        <v>93</v>
      </c>
    </row>
    <row r="986" spans="1:18" x14ac:dyDescent="0.2">
      <c r="A986" s="514">
        <v>984</v>
      </c>
      <c r="B986" s="374">
        <v>43377.85</v>
      </c>
      <c r="C986" t="s">
        <v>93</v>
      </c>
      <c r="D986">
        <v>0.01</v>
      </c>
      <c r="E986" t="s">
        <v>253</v>
      </c>
      <c r="F986">
        <v>1.1504000000000001</v>
      </c>
      <c r="I986" s="374">
        <v>43378.328472222223</v>
      </c>
      <c r="J986">
        <v>1.1499999999999999</v>
      </c>
      <c r="K986">
        <v>0</v>
      </c>
      <c r="M986">
        <v>0.02</v>
      </c>
      <c r="N986">
        <v>0.42</v>
      </c>
      <c r="O986">
        <v>1110</v>
      </c>
      <c r="P986" t="s">
        <v>575</v>
      </c>
      <c r="Q986">
        <v>385</v>
      </c>
      <c r="R986" t="s">
        <v>93</v>
      </c>
    </row>
    <row r="987" spans="1:18" x14ac:dyDescent="0.2">
      <c r="A987" s="514">
        <v>985</v>
      </c>
      <c r="B987" s="374">
        <v>43377.910416666666</v>
      </c>
      <c r="C987" t="s">
        <v>93</v>
      </c>
      <c r="D987">
        <v>0.01</v>
      </c>
      <c r="E987" t="s">
        <v>253</v>
      </c>
      <c r="F987">
        <v>1.1518999999999999</v>
      </c>
      <c r="I987" s="374">
        <v>43378.328472222223</v>
      </c>
      <c r="J987">
        <v>1.1499999999999999</v>
      </c>
      <c r="K987">
        <v>0</v>
      </c>
      <c r="M987">
        <v>0.02</v>
      </c>
      <c r="N987">
        <v>1.92</v>
      </c>
      <c r="O987">
        <v>1110</v>
      </c>
      <c r="P987" t="s">
        <v>1492</v>
      </c>
      <c r="Q987">
        <v>385</v>
      </c>
      <c r="R987" t="s">
        <v>93</v>
      </c>
    </row>
    <row r="988" spans="1:18" x14ac:dyDescent="0.2">
      <c r="A988" s="514">
        <v>986</v>
      </c>
      <c r="B988" s="374">
        <v>43378.345833333333</v>
      </c>
      <c r="C988" t="s">
        <v>93</v>
      </c>
      <c r="D988">
        <v>0.01</v>
      </c>
      <c r="E988" t="s">
        <v>253</v>
      </c>
      <c r="F988">
        <v>1.1501999999999999</v>
      </c>
      <c r="I988" s="374">
        <v>43378.432638888888</v>
      </c>
      <c r="J988">
        <v>1.1496</v>
      </c>
      <c r="K988">
        <v>0</v>
      </c>
      <c r="M988">
        <v>0</v>
      </c>
      <c r="N988">
        <v>0.6</v>
      </c>
      <c r="O988">
        <v>1110</v>
      </c>
      <c r="P988" t="s">
        <v>575</v>
      </c>
      <c r="Q988">
        <v>386</v>
      </c>
      <c r="R988" t="s">
        <v>93</v>
      </c>
    </row>
    <row r="989" spans="1:18" x14ac:dyDescent="0.2">
      <c r="A989" s="514">
        <v>987</v>
      </c>
      <c r="B989" s="374">
        <v>43378.363194444442</v>
      </c>
      <c r="C989" t="s">
        <v>93</v>
      </c>
      <c r="D989">
        <v>0.01</v>
      </c>
      <c r="E989" t="s">
        <v>253</v>
      </c>
      <c r="F989">
        <v>1.1514</v>
      </c>
      <c r="I989" s="374">
        <v>43378.432638888888</v>
      </c>
      <c r="J989">
        <v>1.1496</v>
      </c>
      <c r="K989">
        <v>0</v>
      </c>
      <c r="M989">
        <v>0</v>
      </c>
      <c r="N989">
        <v>1.8</v>
      </c>
      <c r="O989">
        <v>1110</v>
      </c>
      <c r="P989" t="s">
        <v>1491</v>
      </c>
      <c r="Q989">
        <v>386</v>
      </c>
      <c r="R989" t="s">
        <v>93</v>
      </c>
    </row>
    <row r="990" spans="1:18" x14ac:dyDescent="0.2">
      <c r="A990" s="514">
        <v>988</v>
      </c>
      <c r="B990" s="374">
        <v>43378.498611111114</v>
      </c>
      <c r="C990" t="s">
        <v>93</v>
      </c>
      <c r="D990">
        <v>0.01</v>
      </c>
      <c r="E990" t="s">
        <v>253</v>
      </c>
      <c r="F990">
        <v>1.1496</v>
      </c>
      <c r="I990" s="374">
        <v>43378.61041666667</v>
      </c>
      <c r="J990">
        <v>1.149</v>
      </c>
      <c r="K990">
        <v>0</v>
      </c>
      <c r="M990">
        <v>0</v>
      </c>
      <c r="N990">
        <v>0.6</v>
      </c>
      <c r="O990">
        <v>1110</v>
      </c>
      <c r="P990" t="s">
        <v>575</v>
      </c>
      <c r="Q990">
        <v>387</v>
      </c>
      <c r="R990" t="s">
        <v>93</v>
      </c>
    </row>
    <row r="991" spans="1:18" x14ac:dyDescent="0.2">
      <c r="A991" s="514">
        <v>989</v>
      </c>
      <c r="B991" s="374">
        <v>43378.569444444445</v>
      </c>
      <c r="C991" t="s">
        <v>93</v>
      </c>
      <c r="D991">
        <v>0.01</v>
      </c>
      <c r="E991" t="s">
        <v>253</v>
      </c>
      <c r="F991">
        <v>1.1508</v>
      </c>
      <c r="I991" s="374">
        <v>43378.61041666667</v>
      </c>
      <c r="J991">
        <v>1.149</v>
      </c>
      <c r="K991">
        <v>0</v>
      </c>
      <c r="M991">
        <v>0</v>
      </c>
      <c r="N991">
        <v>1.8</v>
      </c>
      <c r="O991">
        <v>1110</v>
      </c>
      <c r="P991" t="s">
        <v>1490</v>
      </c>
      <c r="Q991">
        <v>387</v>
      </c>
      <c r="R991" t="s">
        <v>93</v>
      </c>
    </row>
    <row r="992" spans="1:18" x14ac:dyDescent="0.2">
      <c r="A992" s="514">
        <v>990</v>
      </c>
      <c r="B992" s="374">
        <v>43378.613194444442</v>
      </c>
      <c r="C992" t="s">
        <v>93</v>
      </c>
      <c r="D992">
        <v>0.01</v>
      </c>
      <c r="E992" t="s">
        <v>253</v>
      </c>
      <c r="F992">
        <v>1.1496</v>
      </c>
      <c r="I992" s="374">
        <v>43381.388194444444</v>
      </c>
      <c r="J992">
        <v>1.1496999999999999</v>
      </c>
      <c r="K992">
        <v>0</v>
      </c>
      <c r="M992">
        <v>0.02</v>
      </c>
      <c r="N992">
        <v>-0.08</v>
      </c>
      <c r="O992">
        <v>1110</v>
      </c>
      <c r="P992" t="s">
        <v>575</v>
      </c>
      <c r="Q992">
        <v>388</v>
      </c>
      <c r="R992" t="s">
        <v>93</v>
      </c>
    </row>
    <row r="993" spans="1:18" x14ac:dyDescent="0.2">
      <c r="A993" s="514">
        <v>991</v>
      </c>
      <c r="B993" s="374">
        <v>43378.615277777775</v>
      </c>
      <c r="C993" t="s">
        <v>93</v>
      </c>
      <c r="D993">
        <v>0.01</v>
      </c>
      <c r="E993" t="s">
        <v>253</v>
      </c>
      <c r="F993">
        <v>1.151</v>
      </c>
      <c r="I993" s="374">
        <v>43381.388194444444</v>
      </c>
      <c r="J993">
        <v>1.1496999999999999</v>
      </c>
      <c r="K993">
        <v>0</v>
      </c>
      <c r="M993">
        <v>0.02</v>
      </c>
      <c r="N993">
        <v>1.32</v>
      </c>
      <c r="O993">
        <v>1110</v>
      </c>
      <c r="P993" t="s">
        <v>1489</v>
      </c>
      <c r="Q993">
        <v>388</v>
      </c>
      <c r="R993" t="s">
        <v>93</v>
      </c>
    </row>
    <row r="994" spans="1:18" x14ac:dyDescent="0.2">
      <c r="A994" s="514">
        <v>992</v>
      </c>
      <c r="B994" s="374">
        <v>43378.621527777781</v>
      </c>
      <c r="C994" t="s">
        <v>93</v>
      </c>
      <c r="D994">
        <v>0.01</v>
      </c>
      <c r="E994" t="s">
        <v>253</v>
      </c>
      <c r="F994">
        <v>1.1524000000000001</v>
      </c>
      <c r="I994" s="374">
        <v>43381.388194444444</v>
      </c>
      <c r="J994">
        <v>1.1496999999999999</v>
      </c>
      <c r="K994">
        <v>0</v>
      </c>
      <c r="M994">
        <v>0.02</v>
      </c>
      <c r="N994">
        <v>2.72</v>
      </c>
      <c r="O994">
        <v>1110</v>
      </c>
      <c r="P994" t="s">
        <v>1488</v>
      </c>
      <c r="Q994">
        <v>388</v>
      </c>
      <c r="R994" t="s">
        <v>93</v>
      </c>
    </row>
    <row r="995" spans="1:18" x14ac:dyDescent="0.2">
      <c r="A995" s="514">
        <v>993</v>
      </c>
      <c r="B995" s="374">
        <v>43381.461111111108</v>
      </c>
      <c r="C995" t="s">
        <v>93</v>
      </c>
      <c r="D995">
        <v>0.01</v>
      </c>
      <c r="E995" t="s">
        <v>253</v>
      </c>
      <c r="F995">
        <v>1.1477999999999999</v>
      </c>
      <c r="I995" s="374">
        <v>43381.545138888891</v>
      </c>
      <c r="J995">
        <v>1.1466000000000001</v>
      </c>
      <c r="K995">
        <v>0</v>
      </c>
      <c r="M995">
        <v>0</v>
      </c>
      <c r="N995">
        <v>1.2</v>
      </c>
      <c r="O995">
        <v>1110</v>
      </c>
      <c r="P995" t="s">
        <v>575</v>
      </c>
      <c r="Q995">
        <v>389</v>
      </c>
      <c r="R995" t="s">
        <v>93</v>
      </c>
    </row>
    <row r="996" spans="1:18" x14ac:dyDescent="0.2">
      <c r="A996" s="514">
        <v>994</v>
      </c>
      <c r="B996" s="374">
        <v>43381.626388888886</v>
      </c>
      <c r="C996" t="s">
        <v>93</v>
      </c>
      <c r="D996">
        <v>0.01</v>
      </c>
      <c r="E996" t="s">
        <v>253</v>
      </c>
      <c r="F996">
        <v>1.1464000000000001</v>
      </c>
      <c r="I996" s="374">
        <v>43382.354166666664</v>
      </c>
      <c r="J996">
        <v>1.1469</v>
      </c>
      <c r="K996">
        <v>0</v>
      </c>
      <c r="M996">
        <v>0.02</v>
      </c>
      <c r="N996">
        <v>-0.48</v>
      </c>
      <c r="O996">
        <v>1110</v>
      </c>
      <c r="P996" t="s">
        <v>575</v>
      </c>
      <c r="Q996">
        <v>390</v>
      </c>
      <c r="R996" t="s">
        <v>93</v>
      </c>
    </row>
    <row r="997" spans="1:18" x14ac:dyDescent="0.2">
      <c r="A997" s="514">
        <v>995</v>
      </c>
      <c r="B997" s="374">
        <v>43381.671527777777</v>
      </c>
      <c r="C997" t="s">
        <v>93</v>
      </c>
      <c r="D997">
        <v>0.01</v>
      </c>
      <c r="E997" t="s">
        <v>253</v>
      </c>
      <c r="F997">
        <v>1.1483000000000001</v>
      </c>
      <c r="I997" s="374">
        <v>43382.354166666664</v>
      </c>
      <c r="J997">
        <v>1.1469</v>
      </c>
      <c r="K997">
        <v>0</v>
      </c>
      <c r="M997">
        <v>0.02</v>
      </c>
      <c r="N997">
        <v>1.42</v>
      </c>
      <c r="O997">
        <v>1110</v>
      </c>
      <c r="P997" t="s">
        <v>1487</v>
      </c>
      <c r="Q997">
        <v>390</v>
      </c>
      <c r="R997" t="s">
        <v>93</v>
      </c>
    </row>
    <row r="998" spans="1:18" x14ac:dyDescent="0.2">
      <c r="A998" s="514">
        <v>996</v>
      </c>
      <c r="B998" s="374">
        <v>43381.905555555553</v>
      </c>
      <c r="C998" t="s">
        <v>93</v>
      </c>
      <c r="D998">
        <v>0.01</v>
      </c>
      <c r="E998" t="s">
        <v>253</v>
      </c>
      <c r="F998">
        <v>1.1496999999999999</v>
      </c>
      <c r="I998" s="374">
        <v>43382.354166666664</v>
      </c>
      <c r="J998">
        <v>1.1469</v>
      </c>
      <c r="K998">
        <v>0</v>
      </c>
      <c r="M998">
        <v>0.02</v>
      </c>
      <c r="N998">
        <v>2.82</v>
      </c>
      <c r="O998">
        <v>1110</v>
      </c>
      <c r="P998" t="s">
        <v>1486</v>
      </c>
      <c r="Q998">
        <v>390</v>
      </c>
      <c r="R998" t="s">
        <v>93</v>
      </c>
    </row>
    <row r="999" spans="1:18" x14ac:dyDescent="0.2">
      <c r="A999" s="514">
        <v>997</v>
      </c>
      <c r="B999" s="374">
        <v>43382.37777777778</v>
      </c>
      <c r="C999" t="s">
        <v>93</v>
      </c>
      <c r="D999">
        <v>0.01</v>
      </c>
      <c r="E999" t="s">
        <v>253</v>
      </c>
      <c r="F999">
        <v>1.1482000000000001</v>
      </c>
      <c r="I999" s="374">
        <v>43382.393750000003</v>
      </c>
      <c r="J999">
        <v>1.147</v>
      </c>
      <c r="K999">
        <v>0</v>
      </c>
      <c r="M999">
        <v>0</v>
      </c>
      <c r="N999">
        <v>1.2</v>
      </c>
      <c r="O999">
        <v>1110</v>
      </c>
      <c r="P999" t="s">
        <v>575</v>
      </c>
      <c r="Q999">
        <v>391</v>
      </c>
      <c r="R999" t="s">
        <v>93</v>
      </c>
    </row>
    <row r="1000" spans="1:18" x14ac:dyDescent="0.2">
      <c r="A1000" s="514">
        <v>998</v>
      </c>
      <c r="B1000" s="374">
        <v>43382.505555555559</v>
      </c>
      <c r="C1000" t="s">
        <v>93</v>
      </c>
      <c r="D1000">
        <v>0.01</v>
      </c>
      <c r="E1000" t="s">
        <v>253</v>
      </c>
      <c r="F1000">
        <v>1.1449</v>
      </c>
      <c r="I1000" s="374">
        <v>43382.555555555555</v>
      </c>
      <c r="J1000">
        <v>1.1436999999999999</v>
      </c>
      <c r="K1000">
        <v>0</v>
      </c>
      <c r="M1000">
        <v>0</v>
      </c>
      <c r="N1000">
        <v>1.2</v>
      </c>
      <c r="O1000">
        <v>1110</v>
      </c>
      <c r="P1000" t="s">
        <v>575</v>
      </c>
      <c r="Q1000">
        <v>392</v>
      </c>
      <c r="R1000" t="s">
        <v>93</v>
      </c>
    </row>
    <row r="1001" spans="1:18" x14ac:dyDescent="0.2">
      <c r="A1001" s="514">
        <v>1000</v>
      </c>
      <c r="B1001" s="374">
        <v>43382.588194444441</v>
      </c>
      <c r="C1001" t="s">
        <v>93</v>
      </c>
      <c r="D1001">
        <v>0.01</v>
      </c>
      <c r="E1001" t="s">
        <v>253</v>
      </c>
      <c r="F1001">
        <v>1.1435999999999999</v>
      </c>
      <c r="I1001" s="374">
        <v>43390.579861111109</v>
      </c>
      <c r="J1001">
        <v>1.1528</v>
      </c>
      <c r="K1001">
        <v>0</v>
      </c>
      <c r="M1001">
        <v>0.15</v>
      </c>
      <c r="N1001">
        <v>-9.0500000000000007</v>
      </c>
      <c r="O1001">
        <v>1110</v>
      </c>
      <c r="P1001" t="s">
        <v>575</v>
      </c>
      <c r="Q1001">
        <v>393</v>
      </c>
      <c r="R1001" t="s">
        <v>93</v>
      </c>
    </row>
    <row r="1002" spans="1:18" x14ac:dyDescent="0.2">
      <c r="A1002" s="514">
        <v>1001</v>
      </c>
      <c r="B1002" s="374">
        <v>43382.618055555555</v>
      </c>
      <c r="C1002" t="s">
        <v>93</v>
      </c>
      <c r="D1002">
        <v>0.01</v>
      </c>
      <c r="E1002" t="s">
        <v>253</v>
      </c>
      <c r="F1002">
        <v>1.1448</v>
      </c>
      <c r="I1002" s="374">
        <v>43390.579861111109</v>
      </c>
      <c r="J1002">
        <v>1.1528</v>
      </c>
      <c r="K1002">
        <v>0</v>
      </c>
      <c r="M1002">
        <v>0.15</v>
      </c>
      <c r="N1002">
        <v>-7.85</v>
      </c>
      <c r="O1002">
        <v>1110</v>
      </c>
      <c r="P1002" t="s">
        <v>1462</v>
      </c>
      <c r="Q1002">
        <v>393</v>
      </c>
      <c r="R1002" t="s">
        <v>93</v>
      </c>
    </row>
    <row r="1003" spans="1:18" x14ac:dyDescent="0.2">
      <c r="A1003" s="514">
        <v>1002</v>
      </c>
      <c r="B1003" s="374">
        <v>43382.682638888888</v>
      </c>
      <c r="C1003" t="s">
        <v>93</v>
      </c>
      <c r="D1003">
        <v>0.01</v>
      </c>
      <c r="E1003" t="s">
        <v>253</v>
      </c>
      <c r="F1003">
        <v>1.1473</v>
      </c>
      <c r="I1003" s="374">
        <v>43390.579861111109</v>
      </c>
      <c r="J1003">
        <v>1.1528</v>
      </c>
      <c r="K1003">
        <v>0</v>
      </c>
      <c r="M1003">
        <v>0.15</v>
      </c>
      <c r="N1003">
        <v>-5.35</v>
      </c>
      <c r="O1003">
        <v>1110</v>
      </c>
      <c r="P1003" t="s">
        <v>1460</v>
      </c>
      <c r="Q1003">
        <v>393</v>
      </c>
      <c r="R1003" t="s">
        <v>93</v>
      </c>
    </row>
    <row r="1004" spans="1:18" x14ac:dyDescent="0.2">
      <c r="A1004" s="514">
        <v>1003</v>
      </c>
      <c r="B1004" s="374">
        <v>43382.738888888889</v>
      </c>
      <c r="C1004" t="s">
        <v>93</v>
      </c>
      <c r="D1004">
        <v>0.02</v>
      </c>
      <c r="E1004" t="s">
        <v>253</v>
      </c>
      <c r="F1004">
        <v>1.1487000000000001</v>
      </c>
      <c r="I1004" s="374">
        <v>43390.579861111109</v>
      </c>
      <c r="J1004">
        <v>1.1528</v>
      </c>
      <c r="K1004">
        <v>0</v>
      </c>
      <c r="M1004">
        <v>0.24</v>
      </c>
      <c r="N1004">
        <v>-7.96</v>
      </c>
      <c r="O1004">
        <v>1110</v>
      </c>
      <c r="P1004" t="s">
        <v>1463</v>
      </c>
      <c r="Q1004">
        <v>393</v>
      </c>
      <c r="R1004" t="s">
        <v>93</v>
      </c>
    </row>
    <row r="1005" spans="1:18" x14ac:dyDescent="0.2">
      <c r="A1005" s="514">
        <v>1004</v>
      </c>
      <c r="B1005" s="374">
        <v>43383.06527777778</v>
      </c>
      <c r="C1005" t="s">
        <v>93</v>
      </c>
      <c r="D1005">
        <v>0.03</v>
      </c>
      <c r="E1005" t="s">
        <v>253</v>
      </c>
      <c r="F1005">
        <v>1.1503000000000001</v>
      </c>
      <c r="I1005" s="374">
        <v>43390.579861111109</v>
      </c>
      <c r="J1005">
        <v>1.1528</v>
      </c>
      <c r="K1005">
        <v>0</v>
      </c>
      <c r="M1005">
        <v>0.34</v>
      </c>
      <c r="N1005">
        <v>-7.16</v>
      </c>
      <c r="O1005">
        <v>1110</v>
      </c>
      <c r="P1005" t="s">
        <v>1461</v>
      </c>
      <c r="Q1005">
        <v>393</v>
      </c>
      <c r="R1005" t="s">
        <v>93</v>
      </c>
    </row>
    <row r="1006" spans="1:18" x14ac:dyDescent="0.2">
      <c r="A1006" s="514">
        <v>1005</v>
      </c>
      <c r="B1006" s="374">
        <v>43383.638888888891</v>
      </c>
      <c r="C1006" t="s">
        <v>93</v>
      </c>
      <c r="D1006">
        <v>0.04</v>
      </c>
      <c r="E1006" t="s">
        <v>253</v>
      </c>
      <c r="F1006">
        <v>1.1519999999999999</v>
      </c>
      <c r="I1006" s="374">
        <v>43390.579861111109</v>
      </c>
      <c r="J1006">
        <v>1.1528</v>
      </c>
      <c r="K1006">
        <v>0</v>
      </c>
      <c r="M1006">
        <v>0.43</v>
      </c>
      <c r="N1006">
        <v>-2.77</v>
      </c>
      <c r="O1006">
        <v>1110</v>
      </c>
      <c r="P1006" t="s">
        <v>1459</v>
      </c>
      <c r="Q1006">
        <v>393</v>
      </c>
      <c r="R1006" t="s">
        <v>93</v>
      </c>
    </row>
    <row r="1007" spans="1:18" x14ac:dyDescent="0.2">
      <c r="A1007" s="514">
        <v>1006</v>
      </c>
      <c r="B1007" s="374">
        <v>43383.742361111108</v>
      </c>
      <c r="C1007" t="s">
        <v>93</v>
      </c>
      <c r="D1007">
        <v>0.06</v>
      </c>
      <c r="E1007" t="s">
        <v>253</v>
      </c>
      <c r="F1007">
        <v>1.1539999999999999</v>
      </c>
      <c r="I1007" s="374">
        <v>43390.579861111109</v>
      </c>
      <c r="J1007">
        <v>1.1528</v>
      </c>
      <c r="K1007">
        <v>0</v>
      </c>
      <c r="M1007">
        <v>0.64</v>
      </c>
      <c r="N1007">
        <v>7.84</v>
      </c>
      <c r="O1007">
        <v>1110</v>
      </c>
      <c r="P1007" t="s">
        <v>1458</v>
      </c>
      <c r="Q1007">
        <v>393</v>
      </c>
      <c r="R1007" t="s">
        <v>93</v>
      </c>
    </row>
    <row r="1008" spans="1:18" x14ac:dyDescent="0.2">
      <c r="A1008" s="514">
        <v>1010</v>
      </c>
      <c r="B1008" s="374">
        <v>43384.227777777778</v>
      </c>
      <c r="C1008" t="s">
        <v>93</v>
      </c>
      <c r="D1008">
        <v>0.09</v>
      </c>
      <c r="E1008" t="s">
        <v>253</v>
      </c>
      <c r="F1008">
        <v>1.1563000000000001</v>
      </c>
      <c r="I1008" s="374">
        <v>43390.579861111109</v>
      </c>
      <c r="J1008">
        <v>1.1528</v>
      </c>
      <c r="K1008">
        <v>0</v>
      </c>
      <c r="M1008">
        <v>0.56000000000000005</v>
      </c>
      <c r="N1008">
        <v>32.06</v>
      </c>
      <c r="O1008">
        <v>1110</v>
      </c>
      <c r="P1008" t="s">
        <v>1457</v>
      </c>
      <c r="Q1008">
        <v>393</v>
      </c>
      <c r="R1008" t="s">
        <v>93</v>
      </c>
    </row>
    <row r="1009" spans="1:18" x14ac:dyDescent="0.2">
      <c r="A1009" s="514">
        <v>1013</v>
      </c>
      <c r="B1009" s="374">
        <v>43384.60833333333</v>
      </c>
      <c r="C1009" t="s">
        <v>93</v>
      </c>
      <c r="D1009">
        <v>0.13</v>
      </c>
      <c r="E1009" t="s">
        <v>253</v>
      </c>
      <c r="F1009">
        <v>1.1592</v>
      </c>
      <c r="I1009" s="374">
        <v>43390.579861111109</v>
      </c>
      <c r="J1009">
        <v>1.1528</v>
      </c>
      <c r="K1009">
        <v>0</v>
      </c>
      <c r="M1009">
        <v>0.8</v>
      </c>
      <c r="N1009">
        <v>84</v>
      </c>
      <c r="O1009">
        <v>1110</v>
      </c>
      <c r="P1009" t="s">
        <v>1456</v>
      </c>
      <c r="Q1009">
        <v>393</v>
      </c>
      <c r="R1009" t="s">
        <v>93</v>
      </c>
    </row>
    <row r="1010" spans="1:18" x14ac:dyDescent="0.2">
      <c r="A1010" s="514">
        <v>1007</v>
      </c>
      <c r="B1010" s="374">
        <v>43383.849305555559</v>
      </c>
      <c r="C1010" t="s">
        <v>92</v>
      </c>
      <c r="D1010">
        <v>0.01</v>
      </c>
      <c r="E1010" t="s">
        <v>253</v>
      </c>
      <c r="F1010">
        <v>1.1537999999999999</v>
      </c>
      <c r="I1010" s="374">
        <v>43384.160416666666</v>
      </c>
      <c r="J1010">
        <v>1.1549</v>
      </c>
      <c r="K1010">
        <v>0</v>
      </c>
      <c r="M1010">
        <v>-0.37</v>
      </c>
      <c r="N1010">
        <v>0.73</v>
      </c>
      <c r="O1010">
        <v>1110</v>
      </c>
      <c r="P1010" t="s">
        <v>575</v>
      </c>
      <c r="Q1010">
        <v>394</v>
      </c>
      <c r="R1010" t="s">
        <v>92</v>
      </c>
    </row>
    <row r="1011" spans="1:18" x14ac:dyDescent="0.2">
      <c r="A1011" s="514">
        <v>1008</v>
      </c>
      <c r="B1011" s="374">
        <v>43383.877083333333</v>
      </c>
      <c r="C1011" t="s">
        <v>92</v>
      </c>
      <c r="D1011">
        <v>0.01</v>
      </c>
      <c r="E1011" t="s">
        <v>253</v>
      </c>
      <c r="F1011">
        <v>1.1525000000000001</v>
      </c>
      <c r="I1011" s="374">
        <v>43384.160416666666</v>
      </c>
      <c r="J1011">
        <v>1.1549</v>
      </c>
      <c r="K1011">
        <v>0</v>
      </c>
      <c r="M1011">
        <v>-0.37</v>
      </c>
      <c r="N1011">
        <v>2.0299999999999998</v>
      </c>
      <c r="O1011">
        <v>1110</v>
      </c>
      <c r="P1011" t="s">
        <v>1473</v>
      </c>
      <c r="Q1011">
        <v>394</v>
      </c>
      <c r="R1011" t="s">
        <v>92</v>
      </c>
    </row>
    <row r="1012" spans="1:18" x14ac:dyDescent="0.2">
      <c r="A1012" s="514">
        <v>1009</v>
      </c>
      <c r="B1012" s="374">
        <v>43384.169444444444</v>
      </c>
      <c r="C1012" t="s">
        <v>92</v>
      </c>
      <c r="D1012">
        <v>0.01</v>
      </c>
      <c r="E1012" t="s">
        <v>253</v>
      </c>
      <c r="F1012">
        <v>1.1560999999999999</v>
      </c>
      <c r="I1012" s="374">
        <v>43384.510416666664</v>
      </c>
      <c r="J1012">
        <v>1.1567000000000001</v>
      </c>
      <c r="K1012">
        <v>0</v>
      </c>
      <c r="M1012">
        <v>0</v>
      </c>
      <c r="N1012">
        <v>0.6</v>
      </c>
      <c r="O1012">
        <v>1110</v>
      </c>
      <c r="P1012" t="s">
        <v>575</v>
      </c>
      <c r="Q1012">
        <v>395</v>
      </c>
      <c r="R1012" t="s">
        <v>92</v>
      </c>
    </row>
    <row r="1013" spans="1:18" x14ac:dyDescent="0.2">
      <c r="A1013" s="514">
        <v>1011</v>
      </c>
      <c r="B1013" s="374">
        <v>43384.350694444445</v>
      </c>
      <c r="C1013" t="s">
        <v>92</v>
      </c>
      <c r="D1013">
        <v>0.01</v>
      </c>
      <c r="E1013" t="s">
        <v>253</v>
      </c>
      <c r="F1013">
        <v>1.1548</v>
      </c>
      <c r="I1013" s="374">
        <v>43384.510416666664</v>
      </c>
      <c r="J1013">
        <v>1.1567000000000001</v>
      </c>
      <c r="K1013">
        <v>0</v>
      </c>
      <c r="M1013">
        <v>0</v>
      </c>
      <c r="N1013">
        <v>1.9</v>
      </c>
      <c r="O1013">
        <v>1110</v>
      </c>
      <c r="P1013" t="s">
        <v>1472</v>
      </c>
      <c r="Q1013">
        <v>395</v>
      </c>
      <c r="R1013" t="s">
        <v>92</v>
      </c>
    </row>
    <row r="1014" spans="1:18" x14ac:dyDescent="0.2">
      <c r="A1014" s="514">
        <v>1012</v>
      </c>
      <c r="B1014" s="374">
        <v>43384.600694444445</v>
      </c>
      <c r="C1014" t="s">
        <v>92</v>
      </c>
      <c r="D1014">
        <v>0.01</v>
      </c>
      <c r="E1014" t="s">
        <v>253</v>
      </c>
      <c r="F1014">
        <v>1.1572</v>
      </c>
      <c r="I1014" s="374">
        <v>43384.604166666664</v>
      </c>
      <c r="J1014">
        <v>1.1589</v>
      </c>
      <c r="K1014">
        <v>0</v>
      </c>
      <c r="M1014">
        <v>0</v>
      </c>
      <c r="N1014">
        <v>1.7</v>
      </c>
      <c r="O1014">
        <v>1110</v>
      </c>
      <c r="P1014" t="s">
        <v>577</v>
      </c>
      <c r="Q1014">
        <v>396</v>
      </c>
      <c r="R1014" t="s">
        <v>92</v>
      </c>
    </row>
    <row r="1015" spans="1:18" x14ac:dyDescent="0.2">
      <c r="A1015" s="514">
        <v>1014</v>
      </c>
      <c r="B1015" s="374">
        <v>43384.61041666667</v>
      </c>
      <c r="C1015" t="s">
        <v>92</v>
      </c>
      <c r="D1015">
        <v>0.01</v>
      </c>
      <c r="E1015" t="s">
        <v>253</v>
      </c>
      <c r="F1015">
        <v>1.1587000000000001</v>
      </c>
      <c r="I1015" s="374">
        <v>43384.845833333333</v>
      </c>
      <c r="J1015">
        <v>1.1588000000000001</v>
      </c>
      <c r="K1015">
        <v>0</v>
      </c>
      <c r="M1015">
        <v>0</v>
      </c>
      <c r="N1015">
        <v>0.1</v>
      </c>
      <c r="O1015">
        <v>1110</v>
      </c>
      <c r="P1015" t="s">
        <v>575</v>
      </c>
      <c r="Q1015">
        <v>397</v>
      </c>
      <c r="R1015" t="s">
        <v>92</v>
      </c>
    </row>
    <row r="1016" spans="1:18" x14ac:dyDescent="0.2">
      <c r="A1016" s="514">
        <v>1015</v>
      </c>
      <c r="B1016" s="374">
        <v>43384.624305555553</v>
      </c>
      <c r="C1016" t="s">
        <v>92</v>
      </c>
      <c r="D1016">
        <v>0.01</v>
      </c>
      <c r="E1016" t="s">
        <v>253</v>
      </c>
      <c r="F1016">
        <v>1.1575</v>
      </c>
      <c r="I1016" s="374">
        <v>43384.845833333333</v>
      </c>
      <c r="J1016">
        <v>1.1588000000000001</v>
      </c>
      <c r="K1016">
        <v>0</v>
      </c>
      <c r="M1016">
        <v>0</v>
      </c>
      <c r="N1016">
        <v>1.3</v>
      </c>
      <c r="O1016">
        <v>1110</v>
      </c>
      <c r="P1016" t="s">
        <v>1471</v>
      </c>
      <c r="Q1016">
        <v>397</v>
      </c>
      <c r="R1016" t="s">
        <v>92</v>
      </c>
    </row>
    <row r="1017" spans="1:18" x14ac:dyDescent="0.2">
      <c r="A1017" s="514">
        <v>1016</v>
      </c>
      <c r="B1017" s="374">
        <v>43384.640972222223</v>
      </c>
      <c r="C1017" t="s">
        <v>92</v>
      </c>
      <c r="D1017">
        <v>0.01</v>
      </c>
      <c r="E1017" t="s">
        <v>253</v>
      </c>
      <c r="F1017">
        <v>1.1561999999999999</v>
      </c>
      <c r="I1017" s="374">
        <v>43384.845833333333</v>
      </c>
      <c r="J1017">
        <v>1.1588000000000001</v>
      </c>
      <c r="K1017">
        <v>0</v>
      </c>
      <c r="M1017">
        <v>0</v>
      </c>
      <c r="N1017">
        <v>2.6</v>
      </c>
      <c r="O1017">
        <v>1110</v>
      </c>
      <c r="P1017" t="s">
        <v>1470</v>
      </c>
      <c r="Q1017">
        <v>397</v>
      </c>
      <c r="R1017" t="s">
        <v>92</v>
      </c>
    </row>
    <row r="1018" spans="1:18" x14ac:dyDescent="0.2">
      <c r="A1018" s="514">
        <v>1017</v>
      </c>
      <c r="B1018" s="374">
        <v>43384.856249999997</v>
      </c>
      <c r="C1018" t="s">
        <v>92</v>
      </c>
      <c r="D1018">
        <v>0.01</v>
      </c>
      <c r="E1018" t="s">
        <v>253</v>
      </c>
      <c r="F1018">
        <v>1.1588000000000001</v>
      </c>
      <c r="I1018" s="374">
        <v>43385.120833333334</v>
      </c>
      <c r="J1018">
        <v>1.1600999999999999</v>
      </c>
      <c r="K1018">
        <v>0</v>
      </c>
      <c r="M1018">
        <v>-0.12</v>
      </c>
      <c r="N1018">
        <v>1.18</v>
      </c>
      <c r="O1018">
        <v>1110</v>
      </c>
      <c r="P1018" t="s">
        <v>575</v>
      </c>
      <c r="Q1018">
        <v>398</v>
      </c>
      <c r="R1018" t="s">
        <v>92</v>
      </c>
    </row>
    <row r="1019" spans="1:18" x14ac:dyDescent="0.2">
      <c r="A1019" s="514">
        <v>1018</v>
      </c>
      <c r="B1019" s="374">
        <v>43385.136805555558</v>
      </c>
      <c r="C1019" t="s">
        <v>92</v>
      </c>
      <c r="D1019">
        <v>0.01</v>
      </c>
      <c r="E1019" t="s">
        <v>253</v>
      </c>
      <c r="F1019">
        <v>1.1597999999999999</v>
      </c>
      <c r="I1019" s="374">
        <v>43388.463888888888</v>
      </c>
      <c r="J1019">
        <v>1.1576</v>
      </c>
      <c r="K1019">
        <v>0</v>
      </c>
      <c r="M1019">
        <v>-0.12</v>
      </c>
      <c r="N1019">
        <v>-2.3199999999999998</v>
      </c>
      <c r="O1019">
        <v>1110</v>
      </c>
      <c r="P1019" t="s">
        <v>575</v>
      </c>
      <c r="Q1019">
        <v>399</v>
      </c>
      <c r="R1019" t="s">
        <v>92</v>
      </c>
    </row>
    <row r="1020" spans="1:18" x14ac:dyDescent="0.2">
      <c r="A1020" s="514">
        <v>1019</v>
      </c>
      <c r="B1020" s="374">
        <v>43385.426388888889</v>
      </c>
      <c r="C1020" t="s">
        <v>92</v>
      </c>
      <c r="D1020">
        <v>0.01</v>
      </c>
      <c r="E1020" t="s">
        <v>253</v>
      </c>
      <c r="F1020">
        <v>1.1583000000000001</v>
      </c>
      <c r="I1020" s="374">
        <v>43388.463888888888</v>
      </c>
      <c r="J1020">
        <v>1.1576</v>
      </c>
      <c r="K1020">
        <v>0</v>
      </c>
      <c r="M1020">
        <v>-0.12</v>
      </c>
      <c r="N1020">
        <v>-0.82</v>
      </c>
      <c r="O1020">
        <v>1110</v>
      </c>
      <c r="P1020" t="s">
        <v>1469</v>
      </c>
      <c r="Q1020">
        <v>399</v>
      </c>
      <c r="R1020" t="s">
        <v>92</v>
      </c>
    </row>
    <row r="1021" spans="1:18" x14ac:dyDescent="0.2">
      <c r="A1021" s="514">
        <v>1020</v>
      </c>
      <c r="B1021" s="374">
        <v>43385.606944444444</v>
      </c>
      <c r="C1021" t="s">
        <v>92</v>
      </c>
      <c r="D1021">
        <v>0.01</v>
      </c>
      <c r="E1021" t="s">
        <v>253</v>
      </c>
      <c r="F1021">
        <v>1.157</v>
      </c>
      <c r="I1021" s="374">
        <v>43388.463888888888</v>
      </c>
      <c r="J1021">
        <v>1.1576</v>
      </c>
      <c r="K1021">
        <v>0</v>
      </c>
      <c r="M1021">
        <v>-0.12</v>
      </c>
      <c r="N1021">
        <v>0.48</v>
      </c>
      <c r="O1021">
        <v>1110</v>
      </c>
      <c r="P1021" t="s">
        <v>1468</v>
      </c>
      <c r="Q1021">
        <v>399</v>
      </c>
      <c r="R1021" t="s">
        <v>92</v>
      </c>
    </row>
    <row r="1022" spans="1:18" x14ac:dyDescent="0.2">
      <c r="A1022" s="514">
        <v>1021</v>
      </c>
      <c r="B1022" s="374">
        <v>43385.617361111108</v>
      </c>
      <c r="C1022" t="s">
        <v>92</v>
      </c>
      <c r="D1022">
        <v>0.02</v>
      </c>
      <c r="E1022" t="s">
        <v>253</v>
      </c>
      <c r="F1022">
        <v>1.1556</v>
      </c>
      <c r="I1022" s="374">
        <v>43388.463888888888</v>
      </c>
      <c r="J1022">
        <v>1.1576</v>
      </c>
      <c r="K1022">
        <v>0</v>
      </c>
      <c r="M1022">
        <v>-0.25</v>
      </c>
      <c r="N1022">
        <v>3.75</v>
      </c>
      <c r="O1022">
        <v>1110</v>
      </c>
      <c r="P1022" t="s">
        <v>1467</v>
      </c>
      <c r="Q1022">
        <v>399</v>
      </c>
      <c r="R1022" t="s">
        <v>92</v>
      </c>
    </row>
    <row r="1023" spans="1:18" x14ac:dyDescent="0.2">
      <c r="A1023" s="514">
        <v>1022</v>
      </c>
      <c r="B1023" s="374">
        <v>43385.671527777777</v>
      </c>
      <c r="C1023" t="s">
        <v>92</v>
      </c>
      <c r="D1023">
        <v>0.03</v>
      </c>
      <c r="E1023" t="s">
        <v>253</v>
      </c>
      <c r="F1023">
        <v>1.1537999999999999</v>
      </c>
      <c r="I1023" s="374">
        <v>43388.463888888888</v>
      </c>
      <c r="J1023">
        <v>1.1576</v>
      </c>
      <c r="K1023">
        <v>0</v>
      </c>
      <c r="M1023">
        <v>-0.37</v>
      </c>
      <c r="N1023">
        <v>11.03</v>
      </c>
      <c r="O1023">
        <v>1110</v>
      </c>
      <c r="P1023" t="s">
        <v>1466</v>
      </c>
      <c r="Q1023">
        <v>399</v>
      </c>
      <c r="R1023" t="s">
        <v>92</v>
      </c>
    </row>
    <row r="1024" spans="1:18" x14ac:dyDescent="0.2">
      <c r="A1024" s="514">
        <v>1023</v>
      </c>
      <c r="B1024" s="374">
        <v>43388.500694444447</v>
      </c>
      <c r="C1024" t="s">
        <v>92</v>
      </c>
      <c r="D1024">
        <v>0.01</v>
      </c>
      <c r="E1024" t="s">
        <v>253</v>
      </c>
      <c r="F1024">
        <v>1.1588000000000001</v>
      </c>
      <c r="I1024" s="374">
        <v>43388.606944444444</v>
      </c>
      <c r="J1024">
        <v>1.1599999999999999</v>
      </c>
      <c r="K1024">
        <v>0</v>
      </c>
      <c r="M1024">
        <v>0</v>
      </c>
      <c r="N1024">
        <v>1.2</v>
      </c>
      <c r="O1024">
        <v>1110</v>
      </c>
      <c r="P1024" t="s">
        <v>575</v>
      </c>
      <c r="Q1024">
        <v>400</v>
      </c>
      <c r="R1024" t="s">
        <v>92</v>
      </c>
    </row>
    <row r="1025" spans="1:18" x14ac:dyDescent="0.2">
      <c r="A1025" s="514">
        <v>1024</v>
      </c>
      <c r="B1025" s="374">
        <v>43388.628472222219</v>
      </c>
      <c r="C1025" t="s">
        <v>92</v>
      </c>
      <c r="D1025">
        <v>0.01</v>
      </c>
      <c r="E1025" t="s">
        <v>253</v>
      </c>
      <c r="F1025">
        <v>1.1601999999999999</v>
      </c>
      <c r="I1025" s="374">
        <v>43389.628472222219</v>
      </c>
      <c r="J1025">
        <v>1.1603000000000001</v>
      </c>
      <c r="K1025">
        <v>0</v>
      </c>
      <c r="M1025">
        <v>-0.12</v>
      </c>
      <c r="N1025">
        <v>-0.02</v>
      </c>
      <c r="O1025">
        <v>1110</v>
      </c>
      <c r="P1025" t="s">
        <v>575</v>
      </c>
      <c r="Q1025">
        <v>401</v>
      </c>
      <c r="R1025" t="s">
        <v>92</v>
      </c>
    </row>
    <row r="1026" spans="1:18" x14ac:dyDescent="0.2">
      <c r="A1026" s="514">
        <v>1025</v>
      </c>
      <c r="B1026" s="374">
        <v>43388.640277777777</v>
      </c>
      <c r="C1026" t="s">
        <v>92</v>
      </c>
      <c r="D1026">
        <v>0.01</v>
      </c>
      <c r="E1026" t="s">
        <v>253</v>
      </c>
      <c r="F1026">
        <v>1.1589</v>
      </c>
      <c r="I1026" s="374">
        <v>43389.628472222219</v>
      </c>
      <c r="J1026">
        <v>1.1603000000000001</v>
      </c>
      <c r="K1026">
        <v>0</v>
      </c>
      <c r="M1026">
        <v>-0.12</v>
      </c>
      <c r="N1026">
        <v>1.28</v>
      </c>
      <c r="O1026">
        <v>1110</v>
      </c>
      <c r="P1026" t="s">
        <v>1465</v>
      </c>
      <c r="Q1026">
        <v>401</v>
      </c>
      <c r="R1026" t="s">
        <v>92</v>
      </c>
    </row>
    <row r="1027" spans="1:18" x14ac:dyDescent="0.2">
      <c r="A1027" s="514">
        <v>1026</v>
      </c>
      <c r="B1027" s="374">
        <v>43388.822222222225</v>
      </c>
      <c r="C1027" t="s">
        <v>92</v>
      </c>
      <c r="D1027">
        <v>0.01</v>
      </c>
      <c r="E1027" t="s">
        <v>253</v>
      </c>
      <c r="F1027">
        <v>1.1576</v>
      </c>
      <c r="I1027" s="374">
        <v>43389.628472222219</v>
      </c>
      <c r="J1027">
        <v>1.1603000000000001</v>
      </c>
      <c r="K1027">
        <v>0</v>
      </c>
      <c r="M1027">
        <v>-0.12</v>
      </c>
      <c r="N1027">
        <v>2.58</v>
      </c>
      <c r="O1027">
        <v>1110</v>
      </c>
      <c r="P1027" t="s">
        <v>1464</v>
      </c>
      <c r="Q1027">
        <v>401</v>
      </c>
      <c r="R1027" t="s">
        <v>92</v>
      </c>
    </row>
    <row r="1028" spans="1:18" x14ac:dyDescent="0.2">
      <c r="A1028" s="514">
        <v>1027</v>
      </c>
      <c r="B1028" s="374">
        <v>43389.656944444447</v>
      </c>
      <c r="C1028" t="s">
        <v>92</v>
      </c>
      <c r="D1028">
        <v>0.01</v>
      </c>
      <c r="E1028" t="s">
        <v>253</v>
      </c>
      <c r="F1028">
        <v>1.1599999999999999</v>
      </c>
      <c r="I1028" s="374">
        <v>43392.781944444447</v>
      </c>
      <c r="J1028">
        <v>1.1521999999999999</v>
      </c>
      <c r="K1028">
        <v>0</v>
      </c>
      <c r="M1028">
        <v>-0.61</v>
      </c>
      <c r="N1028">
        <v>-8.41</v>
      </c>
      <c r="O1028">
        <v>1110</v>
      </c>
      <c r="P1028" t="s">
        <v>575</v>
      </c>
      <c r="Q1028">
        <v>402</v>
      </c>
      <c r="R1028" t="s">
        <v>92</v>
      </c>
    </row>
    <row r="1029" spans="1:18" x14ac:dyDescent="0.2">
      <c r="A1029" s="514">
        <v>1028</v>
      </c>
      <c r="B1029" s="374">
        <v>43389.675694444442</v>
      </c>
      <c r="C1029" t="s">
        <v>92</v>
      </c>
      <c r="D1029">
        <v>0.01</v>
      </c>
      <c r="E1029" t="s">
        <v>253</v>
      </c>
      <c r="F1029">
        <v>1.1587000000000001</v>
      </c>
      <c r="I1029" s="374">
        <v>43392.781944444447</v>
      </c>
      <c r="J1029">
        <v>1.1521999999999999</v>
      </c>
      <c r="K1029">
        <v>0</v>
      </c>
      <c r="M1029">
        <v>-0.61</v>
      </c>
      <c r="N1029">
        <v>-7.11</v>
      </c>
      <c r="O1029">
        <v>1110</v>
      </c>
      <c r="P1029" t="s">
        <v>1451</v>
      </c>
      <c r="Q1029">
        <v>402</v>
      </c>
      <c r="R1029" t="s">
        <v>92</v>
      </c>
    </row>
    <row r="1030" spans="1:18" x14ac:dyDescent="0.2">
      <c r="A1030" s="514">
        <v>1029</v>
      </c>
      <c r="B1030" s="374">
        <v>43389.82916666667</v>
      </c>
      <c r="C1030" t="s">
        <v>92</v>
      </c>
      <c r="D1030">
        <v>0.01</v>
      </c>
      <c r="E1030" t="s">
        <v>253</v>
      </c>
      <c r="F1030">
        <v>1.1574</v>
      </c>
      <c r="I1030" s="374">
        <v>43392.781944444447</v>
      </c>
      <c r="J1030">
        <v>1.1521999999999999</v>
      </c>
      <c r="K1030">
        <v>0</v>
      </c>
      <c r="M1030">
        <v>-0.61</v>
      </c>
      <c r="N1030">
        <v>-5.81</v>
      </c>
      <c r="O1030">
        <v>1110</v>
      </c>
      <c r="P1030" t="s">
        <v>1449</v>
      </c>
      <c r="Q1030">
        <v>402</v>
      </c>
      <c r="R1030" t="s">
        <v>92</v>
      </c>
    </row>
    <row r="1031" spans="1:18" x14ac:dyDescent="0.2">
      <c r="A1031" s="514">
        <v>1030</v>
      </c>
      <c r="B1031" s="374">
        <v>43390.205555555556</v>
      </c>
      <c r="C1031" t="s">
        <v>92</v>
      </c>
      <c r="D1031">
        <v>0.02</v>
      </c>
      <c r="E1031" t="s">
        <v>253</v>
      </c>
      <c r="F1031">
        <v>1.1559999999999999</v>
      </c>
      <c r="I1031" s="374">
        <v>43392.781944444447</v>
      </c>
      <c r="J1031">
        <v>1.1521999999999999</v>
      </c>
      <c r="K1031">
        <v>0</v>
      </c>
      <c r="M1031">
        <v>-0.99</v>
      </c>
      <c r="N1031">
        <v>-8.59</v>
      </c>
      <c r="O1031">
        <v>1110</v>
      </c>
      <c r="P1031" t="s">
        <v>1452</v>
      </c>
      <c r="Q1031">
        <v>402</v>
      </c>
      <c r="R1031" t="s">
        <v>92</v>
      </c>
    </row>
    <row r="1032" spans="1:18" x14ac:dyDescent="0.2">
      <c r="A1032" s="514">
        <v>1031</v>
      </c>
      <c r="B1032" s="374">
        <v>43390.544444444444</v>
      </c>
      <c r="C1032" t="s">
        <v>92</v>
      </c>
      <c r="D1032">
        <v>0.03</v>
      </c>
      <c r="E1032" t="s">
        <v>253</v>
      </c>
      <c r="F1032">
        <v>1.1543000000000001</v>
      </c>
      <c r="I1032" s="374">
        <v>43392.781944444447</v>
      </c>
      <c r="J1032">
        <v>1.1521999999999999</v>
      </c>
      <c r="K1032">
        <v>0</v>
      </c>
      <c r="M1032">
        <v>-1.49</v>
      </c>
      <c r="N1032">
        <v>-7.79</v>
      </c>
      <c r="O1032">
        <v>1110</v>
      </c>
      <c r="P1032" t="s">
        <v>1450</v>
      </c>
      <c r="Q1032">
        <v>402</v>
      </c>
      <c r="R1032" t="s">
        <v>92</v>
      </c>
    </row>
    <row r="1033" spans="1:18" x14ac:dyDescent="0.2">
      <c r="A1033" s="514">
        <v>1033</v>
      </c>
      <c r="B1033" s="374">
        <v>43390.63958333333</v>
      </c>
      <c r="C1033" t="s">
        <v>92</v>
      </c>
      <c r="D1033">
        <v>0.04</v>
      </c>
      <c r="E1033" t="s">
        <v>253</v>
      </c>
      <c r="F1033">
        <v>1.1527000000000001</v>
      </c>
      <c r="I1033" s="374">
        <v>43392.781944444447</v>
      </c>
      <c r="J1033">
        <v>1.1521999999999999</v>
      </c>
      <c r="K1033">
        <v>0</v>
      </c>
      <c r="M1033">
        <v>-1.99</v>
      </c>
      <c r="N1033">
        <v>-3.99</v>
      </c>
      <c r="O1033">
        <v>1110</v>
      </c>
      <c r="P1033" t="s">
        <v>1448</v>
      </c>
      <c r="Q1033">
        <v>402</v>
      </c>
      <c r="R1033" t="s">
        <v>92</v>
      </c>
    </row>
    <row r="1034" spans="1:18" x14ac:dyDescent="0.2">
      <c r="A1034" s="514">
        <v>1036</v>
      </c>
      <c r="B1034" s="374">
        <v>43390.872916666667</v>
      </c>
      <c r="C1034" t="s">
        <v>92</v>
      </c>
      <c r="D1034">
        <v>0.06</v>
      </c>
      <c r="E1034" t="s">
        <v>253</v>
      </c>
      <c r="F1034">
        <v>1.1508</v>
      </c>
      <c r="I1034" s="374">
        <v>43392.781944444447</v>
      </c>
      <c r="J1034">
        <v>1.1521999999999999</v>
      </c>
      <c r="K1034">
        <v>0</v>
      </c>
      <c r="M1034">
        <v>-2.97</v>
      </c>
      <c r="N1034">
        <v>5.43</v>
      </c>
      <c r="O1034">
        <v>1110</v>
      </c>
      <c r="P1034" t="s">
        <v>1447</v>
      </c>
      <c r="Q1034">
        <v>402</v>
      </c>
      <c r="R1034" t="s">
        <v>92</v>
      </c>
    </row>
    <row r="1035" spans="1:18" x14ac:dyDescent="0.2">
      <c r="A1035" s="514">
        <v>1038</v>
      </c>
      <c r="B1035" s="374">
        <v>43391.348611111112</v>
      </c>
      <c r="C1035" t="s">
        <v>92</v>
      </c>
      <c r="D1035">
        <v>0.09</v>
      </c>
      <c r="E1035" t="s">
        <v>253</v>
      </c>
      <c r="F1035">
        <v>1.1485000000000001</v>
      </c>
      <c r="I1035" s="374">
        <v>43392.781944444447</v>
      </c>
      <c r="J1035">
        <v>1.1521999999999999</v>
      </c>
      <c r="K1035">
        <v>0</v>
      </c>
      <c r="M1035">
        <v>-1.1200000000000001</v>
      </c>
      <c r="N1035">
        <v>32.18</v>
      </c>
      <c r="O1035">
        <v>1110</v>
      </c>
      <c r="P1035" t="s">
        <v>1446</v>
      </c>
      <c r="Q1035">
        <v>402</v>
      </c>
      <c r="R1035" t="s">
        <v>92</v>
      </c>
    </row>
    <row r="1036" spans="1:18" x14ac:dyDescent="0.2">
      <c r="A1036" s="514">
        <v>1044</v>
      </c>
      <c r="B1036" s="374">
        <v>43391.818749999999</v>
      </c>
      <c r="C1036" t="s">
        <v>92</v>
      </c>
      <c r="D1036">
        <v>0.13</v>
      </c>
      <c r="E1036" t="s">
        <v>253</v>
      </c>
      <c r="F1036">
        <v>1.1459999999999999</v>
      </c>
      <c r="I1036" s="374">
        <v>43392.781944444447</v>
      </c>
      <c r="J1036">
        <v>1.1521999999999999</v>
      </c>
      <c r="K1036">
        <v>0</v>
      </c>
      <c r="M1036">
        <v>-1.61</v>
      </c>
      <c r="N1036">
        <v>78.989999999999995</v>
      </c>
      <c r="O1036">
        <v>1110</v>
      </c>
      <c r="P1036" t="s">
        <v>1445</v>
      </c>
      <c r="Q1036">
        <v>402</v>
      </c>
      <c r="R1036" t="s">
        <v>92</v>
      </c>
    </row>
    <row r="1037" spans="1:18" x14ac:dyDescent="0.2">
      <c r="A1037" s="514">
        <v>1032</v>
      </c>
      <c r="B1037" s="374">
        <v>43390.597222222219</v>
      </c>
      <c r="C1037" t="s">
        <v>93</v>
      </c>
      <c r="D1037">
        <v>0.01</v>
      </c>
      <c r="E1037" t="s">
        <v>253</v>
      </c>
      <c r="F1037">
        <v>1.1529</v>
      </c>
      <c r="I1037" s="374">
        <v>43390.793055555558</v>
      </c>
      <c r="J1037">
        <v>1.1524000000000001</v>
      </c>
      <c r="K1037">
        <v>0</v>
      </c>
      <c r="M1037">
        <v>0</v>
      </c>
      <c r="N1037">
        <v>0.5</v>
      </c>
      <c r="O1037">
        <v>1110</v>
      </c>
      <c r="P1037" t="s">
        <v>575</v>
      </c>
      <c r="Q1037">
        <v>403</v>
      </c>
      <c r="R1037" t="s">
        <v>93</v>
      </c>
    </row>
    <row r="1038" spans="1:18" x14ac:dyDescent="0.2">
      <c r="A1038" s="514">
        <v>1034</v>
      </c>
      <c r="B1038" s="374">
        <v>43390.679166666669</v>
      </c>
      <c r="C1038" t="s">
        <v>93</v>
      </c>
      <c r="D1038">
        <v>0.01</v>
      </c>
      <c r="E1038" t="s">
        <v>253</v>
      </c>
      <c r="F1038">
        <v>1.1543000000000001</v>
      </c>
      <c r="I1038" s="374">
        <v>43390.793055555558</v>
      </c>
      <c r="J1038">
        <v>1.1524000000000001</v>
      </c>
      <c r="K1038">
        <v>0</v>
      </c>
      <c r="M1038">
        <v>0</v>
      </c>
      <c r="N1038">
        <v>1.9</v>
      </c>
      <c r="O1038">
        <v>1110</v>
      </c>
      <c r="P1038" t="s">
        <v>1455</v>
      </c>
      <c r="Q1038">
        <v>403</v>
      </c>
      <c r="R1038" t="s">
        <v>93</v>
      </c>
    </row>
    <row r="1039" spans="1:18" x14ac:dyDescent="0.2">
      <c r="A1039" s="514">
        <v>1035</v>
      </c>
      <c r="B1039" s="374">
        <v>43390.837500000001</v>
      </c>
      <c r="C1039" t="s">
        <v>93</v>
      </c>
      <c r="D1039">
        <v>0.01</v>
      </c>
      <c r="E1039" t="s">
        <v>253</v>
      </c>
      <c r="F1039">
        <v>1.1516999999999999</v>
      </c>
      <c r="I1039" s="374">
        <v>43390.880555555559</v>
      </c>
      <c r="J1039">
        <v>1.1505000000000001</v>
      </c>
      <c r="K1039">
        <v>0</v>
      </c>
      <c r="M1039">
        <v>0</v>
      </c>
      <c r="N1039">
        <v>1.2</v>
      </c>
      <c r="O1039">
        <v>1110</v>
      </c>
      <c r="P1039" t="s">
        <v>563</v>
      </c>
      <c r="Q1039">
        <v>404</v>
      </c>
      <c r="R1039" t="s">
        <v>93</v>
      </c>
    </row>
    <row r="1040" spans="1:18" x14ac:dyDescent="0.2">
      <c r="A1040" s="514">
        <v>1037</v>
      </c>
      <c r="B1040" s="374">
        <v>43390.899305555555</v>
      </c>
      <c r="C1040" t="s">
        <v>93</v>
      </c>
      <c r="D1040">
        <v>0.01</v>
      </c>
      <c r="E1040" t="s">
        <v>253</v>
      </c>
      <c r="F1040">
        <v>1.1505000000000001</v>
      </c>
      <c r="I1040" s="374">
        <v>43391.305555555555</v>
      </c>
      <c r="J1040">
        <v>1.1494</v>
      </c>
      <c r="K1040">
        <v>0</v>
      </c>
      <c r="M1040">
        <v>0.05</v>
      </c>
      <c r="N1040">
        <v>1.1499999999999999</v>
      </c>
      <c r="O1040">
        <v>1110</v>
      </c>
      <c r="P1040" t="s">
        <v>575</v>
      </c>
      <c r="Q1040">
        <v>405</v>
      </c>
      <c r="R1040" t="s">
        <v>93</v>
      </c>
    </row>
    <row r="1041" spans="1:18" x14ac:dyDescent="0.2">
      <c r="A1041" s="514">
        <v>1039</v>
      </c>
      <c r="B1041" s="374">
        <v>43391.375694444447</v>
      </c>
      <c r="C1041" t="s">
        <v>93</v>
      </c>
      <c r="D1041">
        <v>0.01</v>
      </c>
      <c r="E1041" t="s">
        <v>253</v>
      </c>
      <c r="F1041">
        <v>1.1491</v>
      </c>
      <c r="I1041" s="374">
        <v>43391.631249999999</v>
      </c>
      <c r="J1041">
        <v>1.1491</v>
      </c>
      <c r="K1041">
        <v>0</v>
      </c>
      <c r="M1041">
        <v>0</v>
      </c>
      <c r="N1041">
        <v>0</v>
      </c>
      <c r="O1041">
        <v>1110</v>
      </c>
      <c r="P1041" t="s">
        <v>575</v>
      </c>
      <c r="Q1041">
        <v>406</v>
      </c>
      <c r="R1041" t="s">
        <v>93</v>
      </c>
    </row>
    <row r="1042" spans="1:18" x14ac:dyDescent="0.2">
      <c r="A1042" s="514">
        <v>1040</v>
      </c>
      <c r="B1042" s="374">
        <v>43391.397916666669</v>
      </c>
      <c r="C1042" t="s">
        <v>93</v>
      </c>
      <c r="D1042">
        <v>0.01</v>
      </c>
      <c r="E1042" t="s">
        <v>253</v>
      </c>
      <c r="F1042">
        <v>1.1503000000000001</v>
      </c>
      <c r="I1042" s="374">
        <v>43391.631249999999</v>
      </c>
      <c r="J1042">
        <v>1.1491</v>
      </c>
      <c r="K1042">
        <v>0</v>
      </c>
      <c r="M1042">
        <v>0</v>
      </c>
      <c r="N1042">
        <v>1.2</v>
      </c>
      <c r="O1042">
        <v>1110</v>
      </c>
      <c r="P1042" t="s">
        <v>1454</v>
      </c>
      <c r="Q1042">
        <v>406</v>
      </c>
      <c r="R1042" t="s">
        <v>93</v>
      </c>
    </row>
    <row r="1043" spans="1:18" x14ac:dyDescent="0.2">
      <c r="A1043" s="514">
        <v>1041</v>
      </c>
      <c r="B1043" s="374">
        <v>43391.45</v>
      </c>
      <c r="C1043" t="s">
        <v>93</v>
      </c>
      <c r="D1043">
        <v>0.01</v>
      </c>
      <c r="E1043" t="s">
        <v>253</v>
      </c>
      <c r="F1043">
        <v>1.1516999999999999</v>
      </c>
      <c r="I1043" s="374">
        <v>43391.631249999999</v>
      </c>
      <c r="J1043">
        <v>1.1491</v>
      </c>
      <c r="K1043">
        <v>0</v>
      </c>
      <c r="M1043">
        <v>0</v>
      </c>
      <c r="N1043">
        <v>2.6</v>
      </c>
      <c r="O1043">
        <v>1110</v>
      </c>
      <c r="P1043" t="s">
        <v>1453</v>
      </c>
      <c r="Q1043">
        <v>406</v>
      </c>
      <c r="R1043" t="s">
        <v>93</v>
      </c>
    </row>
    <row r="1044" spans="1:18" x14ac:dyDescent="0.2">
      <c r="A1044" s="514">
        <v>1042</v>
      </c>
      <c r="B1044" s="374">
        <v>43391.686805555553</v>
      </c>
      <c r="C1044" t="s">
        <v>93</v>
      </c>
      <c r="D1044">
        <v>0.01</v>
      </c>
      <c r="E1044" t="s">
        <v>253</v>
      </c>
      <c r="F1044">
        <v>1.1493</v>
      </c>
      <c r="I1044" s="374">
        <v>43391.755555555559</v>
      </c>
      <c r="J1044">
        <v>1.1487000000000001</v>
      </c>
      <c r="K1044">
        <v>0</v>
      </c>
      <c r="M1044">
        <v>0</v>
      </c>
      <c r="N1044">
        <v>0.6</v>
      </c>
      <c r="O1044">
        <v>1110</v>
      </c>
      <c r="P1044" t="s">
        <v>575</v>
      </c>
      <c r="Q1044">
        <v>407</v>
      </c>
      <c r="R1044" t="s">
        <v>93</v>
      </c>
    </row>
    <row r="1045" spans="1:18" x14ac:dyDescent="0.2">
      <c r="A1045" s="514">
        <v>1043</v>
      </c>
      <c r="B1045" s="374">
        <v>43391.729166666664</v>
      </c>
      <c r="C1045" t="s">
        <v>93</v>
      </c>
      <c r="D1045">
        <v>0.01</v>
      </c>
      <c r="E1045" t="s">
        <v>253</v>
      </c>
      <c r="F1045">
        <v>1.1505000000000001</v>
      </c>
      <c r="I1045" s="374">
        <v>43391.755555555559</v>
      </c>
      <c r="J1045">
        <v>1.1487000000000001</v>
      </c>
      <c r="K1045">
        <v>0</v>
      </c>
      <c r="M1045">
        <v>0</v>
      </c>
      <c r="N1045">
        <v>1.8</v>
      </c>
      <c r="O1045">
        <v>1110</v>
      </c>
      <c r="P1045" t="s">
        <v>621</v>
      </c>
      <c r="Q1045">
        <v>407</v>
      </c>
      <c r="R1045" t="s">
        <v>93</v>
      </c>
    </row>
    <row r="1046" spans="1:18" x14ac:dyDescent="0.2">
      <c r="A1046" s="514">
        <v>1045</v>
      </c>
      <c r="B1046" s="374">
        <v>43391.855555555558</v>
      </c>
      <c r="C1046" t="s">
        <v>93</v>
      </c>
      <c r="D1046">
        <v>0.01</v>
      </c>
      <c r="E1046" t="s">
        <v>253</v>
      </c>
      <c r="F1046">
        <v>1.1462000000000001</v>
      </c>
      <c r="I1046" s="374">
        <v>43391.90347222222</v>
      </c>
      <c r="J1046">
        <v>1.145</v>
      </c>
      <c r="K1046">
        <v>0</v>
      </c>
      <c r="M1046">
        <v>0</v>
      </c>
      <c r="N1046">
        <v>1.2</v>
      </c>
      <c r="O1046">
        <v>1110</v>
      </c>
      <c r="P1046" t="s">
        <v>575</v>
      </c>
      <c r="Q1046">
        <v>408</v>
      </c>
      <c r="R1046" t="s">
        <v>93</v>
      </c>
    </row>
    <row r="1047" spans="1:18" x14ac:dyDescent="0.2">
      <c r="A1047" s="514">
        <v>1046</v>
      </c>
      <c r="B1047" s="374">
        <v>43391.90902777778</v>
      </c>
      <c r="C1047" t="s">
        <v>93</v>
      </c>
      <c r="D1047">
        <v>0.01</v>
      </c>
      <c r="E1047" t="s">
        <v>253</v>
      </c>
      <c r="F1047">
        <v>1.1456</v>
      </c>
      <c r="I1047" s="374">
        <v>43392.381944444445</v>
      </c>
      <c r="J1047">
        <v>1.1444000000000001</v>
      </c>
      <c r="K1047">
        <v>0</v>
      </c>
      <c r="M1047">
        <v>0.02</v>
      </c>
      <c r="N1047">
        <v>1.22</v>
      </c>
      <c r="O1047">
        <v>1110</v>
      </c>
      <c r="P1047" t="s">
        <v>575</v>
      </c>
      <c r="Q1047">
        <v>409</v>
      </c>
      <c r="R1047" t="s">
        <v>93</v>
      </c>
    </row>
    <row r="1048" spans="1:18" x14ac:dyDescent="0.2">
      <c r="A1048" s="514">
        <v>1047</v>
      </c>
      <c r="B1048" s="374">
        <v>43392.395833333336</v>
      </c>
      <c r="C1048" t="s">
        <v>93</v>
      </c>
      <c r="D1048">
        <v>0.01</v>
      </c>
      <c r="E1048" t="s">
        <v>253</v>
      </c>
      <c r="F1048">
        <v>1.1438999999999999</v>
      </c>
      <c r="I1048" s="374">
        <v>43395.625</v>
      </c>
      <c r="J1048">
        <v>1.1484000000000001</v>
      </c>
      <c r="K1048">
        <v>0</v>
      </c>
      <c r="M1048">
        <v>0.02</v>
      </c>
      <c r="N1048">
        <v>-4.4800000000000004</v>
      </c>
      <c r="O1048">
        <v>1110</v>
      </c>
      <c r="P1048" t="s">
        <v>575</v>
      </c>
      <c r="Q1048">
        <v>410</v>
      </c>
      <c r="R1048" t="s">
        <v>93</v>
      </c>
    </row>
    <row r="1049" spans="1:18" x14ac:dyDescent="0.2">
      <c r="A1049" s="514">
        <v>1048</v>
      </c>
      <c r="B1049" s="374">
        <v>43392.423611111109</v>
      </c>
      <c r="C1049" t="s">
        <v>93</v>
      </c>
      <c r="D1049">
        <v>0.01</v>
      </c>
      <c r="E1049" t="s">
        <v>253</v>
      </c>
      <c r="F1049">
        <v>1.1451</v>
      </c>
      <c r="I1049" s="374">
        <v>43395.625</v>
      </c>
      <c r="J1049">
        <v>1.1484000000000001</v>
      </c>
      <c r="K1049">
        <v>0</v>
      </c>
      <c r="M1049">
        <v>0.02</v>
      </c>
      <c r="N1049">
        <v>-3.28</v>
      </c>
      <c r="O1049">
        <v>1110</v>
      </c>
      <c r="P1049" t="s">
        <v>1443</v>
      </c>
      <c r="Q1049">
        <v>410</v>
      </c>
      <c r="R1049" t="s">
        <v>93</v>
      </c>
    </row>
    <row r="1050" spans="1:18" x14ac:dyDescent="0.2">
      <c r="A1050" s="514">
        <v>1049</v>
      </c>
      <c r="B1050" s="374">
        <v>43392.500694444447</v>
      </c>
      <c r="C1050" t="s">
        <v>93</v>
      </c>
      <c r="D1050">
        <v>0.01</v>
      </c>
      <c r="E1050" t="s">
        <v>253</v>
      </c>
      <c r="F1050">
        <v>1.1464000000000001</v>
      </c>
      <c r="I1050" s="374">
        <v>43395.625</v>
      </c>
      <c r="J1050">
        <v>1.1484000000000001</v>
      </c>
      <c r="K1050">
        <v>0</v>
      </c>
      <c r="M1050">
        <v>0.02</v>
      </c>
      <c r="N1050">
        <v>-1.98</v>
      </c>
      <c r="O1050">
        <v>1110</v>
      </c>
      <c r="P1050" t="s">
        <v>1442</v>
      </c>
      <c r="Q1050">
        <v>410</v>
      </c>
      <c r="R1050" t="s">
        <v>93</v>
      </c>
    </row>
    <row r="1051" spans="1:18" x14ac:dyDescent="0.2">
      <c r="A1051" s="514">
        <v>1050</v>
      </c>
      <c r="B1051" s="374">
        <v>43392.659722222219</v>
      </c>
      <c r="C1051" t="s">
        <v>93</v>
      </c>
      <c r="D1051">
        <v>0.02</v>
      </c>
      <c r="E1051" t="s">
        <v>253</v>
      </c>
      <c r="F1051">
        <v>1.1478999999999999</v>
      </c>
      <c r="I1051" s="374">
        <v>43395.625</v>
      </c>
      <c r="J1051">
        <v>1.1484000000000001</v>
      </c>
      <c r="K1051">
        <v>0</v>
      </c>
      <c r="M1051">
        <v>0.03</v>
      </c>
      <c r="N1051">
        <v>-0.97</v>
      </c>
      <c r="O1051">
        <v>1110</v>
      </c>
      <c r="P1051" t="s">
        <v>1441</v>
      </c>
      <c r="Q1051">
        <v>410</v>
      </c>
      <c r="R1051" t="s">
        <v>93</v>
      </c>
    </row>
    <row r="1052" spans="1:18" x14ac:dyDescent="0.2">
      <c r="A1052" s="514">
        <v>1051</v>
      </c>
      <c r="B1052" s="374">
        <v>43392.707638888889</v>
      </c>
      <c r="C1052" t="s">
        <v>93</v>
      </c>
      <c r="D1052">
        <v>0.03</v>
      </c>
      <c r="E1052" t="s">
        <v>253</v>
      </c>
      <c r="F1052">
        <v>1.1494</v>
      </c>
      <c r="I1052" s="374">
        <v>43395.625</v>
      </c>
      <c r="J1052">
        <v>1.1484000000000001</v>
      </c>
      <c r="K1052">
        <v>0</v>
      </c>
      <c r="M1052">
        <v>0.05</v>
      </c>
      <c r="N1052">
        <v>3.05</v>
      </c>
      <c r="O1052">
        <v>1110</v>
      </c>
      <c r="P1052" t="s">
        <v>1440</v>
      </c>
      <c r="Q1052">
        <v>410</v>
      </c>
      <c r="R1052" t="s">
        <v>93</v>
      </c>
    </row>
    <row r="1053" spans="1:18" x14ac:dyDescent="0.2">
      <c r="A1053" s="514">
        <v>1052</v>
      </c>
      <c r="B1053" s="374">
        <v>43392.747916666667</v>
      </c>
      <c r="C1053" t="s">
        <v>93</v>
      </c>
      <c r="D1053">
        <v>0.04</v>
      </c>
      <c r="E1053" t="s">
        <v>253</v>
      </c>
      <c r="F1053">
        <v>1.151</v>
      </c>
      <c r="I1053" s="374">
        <v>43395.625</v>
      </c>
      <c r="J1053">
        <v>1.1484000000000001</v>
      </c>
      <c r="K1053">
        <v>0</v>
      </c>
      <c r="M1053">
        <v>0.06</v>
      </c>
      <c r="N1053">
        <v>10.46</v>
      </c>
      <c r="O1053">
        <v>1110</v>
      </c>
      <c r="P1053" t="s">
        <v>1439</v>
      </c>
      <c r="Q1053">
        <v>410</v>
      </c>
      <c r="R1053" t="s">
        <v>93</v>
      </c>
    </row>
    <row r="1054" spans="1:18" x14ac:dyDescent="0.2">
      <c r="A1054" s="514">
        <v>1053</v>
      </c>
      <c r="B1054" s="374">
        <v>43392.782638888886</v>
      </c>
      <c r="C1054" t="s">
        <v>93</v>
      </c>
      <c r="D1054">
        <v>0.06</v>
      </c>
      <c r="E1054" t="s">
        <v>253</v>
      </c>
      <c r="F1054">
        <v>1.1531</v>
      </c>
      <c r="I1054" s="374">
        <v>43395.625</v>
      </c>
      <c r="J1054">
        <v>1.1484000000000001</v>
      </c>
      <c r="K1054">
        <v>0</v>
      </c>
      <c r="M1054">
        <v>0.09</v>
      </c>
      <c r="N1054">
        <v>28.29</v>
      </c>
      <c r="O1054">
        <v>1110</v>
      </c>
      <c r="P1054" t="s">
        <v>1438</v>
      </c>
      <c r="Q1054">
        <v>410</v>
      </c>
      <c r="R1054" t="s">
        <v>93</v>
      </c>
    </row>
    <row r="1055" spans="1:18" x14ac:dyDescent="0.2">
      <c r="A1055" s="514">
        <v>1054</v>
      </c>
      <c r="B1055" s="374">
        <v>43392.792361111111</v>
      </c>
      <c r="C1055" t="s">
        <v>92</v>
      </c>
      <c r="D1055">
        <v>0.01</v>
      </c>
      <c r="E1055" t="s">
        <v>253</v>
      </c>
      <c r="F1055">
        <v>1.1519999999999999</v>
      </c>
      <c r="I1055" s="374">
        <v>43395.338888888888</v>
      </c>
      <c r="J1055">
        <v>1.1527000000000001</v>
      </c>
      <c r="K1055">
        <v>0</v>
      </c>
      <c r="M1055">
        <v>-0.12</v>
      </c>
      <c r="N1055">
        <v>0.57999999999999996</v>
      </c>
      <c r="O1055">
        <v>1110</v>
      </c>
      <c r="P1055" t="s">
        <v>575</v>
      </c>
      <c r="Q1055">
        <v>411</v>
      </c>
      <c r="R1055" t="s">
        <v>92</v>
      </c>
    </row>
    <row r="1056" spans="1:18" x14ac:dyDescent="0.2">
      <c r="A1056" s="514">
        <v>1055</v>
      </c>
      <c r="B1056" s="374">
        <v>43392.884722222225</v>
      </c>
      <c r="C1056" t="s">
        <v>92</v>
      </c>
      <c r="D1056">
        <v>0.01</v>
      </c>
      <c r="E1056" t="s">
        <v>253</v>
      </c>
      <c r="F1056">
        <v>1.1507000000000001</v>
      </c>
      <c r="I1056" s="374">
        <v>43395.338888888888</v>
      </c>
      <c r="J1056">
        <v>1.1527000000000001</v>
      </c>
      <c r="K1056">
        <v>0</v>
      </c>
      <c r="M1056">
        <v>-0.12</v>
      </c>
      <c r="N1056">
        <v>1.88</v>
      </c>
      <c r="O1056">
        <v>1110</v>
      </c>
      <c r="P1056" t="s">
        <v>1444</v>
      </c>
      <c r="Q1056">
        <v>411</v>
      </c>
      <c r="R1056" t="s">
        <v>92</v>
      </c>
    </row>
    <row r="1057" spans="1:18" x14ac:dyDescent="0.2">
      <c r="A1057" s="514">
        <v>1056</v>
      </c>
      <c r="B1057" s="374">
        <v>43395.376388888886</v>
      </c>
      <c r="C1057" t="s">
        <v>92</v>
      </c>
      <c r="D1057">
        <v>0.01</v>
      </c>
      <c r="E1057" t="s">
        <v>253</v>
      </c>
      <c r="F1057">
        <v>1.1540999999999999</v>
      </c>
      <c r="I1057" s="374">
        <v>43396.719444444447</v>
      </c>
      <c r="J1057">
        <v>1.1491</v>
      </c>
      <c r="K1057">
        <v>0</v>
      </c>
      <c r="M1057">
        <v>-0.12</v>
      </c>
      <c r="N1057">
        <v>-5.12</v>
      </c>
      <c r="O1057">
        <v>1110</v>
      </c>
      <c r="P1057" t="s">
        <v>575</v>
      </c>
      <c r="Q1057">
        <v>412</v>
      </c>
      <c r="R1057" t="s">
        <v>92</v>
      </c>
    </row>
    <row r="1058" spans="1:18" x14ac:dyDescent="0.2">
      <c r="A1058" s="514">
        <v>1057</v>
      </c>
      <c r="B1058" s="374">
        <v>43395.420138888891</v>
      </c>
      <c r="C1058" t="s">
        <v>92</v>
      </c>
      <c r="D1058">
        <v>0.01</v>
      </c>
      <c r="E1058" t="s">
        <v>253</v>
      </c>
      <c r="F1058">
        <v>1.1528</v>
      </c>
      <c r="I1058" s="374">
        <v>43396.719444444447</v>
      </c>
      <c r="J1058">
        <v>1.1491</v>
      </c>
      <c r="K1058">
        <v>0</v>
      </c>
      <c r="M1058">
        <v>-0.12</v>
      </c>
      <c r="N1058">
        <v>-3.82</v>
      </c>
      <c r="O1058">
        <v>1110</v>
      </c>
      <c r="P1058" t="s">
        <v>1434</v>
      </c>
      <c r="Q1058">
        <v>412</v>
      </c>
      <c r="R1058" t="s">
        <v>92</v>
      </c>
    </row>
    <row r="1059" spans="1:18" x14ac:dyDescent="0.2">
      <c r="A1059" s="514">
        <v>1058</v>
      </c>
      <c r="B1059" s="374">
        <v>43395.451388888891</v>
      </c>
      <c r="C1059" t="s">
        <v>92</v>
      </c>
      <c r="D1059">
        <v>0.01</v>
      </c>
      <c r="E1059" t="s">
        <v>253</v>
      </c>
      <c r="F1059">
        <v>1.1515</v>
      </c>
      <c r="I1059" s="374">
        <v>43396.719444444447</v>
      </c>
      <c r="J1059">
        <v>1.1491</v>
      </c>
      <c r="K1059">
        <v>0</v>
      </c>
      <c r="M1059">
        <v>-0.12</v>
      </c>
      <c r="N1059">
        <v>-2.52</v>
      </c>
      <c r="O1059">
        <v>1110</v>
      </c>
      <c r="P1059" t="s">
        <v>1433</v>
      </c>
      <c r="Q1059">
        <v>412</v>
      </c>
      <c r="R1059" t="s">
        <v>92</v>
      </c>
    </row>
    <row r="1060" spans="1:18" x14ac:dyDescent="0.2">
      <c r="A1060" s="514">
        <v>1059</v>
      </c>
      <c r="B1060" s="374">
        <v>43395.506249999999</v>
      </c>
      <c r="C1060" t="s">
        <v>92</v>
      </c>
      <c r="D1060">
        <v>0.02</v>
      </c>
      <c r="E1060" t="s">
        <v>253</v>
      </c>
      <c r="F1060">
        <v>1.1500999999999999</v>
      </c>
      <c r="I1060" s="374">
        <v>43396.719444444447</v>
      </c>
      <c r="J1060">
        <v>1.1491</v>
      </c>
      <c r="K1060">
        <v>0</v>
      </c>
      <c r="M1060">
        <v>-0.25</v>
      </c>
      <c r="N1060">
        <v>-2.25</v>
      </c>
      <c r="O1060">
        <v>1110</v>
      </c>
      <c r="P1060" t="s">
        <v>1432</v>
      </c>
      <c r="Q1060">
        <v>412</v>
      </c>
      <c r="R1060" t="s">
        <v>92</v>
      </c>
    </row>
    <row r="1061" spans="1:18" x14ac:dyDescent="0.2">
      <c r="A1061" s="514">
        <v>1060</v>
      </c>
      <c r="B1061" s="374">
        <v>43395.62777777778</v>
      </c>
      <c r="C1061" t="s">
        <v>92</v>
      </c>
      <c r="D1061">
        <v>0.03</v>
      </c>
      <c r="E1061" t="s">
        <v>253</v>
      </c>
      <c r="F1061">
        <v>1.1477999999999999</v>
      </c>
      <c r="I1061" s="374">
        <v>43396.719444444447</v>
      </c>
      <c r="J1061">
        <v>1.1491</v>
      </c>
      <c r="K1061">
        <v>0</v>
      </c>
      <c r="M1061">
        <v>-0.37</v>
      </c>
      <c r="N1061">
        <v>3.53</v>
      </c>
      <c r="O1061">
        <v>1110</v>
      </c>
      <c r="P1061" t="s">
        <v>1431</v>
      </c>
      <c r="Q1061">
        <v>412</v>
      </c>
      <c r="R1061" t="s">
        <v>92</v>
      </c>
    </row>
    <row r="1062" spans="1:18" x14ac:dyDescent="0.2">
      <c r="A1062" s="514">
        <v>1062</v>
      </c>
      <c r="B1062" s="374">
        <v>43395.754861111112</v>
      </c>
      <c r="C1062" t="s">
        <v>92</v>
      </c>
      <c r="D1062">
        <v>0.04</v>
      </c>
      <c r="E1062" t="s">
        <v>253</v>
      </c>
      <c r="F1062">
        <v>1.1460999999999999</v>
      </c>
      <c r="I1062" s="374">
        <v>43396.719444444447</v>
      </c>
      <c r="J1062">
        <v>1.1491</v>
      </c>
      <c r="K1062">
        <v>0</v>
      </c>
      <c r="M1062">
        <v>-0.5</v>
      </c>
      <c r="N1062">
        <v>11.5</v>
      </c>
      <c r="O1062">
        <v>1110</v>
      </c>
      <c r="P1062" t="s">
        <v>1430</v>
      </c>
      <c r="Q1062">
        <v>412</v>
      </c>
      <c r="R1062" t="s">
        <v>92</v>
      </c>
    </row>
    <row r="1063" spans="1:18" x14ac:dyDescent="0.2">
      <c r="A1063" s="514">
        <v>1064</v>
      </c>
      <c r="B1063" s="374">
        <v>43396.339583333334</v>
      </c>
      <c r="C1063" t="s">
        <v>92</v>
      </c>
      <c r="D1063">
        <v>0.06</v>
      </c>
      <c r="E1063" t="s">
        <v>253</v>
      </c>
      <c r="F1063">
        <v>1.1440999999999999</v>
      </c>
      <c r="I1063" s="374">
        <v>43396.719444444447</v>
      </c>
      <c r="J1063">
        <v>1.1491</v>
      </c>
      <c r="K1063">
        <v>0</v>
      </c>
      <c r="M1063">
        <v>0</v>
      </c>
      <c r="N1063">
        <v>30</v>
      </c>
      <c r="O1063">
        <v>1110</v>
      </c>
      <c r="P1063" t="s">
        <v>1429</v>
      </c>
      <c r="Q1063">
        <v>412</v>
      </c>
      <c r="R1063" t="s">
        <v>92</v>
      </c>
    </row>
    <row r="1064" spans="1:18" x14ac:dyDescent="0.2">
      <c r="A1064" s="514">
        <v>1061</v>
      </c>
      <c r="B1064" s="374">
        <v>43395.633333333331</v>
      </c>
      <c r="C1064" t="s">
        <v>93</v>
      </c>
      <c r="D1064">
        <v>0.01</v>
      </c>
      <c r="E1064" t="s">
        <v>253</v>
      </c>
      <c r="F1064">
        <v>1.1480999999999999</v>
      </c>
      <c r="I1064" s="374">
        <v>43395.706250000003</v>
      </c>
      <c r="J1064">
        <v>1.1469</v>
      </c>
      <c r="K1064">
        <v>0</v>
      </c>
      <c r="M1064">
        <v>0</v>
      </c>
      <c r="N1064">
        <v>1.2</v>
      </c>
      <c r="O1064">
        <v>1110</v>
      </c>
      <c r="P1064" t="s">
        <v>575</v>
      </c>
      <c r="Q1064">
        <v>413</v>
      </c>
      <c r="R1064" t="s">
        <v>93</v>
      </c>
    </row>
    <row r="1065" spans="1:18" x14ac:dyDescent="0.2">
      <c r="A1065" s="514">
        <v>1063</v>
      </c>
      <c r="B1065" s="374">
        <v>43395.770833333336</v>
      </c>
      <c r="C1065" t="s">
        <v>93</v>
      </c>
      <c r="D1065">
        <v>0.01</v>
      </c>
      <c r="E1065" t="s">
        <v>253</v>
      </c>
      <c r="F1065">
        <v>1.1465000000000001</v>
      </c>
      <c r="I1065" s="374">
        <v>43396.255555555559</v>
      </c>
      <c r="J1065">
        <v>1.1453</v>
      </c>
      <c r="K1065">
        <v>0</v>
      </c>
      <c r="M1065">
        <v>0.02</v>
      </c>
      <c r="N1065">
        <v>1.22</v>
      </c>
      <c r="O1065">
        <v>1110</v>
      </c>
      <c r="P1065" t="s">
        <v>575</v>
      </c>
      <c r="Q1065">
        <v>414</v>
      </c>
      <c r="R1065" t="s">
        <v>93</v>
      </c>
    </row>
    <row r="1066" spans="1:18" x14ac:dyDescent="0.2">
      <c r="A1066" s="514">
        <v>1065</v>
      </c>
      <c r="B1066" s="374">
        <v>43396.359027777777</v>
      </c>
      <c r="C1066" t="s">
        <v>93</v>
      </c>
      <c r="D1066">
        <v>0.01</v>
      </c>
      <c r="E1066" t="s">
        <v>253</v>
      </c>
      <c r="F1066">
        <v>1.1458999999999999</v>
      </c>
      <c r="I1066" s="374">
        <v>43396.554861111108</v>
      </c>
      <c r="J1066">
        <v>1.1457999999999999</v>
      </c>
      <c r="K1066">
        <v>0</v>
      </c>
      <c r="M1066">
        <v>0</v>
      </c>
      <c r="N1066">
        <v>0.1</v>
      </c>
      <c r="O1066">
        <v>1110</v>
      </c>
      <c r="P1066" t="s">
        <v>575</v>
      </c>
      <c r="Q1066">
        <v>415</v>
      </c>
      <c r="R1066" t="s">
        <v>93</v>
      </c>
    </row>
    <row r="1067" spans="1:18" x14ac:dyDescent="0.2">
      <c r="A1067" s="514">
        <v>1066</v>
      </c>
      <c r="B1067" s="374">
        <v>43396.404166666667</v>
      </c>
      <c r="C1067" t="s">
        <v>93</v>
      </c>
      <c r="D1067">
        <v>0.01</v>
      </c>
      <c r="E1067" t="s">
        <v>253</v>
      </c>
      <c r="F1067">
        <v>1.1471</v>
      </c>
      <c r="I1067" s="374">
        <v>43396.554861111108</v>
      </c>
      <c r="J1067">
        <v>1.1457999999999999</v>
      </c>
      <c r="K1067">
        <v>0</v>
      </c>
      <c r="M1067">
        <v>0</v>
      </c>
      <c r="N1067">
        <v>1.3</v>
      </c>
      <c r="O1067">
        <v>1110</v>
      </c>
      <c r="P1067" t="s">
        <v>1437</v>
      </c>
      <c r="Q1067">
        <v>415</v>
      </c>
      <c r="R1067" t="s">
        <v>93</v>
      </c>
    </row>
    <row r="1068" spans="1:18" x14ac:dyDescent="0.2">
      <c r="A1068" s="514">
        <v>1067</v>
      </c>
      <c r="B1068" s="374">
        <v>43396.50277777778</v>
      </c>
      <c r="C1068" t="s">
        <v>93</v>
      </c>
      <c r="D1068">
        <v>0.01</v>
      </c>
      <c r="E1068" t="s">
        <v>253</v>
      </c>
      <c r="F1068">
        <v>1.1484000000000001</v>
      </c>
      <c r="I1068" s="374">
        <v>43396.554861111108</v>
      </c>
      <c r="J1068">
        <v>1.1457999999999999</v>
      </c>
      <c r="K1068">
        <v>0</v>
      </c>
      <c r="M1068">
        <v>0</v>
      </c>
      <c r="N1068">
        <v>2.6</v>
      </c>
      <c r="O1068">
        <v>1110</v>
      </c>
      <c r="P1068" t="s">
        <v>1436</v>
      </c>
      <c r="Q1068">
        <v>415</v>
      </c>
      <c r="R1068" t="s">
        <v>93</v>
      </c>
    </row>
    <row r="1069" spans="1:18" x14ac:dyDescent="0.2">
      <c r="A1069" s="514">
        <v>1068</v>
      </c>
      <c r="B1069" s="374">
        <v>43396.56527777778</v>
      </c>
      <c r="C1069" t="s">
        <v>93</v>
      </c>
      <c r="D1069">
        <v>0.01</v>
      </c>
      <c r="E1069" t="s">
        <v>253</v>
      </c>
      <c r="F1069">
        <v>1.1462000000000001</v>
      </c>
      <c r="I1069" s="374">
        <v>43396.632638888892</v>
      </c>
      <c r="J1069">
        <v>1.1455</v>
      </c>
      <c r="K1069">
        <v>0</v>
      </c>
      <c r="M1069">
        <v>0</v>
      </c>
      <c r="N1069">
        <v>0.7</v>
      </c>
      <c r="O1069">
        <v>1110</v>
      </c>
      <c r="P1069" t="s">
        <v>575</v>
      </c>
      <c r="Q1069">
        <v>416</v>
      </c>
      <c r="R1069" t="s">
        <v>93</v>
      </c>
    </row>
    <row r="1070" spans="1:18" x14ac:dyDescent="0.2">
      <c r="A1070" s="514">
        <v>1069</v>
      </c>
      <c r="B1070" s="374">
        <v>43396.57708333333</v>
      </c>
      <c r="C1070" t="s">
        <v>93</v>
      </c>
      <c r="D1070">
        <v>0.01</v>
      </c>
      <c r="E1070" t="s">
        <v>253</v>
      </c>
      <c r="F1070">
        <v>1.1475</v>
      </c>
      <c r="I1070" s="374">
        <v>43396.632638888892</v>
      </c>
      <c r="J1070">
        <v>1.1455</v>
      </c>
      <c r="K1070">
        <v>0</v>
      </c>
      <c r="M1070">
        <v>0</v>
      </c>
      <c r="N1070">
        <v>2</v>
      </c>
      <c r="O1070">
        <v>1110</v>
      </c>
      <c r="P1070" t="s">
        <v>1435</v>
      </c>
      <c r="Q1070">
        <v>416</v>
      </c>
      <c r="R1070" t="s">
        <v>93</v>
      </c>
    </row>
    <row r="1071" spans="1:18" x14ac:dyDescent="0.2">
      <c r="A1071" s="514">
        <v>1070</v>
      </c>
      <c r="B1071" s="374">
        <v>43396.635416666664</v>
      </c>
      <c r="C1071" t="s">
        <v>93</v>
      </c>
      <c r="D1071">
        <v>0.01</v>
      </c>
      <c r="E1071" t="s">
        <v>253</v>
      </c>
      <c r="F1071">
        <v>1.1459999999999999</v>
      </c>
      <c r="I1071" s="374">
        <v>43396.677777777775</v>
      </c>
      <c r="J1071">
        <v>1.1454</v>
      </c>
      <c r="K1071">
        <v>0</v>
      </c>
      <c r="M1071">
        <v>0</v>
      </c>
      <c r="N1071">
        <v>0.6</v>
      </c>
      <c r="O1071">
        <v>1110</v>
      </c>
      <c r="P1071" t="s">
        <v>575</v>
      </c>
      <c r="Q1071">
        <v>417</v>
      </c>
      <c r="R1071" t="s">
        <v>93</v>
      </c>
    </row>
    <row r="1072" spans="1:18" x14ac:dyDescent="0.2">
      <c r="A1072" s="514">
        <v>1071</v>
      </c>
      <c r="B1072" s="374">
        <v>43396.648611111108</v>
      </c>
      <c r="C1072" t="s">
        <v>93</v>
      </c>
      <c r="D1072">
        <v>0.01</v>
      </c>
      <c r="E1072" t="s">
        <v>253</v>
      </c>
      <c r="F1072">
        <v>1.1472</v>
      </c>
      <c r="I1072" s="374">
        <v>43396.677777777775</v>
      </c>
      <c r="J1072">
        <v>1.1454</v>
      </c>
      <c r="K1072">
        <v>0</v>
      </c>
      <c r="M1072">
        <v>0</v>
      </c>
      <c r="N1072">
        <v>1.8</v>
      </c>
      <c r="O1072">
        <v>1110</v>
      </c>
      <c r="P1072" t="s">
        <v>622</v>
      </c>
      <c r="Q1072">
        <v>417</v>
      </c>
      <c r="R1072" t="s">
        <v>93</v>
      </c>
    </row>
    <row r="1073" spans="1:18" x14ac:dyDescent="0.2">
      <c r="A1073" s="514">
        <v>1072</v>
      </c>
      <c r="B1073" s="374">
        <v>43396.693055555559</v>
      </c>
      <c r="C1073" t="s">
        <v>93</v>
      </c>
      <c r="D1073">
        <v>0.01</v>
      </c>
      <c r="E1073" t="s">
        <v>253</v>
      </c>
      <c r="F1073">
        <v>1.1458999999999999</v>
      </c>
      <c r="I1073" s="374">
        <v>43397.339583333334</v>
      </c>
      <c r="J1073">
        <v>1.1459999999999999</v>
      </c>
      <c r="K1073">
        <v>0</v>
      </c>
      <c r="M1073">
        <v>0.02</v>
      </c>
      <c r="N1073">
        <v>-0.08</v>
      </c>
      <c r="O1073">
        <v>1110</v>
      </c>
      <c r="P1073" t="s">
        <v>575</v>
      </c>
      <c r="Q1073">
        <v>418</v>
      </c>
      <c r="R1073" t="s">
        <v>93</v>
      </c>
    </row>
    <row r="1074" spans="1:18" x14ac:dyDescent="0.2">
      <c r="A1074" s="514">
        <v>1073</v>
      </c>
      <c r="B1074" s="374">
        <v>43396.715277777781</v>
      </c>
      <c r="C1074" t="s">
        <v>93</v>
      </c>
      <c r="D1074">
        <v>0.01</v>
      </c>
      <c r="E1074" t="s">
        <v>253</v>
      </c>
      <c r="F1074">
        <v>1.1473</v>
      </c>
      <c r="I1074" s="374">
        <v>43397.339583333334</v>
      </c>
      <c r="J1074">
        <v>1.1459999999999999</v>
      </c>
      <c r="K1074">
        <v>0</v>
      </c>
      <c r="M1074">
        <v>0.02</v>
      </c>
      <c r="N1074">
        <v>1.32</v>
      </c>
      <c r="O1074">
        <v>1110</v>
      </c>
      <c r="P1074" t="s">
        <v>1428</v>
      </c>
      <c r="Q1074">
        <v>418</v>
      </c>
      <c r="R1074" t="s">
        <v>93</v>
      </c>
    </row>
    <row r="1075" spans="1:18" x14ac:dyDescent="0.2">
      <c r="A1075" s="514">
        <v>1074</v>
      </c>
      <c r="B1075" s="374">
        <v>43396.719444444447</v>
      </c>
      <c r="C1075" t="s">
        <v>93</v>
      </c>
      <c r="D1075">
        <v>0.01</v>
      </c>
      <c r="E1075" t="s">
        <v>253</v>
      </c>
      <c r="F1075">
        <v>1.1486000000000001</v>
      </c>
      <c r="I1075" s="374">
        <v>43397.339583333334</v>
      </c>
      <c r="J1075">
        <v>1.1459999999999999</v>
      </c>
      <c r="K1075">
        <v>0</v>
      </c>
      <c r="M1075">
        <v>0.02</v>
      </c>
      <c r="N1075">
        <v>2.62</v>
      </c>
      <c r="O1075">
        <v>1110</v>
      </c>
      <c r="P1075" t="s">
        <v>1427</v>
      </c>
      <c r="Q1075">
        <v>418</v>
      </c>
      <c r="R1075" t="s">
        <v>93</v>
      </c>
    </row>
    <row r="1076" spans="1:18" x14ac:dyDescent="0.2">
      <c r="A1076" s="514">
        <v>1075</v>
      </c>
      <c r="B1076" s="374">
        <v>43396.795138888891</v>
      </c>
      <c r="C1076" t="s">
        <v>92</v>
      </c>
      <c r="D1076">
        <v>0.01</v>
      </c>
      <c r="E1076" t="s">
        <v>253</v>
      </c>
      <c r="F1076">
        <v>1.1483000000000001</v>
      </c>
      <c r="I1076" s="374">
        <v>43399.758333333331</v>
      </c>
      <c r="J1076">
        <v>1.1407</v>
      </c>
      <c r="K1076">
        <v>0</v>
      </c>
      <c r="M1076">
        <v>-0.61</v>
      </c>
      <c r="N1076">
        <v>-8.2100000000000009</v>
      </c>
      <c r="O1076">
        <v>1110</v>
      </c>
      <c r="P1076" t="s">
        <v>575</v>
      </c>
      <c r="Q1076">
        <v>419</v>
      </c>
      <c r="R1076" t="s">
        <v>92</v>
      </c>
    </row>
    <row r="1077" spans="1:18" x14ac:dyDescent="0.2">
      <c r="A1077" s="514">
        <v>1076</v>
      </c>
      <c r="B1077" s="374">
        <v>43396.867361111108</v>
      </c>
      <c r="C1077" t="s">
        <v>92</v>
      </c>
      <c r="D1077">
        <v>0.01</v>
      </c>
      <c r="E1077" t="s">
        <v>253</v>
      </c>
      <c r="F1077">
        <v>1.1471</v>
      </c>
      <c r="I1077" s="374">
        <v>43399.758333333331</v>
      </c>
      <c r="J1077">
        <v>1.1407</v>
      </c>
      <c r="K1077">
        <v>0</v>
      </c>
      <c r="M1077">
        <v>-0.61</v>
      </c>
      <c r="N1077">
        <v>-7.01</v>
      </c>
      <c r="O1077">
        <v>1110</v>
      </c>
      <c r="P1077" t="s">
        <v>1421</v>
      </c>
      <c r="Q1077">
        <v>419</v>
      </c>
      <c r="R1077" t="s">
        <v>92</v>
      </c>
    </row>
    <row r="1078" spans="1:18" x14ac:dyDescent="0.2">
      <c r="A1078" s="514">
        <v>1077</v>
      </c>
      <c r="B1078" s="374">
        <v>43397.34097222222</v>
      </c>
      <c r="C1078" t="s">
        <v>92</v>
      </c>
      <c r="D1078">
        <v>0.01</v>
      </c>
      <c r="E1078" t="s">
        <v>253</v>
      </c>
      <c r="F1078">
        <v>1.1457999999999999</v>
      </c>
      <c r="I1078" s="374">
        <v>43399.758333333331</v>
      </c>
      <c r="J1078">
        <v>1.1407</v>
      </c>
      <c r="K1078">
        <v>0</v>
      </c>
      <c r="M1078">
        <v>-0.49</v>
      </c>
      <c r="N1078">
        <v>-5.59</v>
      </c>
      <c r="O1078">
        <v>1110</v>
      </c>
      <c r="P1078" t="s">
        <v>1419</v>
      </c>
      <c r="Q1078">
        <v>419</v>
      </c>
      <c r="R1078" t="s">
        <v>92</v>
      </c>
    </row>
    <row r="1079" spans="1:18" x14ac:dyDescent="0.2">
      <c r="A1079" s="514">
        <v>1079</v>
      </c>
      <c r="B1079" s="374">
        <v>43397.397222222222</v>
      </c>
      <c r="C1079" t="s">
        <v>92</v>
      </c>
      <c r="D1079">
        <v>0.02</v>
      </c>
      <c r="E1079" t="s">
        <v>253</v>
      </c>
      <c r="F1079">
        <v>1.1443000000000001</v>
      </c>
      <c r="I1079" s="374">
        <v>43399.758333333331</v>
      </c>
      <c r="J1079">
        <v>1.1407</v>
      </c>
      <c r="K1079">
        <v>0</v>
      </c>
      <c r="M1079">
        <v>-0.99</v>
      </c>
      <c r="N1079">
        <v>-8.19</v>
      </c>
      <c r="O1079">
        <v>1110</v>
      </c>
      <c r="P1079" t="s">
        <v>1422</v>
      </c>
      <c r="Q1079">
        <v>419</v>
      </c>
      <c r="R1079" t="s">
        <v>92</v>
      </c>
    </row>
    <row r="1080" spans="1:18" x14ac:dyDescent="0.2">
      <c r="A1080" s="514">
        <v>1081</v>
      </c>
      <c r="B1080" s="374">
        <v>43397.416666666664</v>
      </c>
      <c r="C1080" t="s">
        <v>92</v>
      </c>
      <c r="D1080">
        <v>0.03</v>
      </c>
      <c r="E1080" t="s">
        <v>253</v>
      </c>
      <c r="F1080">
        <v>1.1426000000000001</v>
      </c>
      <c r="I1080" s="374">
        <v>43399.758333333331</v>
      </c>
      <c r="J1080">
        <v>1.1407</v>
      </c>
      <c r="K1080">
        <v>0</v>
      </c>
      <c r="M1080">
        <v>-1.49</v>
      </c>
      <c r="N1080">
        <v>-7.19</v>
      </c>
      <c r="O1080">
        <v>1110</v>
      </c>
      <c r="P1080" t="s">
        <v>1420</v>
      </c>
      <c r="Q1080">
        <v>419</v>
      </c>
      <c r="R1080" t="s">
        <v>92</v>
      </c>
    </row>
    <row r="1081" spans="1:18" x14ac:dyDescent="0.2">
      <c r="A1081" s="514">
        <v>1083</v>
      </c>
      <c r="B1081" s="374">
        <v>43397.449305555558</v>
      </c>
      <c r="C1081" t="s">
        <v>92</v>
      </c>
      <c r="D1081">
        <v>0.04</v>
      </c>
      <c r="E1081" t="s">
        <v>253</v>
      </c>
      <c r="F1081">
        <v>1.141</v>
      </c>
      <c r="I1081" s="374">
        <v>43399.758333333331</v>
      </c>
      <c r="J1081">
        <v>1.1407</v>
      </c>
      <c r="K1081">
        <v>0</v>
      </c>
      <c r="M1081">
        <v>-1.99</v>
      </c>
      <c r="N1081">
        <v>-3.19</v>
      </c>
      <c r="O1081">
        <v>1110</v>
      </c>
      <c r="P1081" t="s">
        <v>1418</v>
      </c>
      <c r="Q1081">
        <v>419</v>
      </c>
      <c r="R1081" t="s">
        <v>92</v>
      </c>
    </row>
    <row r="1082" spans="1:18" x14ac:dyDescent="0.2">
      <c r="A1082" s="514">
        <v>1087</v>
      </c>
      <c r="B1082" s="374">
        <v>43397.586111111108</v>
      </c>
      <c r="C1082" t="s">
        <v>92</v>
      </c>
      <c r="D1082">
        <v>0.06</v>
      </c>
      <c r="E1082" t="s">
        <v>253</v>
      </c>
      <c r="F1082">
        <v>1.1391</v>
      </c>
      <c r="I1082" s="374">
        <v>43399.758333333331</v>
      </c>
      <c r="J1082">
        <v>1.1407</v>
      </c>
      <c r="K1082">
        <v>0</v>
      </c>
      <c r="M1082">
        <v>-2.97</v>
      </c>
      <c r="N1082">
        <v>6.63</v>
      </c>
      <c r="O1082">
        <v>1110</v>
      </c>
      <c r="P1082" t="s">
        <v>1417</v>
      </c>
      <c r="Q1082">
        <v>419</v>
      </c>
      <c r="R1082" t="s">
        <v>92</v>
      </c>
    </row>
    <row r="1083" spans="1:18" x14ac:dyDescent="0.2">
      <c r="A1083" s="514">
        <v>1095</v>
      </c>
      <c r="B1083" s="374">
        <v>43398.720833333333</v>
      </c>
      <c r="C1083" t="s">
        <v>92</v>
      </c>
      <c r="D1083">
        <v>0.09</v>
      </c>
      <c r="E1083" t="s">
        <v>253</v>
      </c>
      <c r="F1083">
        <v>1.1368</v>
      </c>
      <c r="I1083" s="374">
        <v>43399.758333333331</v>
      </c>
      <c r="J1083">
        <v>1.1407</v>
      </c>
      <c r="K1083">
        <v>0</v>
      </c>
      <c r="M1083">
        <v>-1.1200000000000001</v>
      </c>
      <c r="N1083">
        <v>33.979999999999997</v>
      </c>
      <c r="O1083">
        <v>1110</v>
      </c>
      <c r="P1083" t="s">
        <v>1416</v>
      </c>
      <c r="Q1083">
        <v>419</v>
      </c>
      <c r="R1083" t="s">
        <v>92</v>
      </c>
    </row>
    <row r="1084" spans="1:18" x14ac:dyDescent="0.2">
      <c r="A1084" s="514">
        <v>1100</v>
      </c>
      <c r="B1084" s="374">
        <v>43399.543055555558</v>
      </c>
      <c r="C1084" t="s">
        <v>92</v>
      </c>
      <c r="D1084">
        <v>0.13</v>
      </c>
      <c r="E1084" t="s">
        <v>253</v>
      </c>
      <c r="F1084">
        <v>1.1342000000000001</v>
      </c>
      <c r="I1084" s="374">
        <v>43399.758333333331</v>
      </c>
      <c r="J1084">
        <v>1.1407</v>
      </c>
      <c r="K1084">
        <v>0</v>
      </c>
      <c r="M1084">
        <v>0</v>
      </c>
      <c r="N1084">
        <v>84.5</v>
      </c>
      <c r="O1084">
        <v>1110</v>
      </c>
      <c r="P1084" t="s">
        <v>1415</v>
      </c>
      <c r="Q1084">
        <v>419</v>
      </c>
      <c r="R1084" t="s">
        <v>92</v>
      </c>
    </row>
    <row r="1085" spans="1:18" x14ac:dyDescent="0.2">
      <c r="A1085" s="514">
        <v>1078</v>
      </c>
      <c r="B1085" s="374">
        <v>43397.378472222219</v>
      </c>
      <c r="C1085" t="s">
        <v>93</v>
      </c>
      <c r="D1085">
        <v>0.01</v>
      </c>
      <c r="E1085" t="s">
        <v>253</v>
      </c>
      <c r="F1085">
        <v>1.1472</v>
      </c>
      <c r="I1085" s="374">
        <v>43397.384722222225</v>
      </c>
      <c r="J1085">
        <v>1.1459999999999999</v>
      </c>
      <c r="K1085">
        <v>0</v>
      </c>
      <c r="M1085">
        <v>0</v>
      </c>
      <c r="N1085">
        <v>1.2</v>
      </c>
      <c r="O1085">
        <v>1110</v>
      </c>
      <c r="P1085" t="s">
        <v>563</v>
      </c>
      <c r="Q1085">
        <v>420</v>
      </c>
      <c r="R1085" t="s">
        <v>93</v>
      </c>
    </row>
    <row r="1086" spans="1:18" x14ac:dyDescent="0.2">
      <c r="A1086" s="514">
        <v>1080</v>
      </c>
      <c r="B1086" s="374">
        <v>43397.405555555553</v>
      </c>
      <c r="C1086" t="s">
        <v>93</v>
      </c>
      <c r="D1086">
        <v>0.01</v>
      </c>
      <c r="E1086" t="s">
        <v>253</v>
      </c>
      <c r="F1086">
        <v>1.143</v>
      </c>
      <c r="I1086" s="374">
        <v>43397.429861111108</v>
      </c>
      <c r="J1086">
        <v>1.1417999999999999</v>
      </c>
      <c r="K1086">
        <v>0</v>
      </c>
      <c r="M1086">
        <v>0</v>
      </c>
      <c r="N1086">
        <v>1.2</v>
      </c>
      <c r="O1086">
        <v>1110</v>
      </c>
      <c r="P1086" t="s">
        <v>575</v>
      </c>
      <c r="Q1086">
        <v>421</v>
      </c>
      <c r="R1086" t="s">
        <v>93</v>
      </c>
    </row>
    <row r="1087" spans="1:18" x14ac:dyDescent="0.2">
      <c r="A1087" s="514">
        <v>1082</v>
      </c>
      <c r="B1087" s="374">
        <v>43397.433333333334</v>
      </c>
      <c r="C1087" t="s">
        <v>93</v>
      </c>
      <c r="D1087">
        <v>0.01</v>
      </c>
      <c r="E1087" t="s">
        <v>253</v>
      </c>
      <c r="F1087">
        <v>1.1422000000000001</v>
      </c>
      <c r="I1087" s="374">
        <v>43397.448611111111</v>
      </c>
      <c r="J1087">
        <v>1.141</v>
      </c>
      <c r="K1087">
        <v>0</v>
      </c>
      <c r="M1087">
        <v>0</v>
      </c>
      <c r="N1087">
        <v>1.2</v>
      </c>
      <c r="O1087">
        <v>1110</v>
      </c>
      <c r="P1087" t="s">
        <v>563</v>
      </c>
      <c r="Q1087">
        <v>422</v>
      </c>
      <c r="R1087" t="s">
        <v>93</v>
      </c>
    </row>
    <row r="1088" spans="1:18" x14ac:dyDescent="0.2">
      <c r="A1088" s="514">
        <v>1084</v>
      </c>
      <c r="B1088" s="374">
        <v>43397.464583333334</v>
      </c>
      <c r="C1088" t="s">
        <v>93</v>
      </c>
      <c r="D1088">
        <v>0.01</v>
      </c>
      <c r="E1088" t="s">
        <v>253</v>
      </c>
      <c r="F1088">
        <v>1.1422000000000001</v>
      </c>
      <c r="I1088" s="374">
        <v>43397.510416666664</v>
      </c>
      <c r="J1088">
        <v>1.141</v>
      </c>
      <c r="K1088">
        <v>0</v>
      </c>
      <c r="M1088">
        <v>0</v>
      </c>
      <c r="N1088">
        <v>1.2</v>
      </c>
      <c r="O1088">
        <v>1110</v>
      </c>
      <c r="P1088" t="s">
        <v>575</v>
      </c>
      <c r="Q1088">
        <v>423</v>
      </c>
      <c r="R1088" t="s">
        <v>93</v>
      </c>
    </row>
    <row r="1089" spans="1:18" x14ac:dyDescent="0.2">
      <c r="A1089" s="514">
        <v>1085</v>
      </c>
      <c r="B1089" s="374">
        <v>43397.52847222222</v>
      </c>
      <c r="C1089" t="s">
        <v>93</v>
      </c>
      <c r="D1089">
        <v>0.01</v>
      </c>
      <c r="E1089" t="s">
        <v>253</v>
      </c>
      <c r="F1089">
        <v>1.1400999999999999</v>
      </c>
      <c r="I1089" s="374">
        <v>43397.556250000001</v>
      </c>
      <c r="J1089">
        <v>1.1395</v>
      </c>
      <c r="K1089">
        <v>0</v>
      </c>
      <c r="M1089">
        <v>0</v>
      </c>
      <c r="N1089">
        <v>0.6</v>
      </c>
      <c r="O1089">
        <v>1110</v>
      </c>
      <c r="P1089" t="s">
        <v>575</v>
      </c>
      <c r="Q1089">
        <v>424</v>
      </c>
      <c r="R1089" t="s">
        <v>93</v>
      </c>
    </row>
    <row r="1090" spans="1:18" x14ac:dyDescent="0.2">
      <c r="A1090" s="514">
        <v>1086</v>
      </c>
      <c r="B1090" s="374">
        <v>43397.541666666664</v>
      </c>
      <c r="C1090" t="s">
        <v>93</v>
      </c>
      <c r="D1090">
        <v>0.01</v>
      </c>
      <c r="E1090" t="s">
        <v>253</v>
      </c>
      <c r="F1090">
        <v>1.1413</v>
      </c>
      <c r="I1090" s="374">
        <v>43397.556250000001</v>
      </c>
      <c r="J1090">
        <v>1.1395</v>
      </c>
      <c r="K1090">
        <v>0</v>
      </c>
      <c r="M1090">
        <v>0</v>
      </c>
      <c r="N1090">
        <v>1.8</v>
      </c>
      <c r="O1090">
        <v>1110</v>
      </c>
      <c r="P1090" t="s">
        <v>623</v>
      </c>
      <c r="Q1090">
        <v>424</v>
      </c>
      <c r="R1090" t="s">
        <v>93</v>
      </c>
    </row>
    <row r="1091" spans="1:18" x14ac:dyDescent="0.2">
      <c r="A1091" s="514">
        <v>1088</v>
      </c>
      <c r="B1091" s="374">
        <v>43397.590277777781</v>
      </c>
      <c r="C1091" t="s">
        <v>93</v>
      </c>
      <c r="D1091">
        <v>0.01</v>
      </c>
      <c r="E1091" t="s">
        <v>253</v>
      </c>
      <c r="F1091">
        <v>1.1387</v>
      </c>
      <c r="I1091" s="374">
        <v>43397.813194444447</v>
      </c>
      <c r="J1091">
        <v>1.1382000000000001</v>
      </c>
      <c r="K1091">
        <v>0</v>
      </c>
      <c r="M1091">
        <v>0</v>
      </c>
      <c r="N1091">
        <v>0.5</v>
      </c>
      <c r="O1091">
        <v>1110</v>
      </c>
      <c r="P1091" t="s">
        <v>575</v>
      </c>
      <c r="Q1091">
        <v>425</v>
      </c>
      <c r="R1091" t="s">
        <v>93</v>
      </c>
    </row>
    <row r="1092" spans="1:18" x14ac:dyDescent="0.2">
      <c r="A1092" s="514">
        <v>1089</v>
      </c>
      <c r="B1092" s="374">
        <v>43397.609722222223</v>
      </c>
      <c r="C1092" t="s">
        <v>93</v>
      </c>
      <c r="D1092">
        <v>0.01</v>
      </c>
      <c r="E1092" t="s">
        <v>253</v>
      </c>
      <c r="F1092">
        <v>1.1399999999999999</v>
      </c>
      <c r="I1092" s="374">
        <v>43397.813194444447</v>
      </c>
      <c r="J1092">
        <v>1.1382000000000001</v>
      </c>
      <c r="K1092">
        <v>0</v>
      </c>
      <c r="M1092">
        <v>0</v>
      </c>
      <c r="N1092">
        <v>1.8</v>
      </c>
      <c r="O1092">
        <v>1110</v>
      </c>
      <c r="P1092" t="s">
        <v>1426</v>
      </c>
      <c r="Q1092">
        <v>425</v>
      </c>
      <c r="R1092" t="s">
        <v>93</v>
      </c>
    </row>
    <row r="1093" spans="1:18" x14ac:dyDescent="0.2">
      <c r="A1093" s="514">
        <v>1090</v>
      </c>
      <c r="B1093" s="374">
        <v>43397.814583333333</v>
      </c>
      <c r="C1093" t="s">
        <v>93</v>
      </c>
      <c r="D1093">
        <v>0.01</v>
      </c>
      <c r="E1093" t="s">
        <v>253</v>
      </c>
      <c r="F1093">
        <v>1.1384000000000001</v>
      </c>
      <c r="I1093" s="374">
        <v>43398.642361111109</v>
      </c>
      <c r="J1093">
        <v>1.1394</v>
      </c>
      <c r="K1093">
        <v>0</v>
      </c>
      <c r="M1093">
        <v>0.05</v>
      </c>
      <c r="N1093">
        <v>-0.95</v>
      </c>
      <c r="O1093">
        <v>1110</v>
      </c>
      <c r="P1093" t="s">
        <v>575</v>
      </c>
      <c r="Q1093">
        <v>426</v>
      </c>
      <c r="R1093" t="s">
        <v>93</v>
      </c>
    </row>
    <row r="1094" spans="1:18" x14ac:dyDescent="0.2">
      <c r="A1094" s="514">
        <v>1091</v>
      </c>
      <c r="B1094" s="374">
        <v>43397.897222222222</v>
      </c>
      <c r="C1094" t="s">
        <v>93</v>
      </c>
      <c r="D1094">
        <v>0.01</v>
      </c>
      <c r="E1094" t="s">
        <v>253</v>
      </c>
      <c r="F1094">
        <v>1.1396999999999999</v>
      </c>
      <c r="I1094" s="374">
        <v>43398.642361111109</v>
      </c>
      <c r="J1094">
        <v>1.1394</v>
      </c>
      <c r="K1094">
        <v>0</v>
      </c>
      <c r="M1094">
        <v>0.05</v>
      </c>
      <c r="N1094">
        <v>0.35</v>
      </c>
      <c r="O1094">
        <v>1110</v>
      </c>
      <c r="P1094" t="s">
        <v>1425</v>
      </c>
      <c r="Q1094">
        <v>426</v>
      </c>
      <c r="R1094" t="s">
        <v>93</v>
      </c>
    </row>
    <row r="1095" spans="1:18" x14ac:dyDescent="0.2">
      <c r="A1095" s="514">
        <v>1092</v>
      </c>
      <c r="B1095" s="374">
        <v>43398.163194444445</v>
      </c>
      <c r="C1095" t="s">
        <v>93</v>
      </c>
      <c r="D1095">
        <v>0.01</v>
      </c>
      <c r="E1095" t="s">
        <v>253</v>
      </c>
      <c r="F1095">
        <v>1.141</v>
      </c>
      <c r="I1095" s="374">
        <v>43398.642361111109</v>
      </c>
      <c r="J1095">
        <v>1.1394</v>
      </c>
      <c r="K1095">
        <v>0</v>
      </c>
      <c r="M1095">
        <v>0</v>
      </c>
      <c r="N1095">
        <v>1.6</v>
      </c>
      <c r="O1095">
        <v>1110</v>
      </c>
      <c r="P1095" t="s">
        <v>1424</v>
      </c>
      <c r="Q1095">
        <v>426</v>
      </c>
      <c r="R1095" t="s">
        <v>93</v>
      </c>
    </row>
    <row r="1096" spans="1:18" x14ac:dyDescent="0.2">
      <c r="A1096" s="514">
        <v>1093</v>
      </c>
      <c r="B1096" s="374">
        <v>43398.61041666667</v>
      </c>
      <c r="C1096" t="s">
        <v>93</v>
      </c>
      <c r="D1096">
        <v>0.02</v>
      </c>
      <c r="E1096" t="s">
        <v>253</v>
      </c>
      <c r="F1096">
        <v>1.1425000000000001</v>
      </c>
      <c r="I1096" s="374">
        <v>43398.642361111109</v>
      </c>
      <c r="J1096">
        <v>1.1394</v>
      </c>
      <c r="K1096">
        <v>0</v>
      </c>
      <c r="M1096">
        <v>0</v>
      </c>
      <c r="N1096">
        <v>6.2</v>
      </c>
      <c r="O1096">
        <v>1110</v>
      </c>
      <c r="P1096" t="s">
        <v>624</v>
      </c>
      <c r="Q1096">
        <v>426</v>
      </c>
      <c r="R1096" t="s">
        <v>93</v>
      </c>
    </row>
    <row r="1097" spans="1:18" x14ac:dyDescent="0.2">
      <c r="A1097" s="514">
        <v>1094</v>
      </c>
      <c r="B1097" s="374">
        <v>43398.655555555553</v>
      </c>
      <c r="C1097" t="s">
        <v>93</v>
      </c>
      <c r="D1097">
        <v>0.01</v>
      </c>
      <c r="E1097" t="s">
        <v>253</v>
      </c>
      <c r="F1097">
        <v>1.1377999999999999</v>
      </c>
      <c r="I1097" s="374">
        <v>43398.720833333333</v>
      </c>
      <c r="J1097">
        <v>1.1366000000000001</v>
      </c>
      <c r="K1097">
        <v>0</v>
      </c>
      <c r="M1097">
        <v>0</v>
      </c>
      <c r="N1097">
        <v>1.2</v>
      </c>
      <c r="O1097">
        <v>1110</v>
      </c>
      <c r="P1097" t="s">
        <v>575</v>
      </c>
      <c r="Q1097">
        <v>427</v>
      </c>
      <c r="R1097" t="s">
        <v>93</v>
      </c>
    </row>
    <row r="1098" spans="1:18" x14ac:dyDescent="0.2">
      <c r="A1098" s="514">
        <v>1096</v>
      </c>
      <c r="B1098" s="374">
        <v>43398.723611111112</v>
      </c>
      <c r="C1098" t="s">
        <v>93</v>
      </c>
      <c r="D1098">
        <v>0.01</v>
      </c>
      <c r="E1098" t="s">
        <v>253</v>
      </c>
      <c r="F1098">
        <v>1.1369</v>
      </c>
      <c r="I1098" s="374">
        <v>43398.840277777781</v>
      </c>
      <c r="J1098">
        <v>1.1356999999999999</v>
      </c>
      <c r="K1098">
        <v>0</v>
      </c>
      <c r="M1098">
        <v>0</v>
      </c>
      <c r="N1098">
        <v>1.2</v>
      </c>
      <c r="O1098">
        <v>1110</v>
      </c>
      <c r="P1098" t="s">
        <v>575</v>
      </c>
      <c r="Q1098">
        <v>428</v>
      </c>
      <c r="R1098" t="s">
        <v>93</v>
      </c>
    </row>
    <row r="1099" spans="1:18" x14ac:dyDescent="0.2">
      <c r="A1099" s="514">
        <v>1097</v>
      </c>
      <c r="B1099" s="374">
        <v>43398.87777777778</v>
      </c>
      <c r="C1099" t="s">
        <v>93</v>
      </c>
      <c r="D1099">
        <v>0.01</v>
      </c>
      <c r="E1099" t="s">
        <v>253</v>
      </c>
      <c r="F1099">
        <v>1.1362000000000001</v>
      </c>
      <c r="I1099" s="374">
        <v>43399.489583333336</v>
      </c>
      <c r="J1099">
        <v>1.1356999999999999</v>
      </c>
      <c r="K1099">
        <v>0</v>
      </c>
      <c r="M1099">
        <v>0.02</v>
      </c>
      <c r="N1099">
        <v>0.52</v>
      </c>
      <c r="O1099">
        <v>1110</v>
      </c>
      <c r="P1099" t="s">
        <v>575</v>
      </c>
      <c r="Q1099">
        <v>429</v>
      </c>
      <c r="R1099" t="s">
        <v>93</v>
      </c>
    </row>
    <row r="1100" spans="1:18" x14ac:dyDescent="0.2">
      <c r="A1100" s="514">
        <v>1098</v>
      </c>
      <c r="B1100" s="374">
        <v>43398.97152777778</v>
      </c>
      <c r="C1100" t="s">
        <v>93</v>
      </c>
      <c r="D1100">
        <v>0.01</v>
      </c>
      <c r="E1100" t="s">
        <v>253</v>
      </c>
      <c r="F1100">
        <v>1.1375</v>
      </c>
      <c r="I1100" s="374">
        <v>43399.489583333336</v>
      </c>
      <c r="J1100">
        <v>1.1356999999999999</v>
      </c>
      <c r="K1100">
        <v>0</v>
      </c>
      <c r="M1100">
        <v>0.02</v>
      </c>
      <c r="N1100">
        <v>1.82</v>
      </c>
      <c r="O1100">
        <v>1110</v>
      </c>
      <c r="P1100" t="s">
        <v>1423</v>
      </c>
      <c r="Q1100">
        <v>429</v>
      </c>
      <c r="R1100" t="s">
        <v>93</v>
      </c>
    </row>
    <row r="1101" spans="1:18" x14ac:dyDescent="0.2">
      <c r="A1101" s="514">
        <v>1099</v>
      </c>
      <c r="B1101" s="374">
        <v>43399.497916666667</v>
      </c>
      <c r="C1101" t="s">
        <v>93</v>
      </c>
      <c r="D1101">
        <v>0.01</v>
      </c>
      <c r="E1101" t="s">
        <v>253</v>
      </c>
      <c r="F1101">
        <v>1.1355</v>
      </c>
      <c r="I1101" s="374">
        <v>43399.542361111111</v>
      </c>
      <c r="J1101">
        <v>1.1343000000000001</v>
      </c>
      <c r="K1101">
        <v>0</v>
      </c>
      <c r="M1101">
        <v>0</v>
      </c>
      <c r="N1101">
        <v>1.2</v>
      </c>
      <c r="O1101">
        <v>1110</v>
      </c>
      <c r="P1101" t="s">
        <v>575</v>
      </c>
      <c r="Q1101">
        <v>430</v>
      </c>
      <c r="R1101" t="s">
        <v>93</v>
      </c>
    </row>
    <row r="1102" spans="1:18" x14ac:dyDescent="0.2">
      <c r="A1102" s="514">
        <v>1101</v>
      </c>
      <c r="B1102" s="374">
        <v>43399.545138888891</v>
      </c>
      <c r="C1102" t="s">
        <v>93</v>
      </c>
      <c r="D1102">
        <v>0.01</v>
      </c>
      <c r="E1102" t="s">
        <v>253</v>
      </c>
      <c r="F1102">
        <v>1.1346000000000001</v>
      </c>
      <c r="I1102" s="374">
        <v>43402.417361111111</v>
      </c>
      <c r="J1102">
        <v>1.1377999999999999</v>
      </c>
      <c r="K1102">
        <v>0</v>
      </c>
      <c r="M1102">
        <v>0.02</v>
      </c>
      <c r="N1102">
        <v>-3.18</v>
      </c>
      <c r="O1102">
        <v>1110</v>
      </c>
      <c r="P1102" t="s">
        <v>575</v>
      </c>
      <c r="Q1102">
        <v>431</v>
      </c>
      <c r="R1102" t="s">
        <v>93</v>
      </c>
    </row>
    <row r="1103" spans="1:18" x14ac:dyDescent="0.2">
      <c r="A1103" s="514">
        <v>1102</v>
      </c>
      <c r="B1103" s="374">
        <v>43399.666666666664</v>
      </c>
      <c r="C1103" t="s">
        <v>93</v>
      </c>
      <c r="D1103">
        <v>0.01</v>
      </c>
      <c r="E1103" t="s">
        <v>253</v>
      </c>
      <c r="F1103">
        <v>1.1358999999999999</v>
      </c>
      <c r="I1103" s="374">
        <v>43402.417361111111</v>
      </c>
      <c r="J1103">
        <v>1.1377999999999999</v>
      </c>
      <c r="K1103">
        <v>0</v>
      </c>
      <c r="M1103">
        <v>0.02</v>
      </c>
      <c r="N1103">
        <v>-1.88</v>
      </c>
      <c r="O1103">
        <v>1110</v>
      </c>
      <c r="P1103" t="s">
        <v>1414</v>
      </c>
      <c r="Q1103">
        <v>431</v>
      </c>
      <c r="R1103" t="s">
        <v>93</v>
      </c>
    </row>
    <row r="1104" spans="1:18" x14ac:dyDescent="0.2">
      <c r="A1104" s="514">
        <v>1103</v>
      </c>
      <c r="B1104" s="374">
        <v>43399.686805555553</v>
      </c>
      <c r="C1104" t="s">
        <v>93</v>
      </c>
      <c r="D1104">
        <v>0.01</v>
      </c>
      <c r="E1104" t="s">
        <v>253</v>
      </c>
      <c r="F1104">
        <v>1.1372</v>
      </c>
      <c r="I1104" s="374">
        <v>43402.417361111111</v>
      </c>
      <c r="J1104">
        <v>1.1377999999999999</v>
      </c>
      <c r="K1104">
        <v>0</v>
      </c>
      <c r="M1104">
        <v>0.02</v>
      </c>
      <c r="N1104">
        <v>-0.57999999999999996</v>
      </c>
      <c r="O1104">
        <v>1110</v>
      </c>
      <c r="P1104" t="s">
        <v>1413</v>
      </c>
      <c r="Q1104">
        <v>431</v>
      </c>
      <c r="R1104" t="s">
        <v>93</v>
      </c>
    </row>
    <row r="1105" spans="1:18" x14ac:dyDescent="0.2">
      <c r="A1105" s="514">
        <v>1104</v>
      </c>
      <c r="B1105" s="374">
        <v>43399.729861111111</v>
      </c>
      <c r="C1105" t="s">
        <v>93</v>
      </c>
      <c r="D1105">
        <v>0.02</v>
      </c>
      <c r="E1105" t="s">
        <v>253</v>
      </c>
      <c r="F1105">
        <v>1.1386000000000001</v>
      </c>
      <c r="I1105" s="374">
        <v>43402.417361111111</v>
      </c>
      <c r="J1105">
        <v>1.1377999999999999</v>
      </c>
      <c r="K1105">
        <v>0</v>
      </c>
      <c r="M1105">
        <v>0.03</v>
      </c>
      <c r="N1105">
        <v>1.63</v>
      </c>
      <c r="O1105">
        <v>1110</v>
      </c>
      <c r="P1105" t="s">
        <v>1412</v>
      </c>
      <c r="Q1105">
        <v>431</v>
      </c>
      <c r="R1105" t="s">
        <v>93</v>
      </c>
    </row>
    <row r="1106" spans="1:18" x14ac:dyDescent="0.2">
      <c r="A1106" s="514">
        <v>1105</v>
      </c>
      <c r="B1106" s="374">
        <v>43399.758333333331</v>
      </c>
      <c r="C1106" t="s">
        <v>93</v>
      </c>
      <c r="D1106">
        <v>0.03</v>
      </c>
      <c r="E1106" t="s">
        <v>253</v>
      </c>
      <c r="F1106">
        <v>1.1402000000000001</v>
      </c>
      <c r="I1106" s="374">
        <v>43402.417361111111</v>
      </c>
      <c r="J1106">
        <v>1.1377999999999999</v>
      </c>
      <c r="K1106">
        <v>0</v>
      </c>
      <c r="M1106">
        <v>0.05</v>
      </c>
      <c r="N1106">
        <v>7.25</v>
      </c>
      <c r="O1106">
        <v>1110</v>
      </c>
      <c r="P1106" t="s">
        <v>1411</v>
      </c>
      <c r="Q1106">
        <v>431</v>
      </c>
      <c r="R1106" t="s">
        <v>93</v>
      </c>
    </row>
    <row r="1107" spans="1:18" x14ac:dyDescent="0.2">
      <c r="A1107" s="514">
        <v>1107</v>
      </c>
      <c r="B1107" s="374">
        <v>43399.918749999997</v>
      </c>
      <c r="C1107" t="s">
        <v>93</v>
      </c>
      <c r="D1107">
        <v>0.04</v>
      </c>
      <c r="E1107" t="s">
        <v>253</v>
      </c>
      <c r="F1107">
        <v>1.1418999999999999</v>
      </c>
      <c r="I1107" s="374">
        <v>43402.417361111111</v>
      </c>
      <c r="J1107">
        <v>1.1377999999999999</v>
      </c>
      <c r="K1107">
        <v>0</v>
      </c>
      <c r="M1107">
        <v>0.06</v>
      </c>
      <c r="N1107">
        <v>16.46</v>
      </c>
      <c r="O1107">
        <v>1110</v>
      </c>
      <c r="P1107" t="s">
        <v>1410</v>
      </c>
      <c r="Q1107">
        <v>431</v>
      </c>
      <c r="R1107" t="s">
        <v>93</v>
      </c>
    </row>
    <row r="1108" spans="1:18" x14ac:dyDescent="0.2">
      <c r="A1108" s="514">
        <v>1106</v>
      </c>
      <c r="B1108" s="374">
        <v>43399.779861111114</v>
      </c>
      <c r="C1108" t="s">
        <v>92</v>
      </c>
      <c r="D1108">
        <v>0.01</v>
      </c>
      <c r="E1108" t="s">
        <v>253</v>
      </c>
      <c r="F1108">
        <v>1.1404000000000001</v>
      </c>
      <c r="I1108" s="374">
        <v>43399.918749999997</v>
      </c>
      <c r="J1108">
        <v>1.1416999999999999</v>
      </c>
      <c r="K1108">
        <v>0</v>
      </c>
      <c r="M1108">
        <v>0</v>
      </c>
      <c r="N1108">
        <v>1.3</v>
      </c>
      <c r="O1108">
        <v>1110</v>
      </c>
      <c r="P1108" t="s">
        <v>575</v>
      </c>
      <c r="Q1108">
        <v>432</v>
      </c>
      <c r="R1108" t="s">
        <v>92</v>
      </c>
    </row>
    <row r="1109" spans="1:18" x14ac:dyDescent="0.2">
      <c r="A1109" s="514">
        <v>1108</v>
      </c>
      <c r="B1109" s="374">
        <v>43399.922222222223</v>
      </c>
      <c r="C1109" t="s">
        <v>92</v>
      </c>
      <c r="D1109">
        <v>0.01</v>
      </c>
      <c r="E1109" t="s">
        <v>253</v>
      </c>
      <c r="F1109">
        <v>1.1417999999999999</v>
      </c>
      <c r="I1109" s="374">
        <v>43402.469444444447</v>
      </c>
      <c r="J1109">
        <v>1.1406000000000001</v>
      </c>
      <c r="K1109">
        <v>0</v>
      </c>
      <c r="M1109">
        <v>-0.12</v>
      </c>
      <c r="N1109">
        <v>-1.32</v>
      </c>
      <c r="O1109">
        <v>1110</v>
      </c>
      <c r="P1109" t="s">
        <v>575</v>
      </c>
      <c r="Q1109">
        <v>433</v>
      </c>
      <c r="R1109" t="s">
        <v>92</v>
      </c>
    </row>
    <row r="1110" spans="1:18" x14ac:dyDescent="0.2">
      <c r="A1110" s="514">
        <v>1109</v>
      </c>
      <c r="B1110" s="374">
        <v>43399.938888888886</v>
      </c>
      <c r="C1110" t="s">
        <v>92</v>
      </c>
      <c r="D1110">
        <v>0.01</v>
      </c>
      <c r="E1110" t="s">
        <v>253</v>
      </c>
      <c r="F1110">
        <v>1.1405000000000001</v>
      </c>
      <c r="I1110" s="374">
        <v>43402.469444444447</v>
      </c>
      <c r="J1110">
        <v>1.1406000000000001</v>
      </c>
      <c r="K1110">
        <v>0</v>
      </c>
      <c r="M1110">
        <v>-0.12</v>
      </c>
      <c r="N1110">
        <v>-0.02</v>
      </c>
      <c r="O1110">
        <v>1110</v>
      </c>
      <c r="P1110" t="s">
        <v>1409</v>
      </c>
      <c r="Q1110">
        <v>433</v>
      </c>
      <c r="R1110" t="s">
        <v>92</v>
      </c>
    </row>
    <row r="1111" spans="1:18" x14ac:dyDescent="0.2">
      <c r="A1111" s="514">
        <v>1110</v>
      </c>
      <c r="B1111" s="374">
        <v>43402.082638888889</v>
      </c>
      <c r="C1111" t="s">
        <v>92</v>
      </c>
      <c r="D1111">
        <v>0.01</v>
      </c>
      <c r="E1111" t="s">
        <v>253</v>
      </c>
      <c r="F1111">
        <v>1.1392</v>
      </c>
      <c r="I1111" s="374">
        <v>43402.469444444447</v>
      </c>
      <c r="J1111">
        <v>1.1406000000000001</v>
      </c>
      <c r="K1111">
        <v>0</v>
      </c>
      <c r="M1111">
        <v>0</v>
      </c>
      <c r="N1111">
        <v>1.4</v>
      </c>
      <c r="O1111">
        <v>1110</v>
      </c>
      <c r="P1111" t="s">
        <v>1408</v>
      </c>
      <c r="Q1111">
        <v>433</v>
      </c>
      <c r="R1111" t="s">
        <v>92</v>
      </c>
    </row>
    <row r="1112" spans="1:18" x14ac:dyDescent="0.2">
      <c r="A1112" s="514">
        <v>1111</v>
      </c>
      <c r="B1112" s="374">
        <v>43402.427777777775</v>
      </c>
      <c r="C1112" t="s">
        <v>92</v>
      </c>
      <c r="D1112">
        <v>0.02</v>
      </c>
      <c r="E1112" t="s">
        <v>253</v>
      </c>
      <c r="F1112">
        <v>1.1372</v>
      </c>
      <c r="I1112" s="374">
        <v>43402.469444444447</v>
      </c>
      <c r="J1112">
        <v>1.1406000000000001</v>
      </c>
      <c r="K1112">
        <v>0</v>
      </c>
      <c r="M1112">
        <v>0</v>
      </c>
      <c r="N1112">
        <v>6.8</v>
      </c>
      <c r="O1112">
        <v>1110</v>
      </c>
      <c r="P1112" t="s">
        <v>625</v>
      </c>
      <c r="Q1112">
        <v>433</v>
      </c>
      <c r="R1112" t="s">
        <v>92</v>
      </c>
    </row>
    <row r="1113" spans="1:18" x14ac:dyDescent="0.2">
      <c r="A1113" s="514">
        <v>1112</v>
      </c>
      <c r="B1113" s="374">
        <v>43402.434027777781</v>
      </c>
      <c r="C1113" t="s">
        <v>93</v>
      </c>
      <c r="D1113">
        <v>0.01</v>
      </c>
      <c r="E1113" t="s">
        <v>253</v>
      </c>
      <c r="F1113">
        <v>1.1367</v>
      </c>
      <c r="I1113" s="374">
        <v>43402.555555555555</v>
      </c>
      <c r="J1113">
        <v>1.1376999999999999</v>
      </c>
      <c r="K1113">
        <v>0</v>
      </c>
      <c r="M1113">
        <v>0</v>
      </c>
      <c r="N1113">
        <v>-1</v>
      </c>
      <c r="O1113">
        <v>1110</v>
      </c>
      <c r="P1113" t="s">
        <v>575</v>
      </c>
      <c r="Q1113">
        <v>434</v>
      </c>
      <c r="R1113" t="s">
        <v>93</v>
      </c>
    </row>
    <row r="1114" spans="1:18" x14ac:dyDescent="0.2">
      <c r="A1114" s="514">
        <v>1113</v>
      </c>
      <c r="B1114" s="374">
        <v>43402.440972222219</v>
      </c>
      <c r="C1114" t="s">
        <v>93</v>
      </c>
      <c r="D1114">
        <v>0.01</v>
      </c>
      <c r="E1114" t="s">
        <v>253</v>
      </c>
      <c r="F1114">
        <v>1.1379999999999999</v>
      </c>
      <c r="I1114" s="374">
        <v>43402.555555555555</v>
      </c>
      <c r="J1114">
        <v>1.1376999999999999</v>
      </c>
      <c r="K1114">
        <v>0</v>
      </c>
      <c r="M1114">
        <v>0</v>
      </c>
      <c r="N1114">
        <v>0.3</v>
      </c>
      <c r="O1114">
        <v>1110</v>
      </c>
      <c r="P1114" t="s">
        <v>1407</v>
      </c>
      <c r="Q1114">
        <v>434</v>
      </c>
      <c r="R1114" t="s">
        <v>93</v>
      </c>
    </row>
    <row r="1115" spans="1:18" x14ac:dyDescent="0.2">
      <c r="A1115" s="514">
        <v>1114</v>
      </c>
      <c r="B1115" s="374">
        <v>43402.465277777781</v>
      </c>
      <c r="C1115" t="s">
        <v>93</v>
      </c>
      <c r="D1115">
        <v>0.01</v>
      </c>
      <c r="E1115" t="s">
        <v>253</v>
      </c>
      <c r="F1115">
        <v>1.1393</v>
      </c>
      <c r="I1115" s="374">
        <v>43402.555555555555</v>
      </c>
      <c r="J1115">
        <v>1.1376999999999999</v>
      </c>
      <c r="K1115">
        <v>0</v>
      </c>
      <c r="M1115">
        <v>0</v>
      </c>
      <c r="N1115">
        <v>1.6</v>
      </c>
      <c r="O1115">
        <v>1110</v>
      </c>
      <c r="P1115" t="s">
        <v>1406</v>
      </c>
      <c r="Q1115">
        <v>434</v>
      </c>
      <c r="R1115" t="s">
        <v>93</v>
      </c>
    </row>
    <row r="1116" spans="1:18" x14ac:dyDescent="0.2">
      <c r="A1116" s="514">
        <v>1115</v>
      </c>
      <c r="B1116" s="374">
        <v>43402.472222222219</v>
      </c>
      <c r="C1116" t="s">
        <v>93</v>
      </c>
      <c r="D1116">
        <v>0.02</v>
      </c>
      <c r="E1116" t="s">
        <v>253</v>
      </c>
      <c r="F1116">
        <v>1.1407</v>
      </c>
      <c r="I1116" s="374">
        <v>43402.555555555555</v>
      </c>
      <c r="J1116">
        <v>1.1376999999999999</v>
      </c>
      <c r="K1116">
        <v>0</v>
      </c>
      <c r="M1116">
        <v>0</v>
      </c>
      <c r="N1116">
        <v>6</v>
      </c>
      <c r="O1116">
        <v>1110</v>
      </c>
      <c r="P1116" t="s">
        <v>1405</v>
      </c>
      <c r="Q1116">
        <v>434</v>
      </c>
      <c r="R1116" t="s">
        <v>93</v>
      </c>
    </row>
    <row r="1117" spans="1:18" x14ac:dyDescent="0.2">
      <c r="A1117" s="514">
        <v>1116</v>
      </c>
      <c r="B1117" s="374">
        <v>43402.48541666667</v>
      </c>
      <c r="C1117" t="s">
        <v>92</v>
      </c>
      <c r="D1117">
        <v>0.01</v>
      </c>
      <c r="E1117" t="s">
        <v>253</v>
      </c>
      <c r="F1117">
        <v>1.1411</v>
      </c>
      <c r="I1117" s="374">
        <v>43405.388888888891</v>
      </c>
      <c r="J1117">
        <v>1.137</v>
      </c>
      <c r="K1117">
        <v>0</v>
      </c>
      <c r="M1117">
        <v>-0.61</v>
      </c>
      <c r="N1117">
        <v>-4.71</v>
      </c>
      <c r="O1117">
        <v>1110</v>
      </c>
      <c r="P1117" t="s">
        <v>575</v>
      </c>
      <c r="Q1117">
        <v>435</v>
      </c>
      <c r="R1117" t="s">
        <v>92</v>
      </c>
    </row>
    <row r="1118" spans="1:18" x14ac:dyDescent="0.2">
      <c r="A1118" s="514">
        <v>1117</v>
      </c>
      <c r="B1118" s="374">
        <v>43402.493055555555</v>
      </c>
      <c r="C1118" t="s">
        <v>92</v>
      </c>
      <c r="D1118">
        <v>0.01</v>
      </c>
      <c r="E1118" t="s">
        <v>253</v>
      </c>
      <c r="F1118">
        <v>1.1398999999999999</v>
      </c>
      <c r="I1118" s="374">
        <v>43405.388888888891</v>
      </c>
      <c r="J1118">
        <v>1.137</v>
      </c>
      <c r="K1118">
        <v>0</v>
      </c>
      <c r="M1118">
        <v>-0.61</v>
      </c>
      <c r="N1118">
        <v>-3.51</v>
      </c>
      <c r="O1118">
        <v>1110</v>
      </c>
      <c r="P1118" t="s">
        <v>1401</v>
      </c>
      <c r="Q1118">
        <v>435</v>
      </c>
      <c r="R1118" t="s">
        <v>92</v>
      </c>
    </row>
    <row r="1119" spans="1:18" x14ac:dyDescent="0.2">
      <c r="A1119" s="514">
        <v>1118</v>
      </c>
      <c r="B1119" s="374">
        <v>43402.554861111108</v>
      </c>
      <c r="C1119" t="s">
        <v>92</v>
      </c>
      <c r="D1119">
        <v>0.01</v>
      </c>
      <c r="E1119" t="s">
        <v>253</v>
      </c>
      <c r="F1119">
        <v>1.1385000000000001</v>
      </c>
      <c r="I1119" s="374">
        <v>43405.388888888891</v>
      </c>
      <c r="J1119">
        <v>1.137</v>
      </c>
      <c r="K1119">
        <v>0</v>
      </c>
      <c r="M1119">
        <v>-0.61</v>
      </c>
      <c r="N1119">
        <v>-2.11</v>
      </c>
      <c r="O1119">
        <v>1110</v>
      </c>
      <c r="P1119" t="s">
        <v>1400</v>
      </c>
      <c r="Q1119">
        <v>435</v>
      </c>
      <c r="R1119" t="s">
        <v>92</v>
      </c>
    </row>
    <row r="1120" spans="1:18" x14ac:dyDescent="0.2">
      <c r="A1120" s="514">
        <v>1121</v>
      </c>
      <c r="B1120" s="374">
        <v>43402.623611111114</v>
      </c>
      <c r="C1120" t="s">
        <v>92</v>
      </c>
      <c r="D1120">
        <v>0.02</v>
      </c>
      <c r="E1120" t="s">
        <v>253</v>
      </c>
      <c r="F1120">
        <v>1.1371</v>
      </c>
      <c r="I1120" s="374">
        <v>43405.388888888891</v>
      </c>
      <c r="J1120">
        <v>1.137</v>
      </c>
      <c r="K1120">
        <v>0</v>
      </c>
      <c r="M1120">
        <v>-1.24</v>
      </c>
      <c r="N1120">
        <v>-1.44</v>
      </c>
      <c r="O1120">
        <v>1110</v>
      </c>
      <c r="P1120" t="s">
        <v>1399</v>
      </c>
      <c r="Q1120">
        <v>435</v>
      </c>
      <c r="R1120" t="s">
        <v>92</v>
      </c>
    </row>
    <row r="1121" spans="1:18" x14ac:dyDescent="0.2">
      <c r="A1121" s="514">
        <v>1124</v>
      </c>
      <c r="B1121" s="374">
        <v>43403.470138888886</v>
      </c>
      <c r="C1121" t="s">
        <v>92</v>
      </c>
      <c r="D1121">
        <v>0.03</v>
      </c>
      <c r="E1121" t="s">
        <v>253</v>
      </c>
      <c r="F1121">
        <v>1.1355</v>
      </c>
      <c r="I1121" s="374">
        <v>43405.388888888891</v>
      </c>
      <c r="J1121">
        <v>1.137</v>
      </c>
      <c r="K1121">
        <v>0</v>
      </c>
      <c r="M1121">
        <v>-1.49</v>
      </c>
      <c r="N1121">
        <v>3.01</v>
      </c>
      <c r="O1121">
        <v>1110</v>
      </c>
      <c r="P1121" t="s">
        <v>1398</v>
      </c>
      <c r="Q1121">
        <v>435</v>
      </c>
      <c r="R1121" t="s">
        <v>92</v>
      </c>
    </row>
    <row r="1122" spans="1:18" x14ac:dyDescent="0.2">
      <c r="A1122" s="514">
        <v>1128</v>
      </c>
      <c r="B1122" s="374">
        <v>43404.21875</v>
      </c>
      <c r="C1122" t="s">
        <v>92</v>
      </c>
      <c r="D1122">
        <v>0.04</v>
      </c>
      <c r="E1122" t="s">
        <v>253</v>
      </c>
      <c r="F1122">
        <v>1.1338999999999999</v>
      </c>
      <c r="I1122" s="374">
        <v>43405.388888888891</v>
      </c>
      <c r="J1122">
        <v>1.137</v>
      </c>
      <c r="K1122">
        <v>0</v>
      </c>
      <c r="M1122">
        <v>-1.49</v>
      </c>
      <c r="N1122">
        <v>10.91</v>
      </c>
      <c r="O1122">
        <v>1110</v>
      </c>
      <c r="P1122" t="s">
        <v>1397</v>
      </c>
      <c r="Q1122">
        <v>435</v>
      </c>
      <c r="R1122" t="s">
        <v>92</v>
      </c>
    </row>
    <row r="1123" spans="1:18" x14ac:dyDescent="0.2">
      <c r="A1123" s="514">
        <v>1131</v>
      </c>
      <c r="B1123" s="374">
        <v>43404.586111111108</v>
      </c>
      <c r="C1123" t="s">
        <v>92</v>
      </c>
      <c r="D1123">
        <v>0.06</v>
      </c>
      <c r="E1123" t="s">
        <v>253</v>
      </c>
      <c r="F1123">
        <v>1.1319999999999999</v>
      </c>
      <c r="I1123" s="374">
        <v>43405.388888888891</v>
      </c>
      <c r="J1123">
        <v>1.137</v>
      </c>
      <c r="K1123">
        <v>0</v>
      </c>
      <c r="M1123">
        <v>-2.23</v>
      </c>
      <c r="N1123">
        <v>27.77</v>
      </c>
      <c r="O1123">
        <v>1110</v>
      </c>
      <c r="P1123" t="s">
        <v>1396</v>
      </c>
      <c r="Q1123">
        <v>435</v>
      </c>
      <c r="R1123" t="s">
        <v>92</v>
      </c>
    </row>
    <row r="1124" spans="1:18" x14ac:dyDescent="0.2">
      <c r="A1124" s="514">
        <v>1119</v>
      </c>
      <c r="B1124" s="374">
        <v>43402.559027777781</v>
      </c>
      <c r="C1124" t="s">
        <v>93</v>
      </c>
      <c r="D1124">
        <v>0.01</v>
      </c>
      <c r="E1124" t="s">
        <v>253</v>
      </c>
      <c r="F1124">
        <v>1.1384000000000001</v>
      </c>
      <c r="I1124" s="374">
        <v>43402.586111111108</v>
      </c>
      <c r="J1124">
        <v>1.1372</v>
      </c>
      <c r="K1124">
        <v>0</v>
      </c>
      <c r="M1124">
        <v>0</v>
      </c>
      <c r="N1124">
        <v>1.2</v>
      </c>
      <c r="O1124">
        <v>1110</v>
      </c>
      <c r="P1124" t="s">
        <v>563</v>
      </c>
      <c r="Q1124">
        <v>436</v>
      </c>
      <c r="R1124" t="s">
        <v>93</v>
      </c>
    </row>
    <row r="1125" spans="1:18" x14ac:dyDescent="0.2">
      <c r="A1125" s="514">
        <v>1120</v>
      </c>
      <c r="B1125" s="374">
        <v>43402.590277777781</v>
      </c>
      <c r="C1125" t="s">
        <v>93</v>
      </c>
      <c r="D1125">
        <v>0.01</v>
      </c>
      <c r="E1125" t="s">
        <v>253</v>
      </c>
      <c r="F1125">
        <v>1.1376999999999999</v>
      </c>
      <c r="I1125" s="374">
        <v>43403.327777777777</v>
      </c>
      <c r="J1125">
        <v>1.1371</v>
      </c>
      <c r="K1125">
        <v>0</v>
      </c>
      <c r="M1125">
        <v>0.02</v>
      </c>
      <c r="N1125">
        <v>0.62</v>
      </c>
      <c r="O1125">
        <v>1110</v>
      </c>
      <c r="P1125" t="s">
        <v>575</v>
      </c>
      <c r="Q1125">
        <v>437</v>
      </c>
      <c r="R1125" t="s">
        <v>93</v>
      </c>
    </row>
    <row r="1126" spans="1:18" x14ac:dyDescent="0.2">
      <c r="A1126" s="514">
        <v>1122</v>
      </c>
      <c r="B1126" s="374">
        <v>43402.686111111114</v>
      </c>
      <c r="C1126" t="s">
        <v>93</v>
      </c>
      <c r="D1126">
        <v>0.01</v>
      </c>
      <c r="E1126" t="s">
        <v>253</v>
      </c>
      <c r="F1126">
        <v>1.1389</v>
      </c>
      <c r="I1126" s="374">
        <v>43403.327777777777</v>
      </c>
      <c r="J1126">
        <v>1.1371</v>
      </c>
      <c r="K1126">
        <v>0</v>
      </c>
      <c r="M1126">
        <v>0.02</v>
      </c>
      <c r="N1126">
        <v>1.82</v>
      </c>
      <c r="O1126">
        <v>1110</v>
      </c>
      <c r="P1126" t="s">
        <v>1404</v>
      </c>
      <c r="Q1126">
        <v>437</v>
      </c>
      <c r="R1126" t="s">
        <v>93</v>
      </c>
    </row>
    <row r="1127" spans="1:18" x14ac:dyDescent="0.2">
      <c r="A1127" s="514">
        <v>1123</v>
      </c>
      <c r="B1127" s="374">
        <v>43403.336111111108</v>
      </c>
      <c r="C1127" t="s">
        <v>93</v>
      </c>
      <c r="D1127">
        <v>0.01</v>
      </c>
      <c r="E1127" t="s">
        <v>253</v>
      </c>
      <c r="F1127">
        <v>1.1383000000000001</v>
      </c>
      <c r="I1127" s="374">
        <v>43403.34652777778</v>
      </c>
      <c r="J1127">
        <v>1.1371</v>
      </c>
      <c r="K1127">
        <v>0</v>
      </c>
      <c r="M1127">
        <v>0</v>
      </c>
      <c r="N1127">
        <v>1.2</v>
      </c>
      <c r="O1127">
        <v>1110</v>
      </c>
      <c r="P1127" t="s">
        <v>563</v>
      </c>
      <c r="Q1127">
        <v>438</v>
      </c>
      <c r="R1127" t="s">
        <v>93</v>
      </c>
    </row>
    <row r="1128" spans="1:18" x14ac:dyDescent="0.2">
      <c r="A1128" s="514">
        <v>1125</v>
      </c>
      <c r="B1128" s="374">
        <v>43403.472222222219</v>
      </c>
      <c r="C1128" t="s">
        <v>93</v>
      </c>
      <c r="D1128">
        <v>0.01</v>
      </c>
      <c r="E1128" t="s">
        <v>253</v>
      </c>
      <c r="F1128">
        <v>1.1355999999999999</v>
      </c>
      <c r="I1128" s="374">
        <v>43403.758333333331</v>
      </c>
      <c r="J1128">
        <v>1.135</v>
      </c>
      <c r="K1128">
        <v>0</v>
      </c>
      <c r="M1128">
        <v>0</v>
      </c>
      <c r="N1128">
        <v>0.6</v>
      </c>
      <c r="O1128">
        <v>1110</v>
      </c>
      <c r="P1128" t="s">
        <v>575</v>
      </c>
      <c r="Q1128">
        <v>439</v>
      </c>
      <c r="R1128" t="s">
        <v>93</v>
      </c>
    </row>
    <row r="1129" spans="1:18" x14ac:dyDescent="0.2">
      <c r="A1129" s="514">
        <v>1126</v>
      </c>
      <c r="B1129" s="374">
        <v>43403.581944444442</v>
      </c>
      <c r="C1129" t="s">
        <v>93</v>
      </c>
      <c r="D1129">
        <v>0.01</v>
      </c>
      <c r="E1129" t="s">
        <v>253</v>
      </c>
      <c r="F1129">
        <v>1.1368</v>
      </c>
      <c r="I1129" s="374">
        <v>43403.758333333331</v>
      </c>
      <c r="J1129">
        <v>1.135</v>
      </c>
      <c r="K1129">
        <v>0</v>
      </c>
      <c r="M1129">
        <v>0</v>
      </c>
      <c r="N1129">
        <v>1.8</v>
      </c>
      <c r="O1129">
        <v>1110</v>
      </c>
      <c r="P1129" t="s">
        <v>1403</v>
      </c>
      <c r="Q1129">
        <v>439</v>
      </c>
      <c r="R1129" t="s">
        <v>93</v>
      </c>
    </row>
    <row r="1130" spans="1:18" x14ac:dyDescent="0.2">
      <c r="A1130" s="514">
        <v>1127</v>
      </c>
      <c r="B1130" s="374">
        <v>43404.097222222219</v>
      </c>
      <c r="C1130" t="s">
        <v>93</v>
      </c>
      <c r="D1130">
        <v>0.01</v>
      </c>
      <c r="E1130" t="s">
        <v>253</v>
      </c>
      <c r="F1130">
        <v>1.1344000000000001</v>
      </c>
      <c r="I1130" s="374">
        <v>43404.442361111112</v>
      </c>
      <c r="J1130">
        <v>1.1338999999999999</v>
      </c>
      <c r="K1130">
        <v>0</v>
      </c>
      <c r="M1130">
        <v>0</v>
      </c>
      <c r="N1130">
        <v>0.5</v>
      </c>
      <c r="O1130">
        <v>1110</v>
      </c>
      <c r="P1130" t="s">
        <v>575</v>
      </c>
      <c r="Q1130">
        <v>440</v>
      </c>
      <c r="R1130" t="s">
        <v>93</v>
      </c>
    </row>
    <row r="1131" spans="1:18" x14ac:dyDescent="0.2">
      <c r="A1131" s="514">
        <v>1129</v>
      </c>
      <c r="B1131" s="374">
        <v>43404.402083333334</v>
      </c>
      <c r="C1131" t="s">
        <v>93</v>
      </c>
      <c r="D1131">
        <v>0.01</v>
      </c>
      <c r="E1131" t="s">
        <v>253</v>
      </c>
      <c r="F1131">
        <v>1.1356999999999999</v>
      </c>
      <c r="I1131" s="374">
        <v>43404.442361111112</v>
      </c>
      <c r="J1131">
        <v>1.1338999999999999</v>
      </c>
      <c r="K1131">
        <v>0</v>
      </c>
      <c r="M1131">
        <v>0</v>
      </c>
      <c r="N1131">
        <v>1.8</v>
      </c>
      <c r="O1131">
        <v>1110</v>
      </c>
      <c r="P1131" t="s">
        <v>626</v>
      </c>
      <c r="Q1131">
        <v>440</v>
      </c>
      <c r="R1131" t="s">
        <v>93</v>
      </c>
    </row>
    <row r="1132" spans="1:18" x14ac:dyDescent="0.2">
      <c r="A1132" s="514">
        <v>1130</v>
      </c>
      <c r="B1132" s="374">
        <v>43404.51666666667</v>
      </c>
      <c r="C1132" t="s">
        <v>93</v>
      </c>
      <c r="D1132">
        <v>0.01</v>
      </c>
      <c r="E1132" t="s">
        <v>253</v>
      </c>
      <c r="F1132">
        <v>1.1341000000000001</v>
      </c>
      <c r="I1132" s="374">
        <v>43404.576388888891</v>
      </c>
      <c r="J1132">
        <v>1.1329</v>
      </c>
      <c r="K1132">
        <v>0</v>
      </c>
      <c r="M1132">
        <v>0</v>
      </c>
      <c r="N1132">
        <v>1.2</v>
      </c>
      <c r="O1132">
        <v>1110</v>
      </c>
      <c r="P1132" t="s">
        <v>575</v>
      </c>
      <c r="Q1132">
        <v>441</v>
      </c>
      <c r="R1132" t="s">
        <v>93</v>
      </c>
    </row>
    <row r="1133" spans="1:18" x14ac:dyDescent="0.2">
      <c r="A1133" s="514">
        <v>1132</v>
      </c>
      <c r="B1133" s="374">
        <v>43404.59097222222</v>
      </c>
      <c r="C1133" t="s">
        <v>93</v>
      </c>
      <c r="D1133">
        <v>0.01</v>
      </c>
      <c r="E1133" t="s">
        <v>253</v>
      </c>
      <c r="F1133">
        <v>1.1319999999999999</v>
      </c>
      <c r="I1133" s="374">
        <v>43404.720138888886</v>
      </c>
      <c r="J1133">
        <v>1.1315</v>
      </c>
      <c r="K1133">
        <v>0</v>
      </c>
      <c r="M1133">
        <v>0</v>
      </c>
      <c r="N1133">
        <v>0.5</v>
      </c>
      <c r="O1133">
        <v>1110</v>
      </c>
      <c r="P1133" t="s">
        <v>575</v>
      </c>
      <c r="Q1133">
        <v>442</v>
      </c>
      <c r="R1133" t="s">
        <v>93</v>
      </c>
    </row>
    <row r="1134" spans="1:18" x14ac:dyDescent="0.2">
      <c r="A1134" s="514">
        <v>1133</v>
      </c>
      <c r="B1134" s="374">
        <v>43404.686111111114</v>
      </c>
      <c r="C1134" t="s">
        <v>93</v>
      </c>
      <c r="D1134">
        <v>0.01</v>
      </c>
      <c r="E1134" t="s">
        <v>253</v>
      </c>
      <c r="F1134">
        <v>1.1333</v>
      </c>
      <c r="I1134" s="374">
        <v>43404.720138888886</v>
      </c>
      <c r="J1134">
        <v>1.1315</v>
      </c>
      <c r="K1134">
        <v>0</v>
      </c>
      <c r="M1134">
        <v>0</v>
      </c>
      <c r="N1134">
        <v>1.8</v>
      </c>
      <c r="O1134">
        <v>1110</v>
      </c>
      <c r="P1134" t="s">
        <v>1402</v>
      </c>
      <c r="Q1134">
        <v>442</v>
      </c>
      <c r="R1134" t="s">
        <v>93</v>
      </c>
    </row>
    <row r="1135" spans="1:18" x14ac:dyDescent="0.2">
      <c r="A1135" s="514">
        <v>1134</v>
      </c>
      <c r="B1135" s="374">
        <v>43404.723611111112</v>
      </c>
      <c r="C1135" t="s">
        <v>93</v>
      </c>
      <c r="D1135">
        <v>0.01</v>
      </c>
      <c r="E1135" t="s">
        <v>253</v>
      </c>
      <c r="F1135">
        <v>1.1315999999999999</v>
      </c>
      <c r="I1135" s="374">
        <v>43404.786805555559</v>
      </c>
      <c r="J1135">
        <v>1.1304000000000001</v>
      </c>
      <c r="K1135">
        <v>0</v>
      </c>
      <c r="M1135">
        <v>0</v>
      </c>
      <c r="N1135">
        <v>1.2</v>
      </c>
      <c r="O1135">
        <v>1110</v>
      </c>
      <c r="P1135" t="s">
        <v>575</v>
      </c>
      <c r="Q1135">
        <v>443</v>
      </c>
      <c r="R1135" t="s">
        <v>93</v>
      </c>
    </row>
    <row r="1136" spans="1:18" x14ac:dyDescent="0.2">
      <c r="A1136" s="514">
        <v>1135</v>
      </c>
      <c r="B1136" s="374">
        <v>43404.836805555555</v>
      </c>
      <c r="C1136" t="s">
        <v>93</v>
      </c>
      <c r="D1136">
        <v>0.01</v>
      </c>
      <c r="E1136" t="s">
        <v>253</v>
      </c>
      <c r="F1136">
        <v>1.1323000000000001</v>
      </c>
      <c r="I1136" s="374">
        <v>43404.915972222225</v>
      </c>
      <c r="J1136">
        <v>1.1311</v>
      </c>
      <c r="K1136">
        <v>0</v>
      </c>
      <c r="M1136">
        <v>0</v>
      </c>
      <c r="N1136">
        <v>1.2</v>
      </c>
      <c r="O1136">
        <v>1110</v>
      </c>
      <c r="P1136" t="s">
        <v>575</v>
      </c>
      <c r="Q1136">
        <v>444</v>
      </c>
      <c r="R1136" t="s">
        <v>93</v>
      </c>
    </row>
    <row r="1137" spans="1:18" x14ac:dyDescent="0.2">
      <c r="A1137" s="514">
        <v>1136</v>
      </c>
      <c r="B1137" s="374">
        <v>43405.071527777778</v>
      </c>
      <c r="C1137" t="s">
        <v>93</v>
      </c>
      <c r="D1137">
        <v>0.01</v>
      </c>
      <c r="E1137" t="s">
        <v>253</v>
      </c>
      <c r="F1137">
        <v>1.1328</v>
      </c>
      <c r="I1137" s="374">
        <v>43406.697916666664</v>
      </c>
      <c r="J1137">
        <v>1.1391</v>
      </c>
      <c r="K1137">
        <v>0</v>
      </c>
      <c r="M1137">
        <v>0.02</v>
      </c>
      <c r="N1137">
        <v>-6.28</v>
      </c>
      <c r="O1137">
        <v>1110</v>
      </c>
      <c r="P1137" t="s">
        <v>575</v>
      </c>
      <c r="Q1137">
        <v>445</v>
      </c>
      <c r="R1137" t="s">
        <v>93</v>
      </c>
    </row>
    <row r="1138" spans="1:18" x14ac:dyDescent="0.2">
      <c r="A1138" s="514">
        <v>1137</v>
      </c>
      <c r="B1138" s="374">
        <v>43405.162499999999</v>
      </c>
      <c r="C1138" t="s">
        <v>93</v>
      </c>
      <c r="D1138">
        <v>0.01</v>
      </c>
      <c r="E1138" t="s">
        <v>253</v>
      </c>
      <c r="F1138">
        <v>1.1341000000000001</v>
      </c>
      <c r="I1138" s="374">
        <v>43406.697916666664</v>
      </c>
      <c r="J1138">
        <v>1.1391</v>
      </c>
      <c r="K1138">
        <v>0</v>
      </c>
      <c r="M1138">
        <v>0.02</v>
      </c>
      <c r="N1138">
        <v>-4.9800000000000004</v>
      </c>
      <c r="O1138">
        <v>1110</v>
      </c>
      <c r="P1138" t="s">
        <v>1394</v>
      </c>
      <c r="Q1138">
        <v>445</v>
      </c>
      <c r="R1138" t="s">
        <v>93</v>
      </c>
    </row>
    <row r="1139" spans="1:18" x14ac:dyDescent="0.2">
      <c r="A1139" s="514">
        <v>1138</v>
      </c>
      <c r="B1139" s="374">
        <v>43405.335416666669</v>
      </c>
      <c r="C1139" t="s">
        <v>93</v>
      </c>
      <c r="D1139">
        <v>0.01</v>
      </c>
      <c r="E1139" t="s">
        <v>253</v>
      </c>
      <c r="F1139">
        <v>1.1355</v>
      </c>
      <c r="I1139" s="374">
        <v>43406.697916666664</v>
      </c>
      <c r="J1139">
        <v>1.1391</v>
      </c>
      <c r="K1139">
        <v>0</v>
      </c>
      <c r="M1139">
        <v>0.02</v>
      </c>
      <c r="N1139">
        <v>-3.58</v>
      </c>
      <c r="O1139">
        <v>1110</v>
      </c>
      <c r="P1139" t="s">
        <v>1392</v>
      </c>
      <c r="Q1139">
        <v>445</v>
      </c>
      <c r="R1139" t="s">
        <v>93</v>
      </c>
    </row>
    <row r="1140" spans="1:18" x14ac:dyDescent="0.2">
      <c r="A1140" s="514">
        <v>1139</v>
      </c>
      <c r="B1140" s="374">
        <v>43405.390972222223</v>
      </c>
      <c r="C1140" t="s">
        <v>93</v>
      </c>
      <c r="D1140">
        <v>0.02</v>
      </c>
      <c r="E1140" t="s">
        <v>253</v>
      </c>
      <c r="F1140">
        <v>1.1369</v>
      </c>
      <c r="I1140" s="374">
        <v>43406.697916666664</v>
      </c>
      <c r="J1140">
        <v>1.1391</v>
      </c>
      <c r="K1140">
        <v>0</v>
      </c>
      <c r="M1140">
        <v>0.03</v>
      </c>
      <c r="N1140">
        <v>-4.37</v>
      </c>
      <c r="O1140">
        <v>1110</v>
      </c>
      <c r="P1140" t="s">
        <v>1393</v>
      </c>
      <c r="Q1140">
        <v>445</v>
      </c>
      <c r="R1140" t="s">
        <v>93</v>
      </c>
    </row>
    <row r="1141" spans="1:18" x14ac:dyDescent="0.2">
      <c r="A1141" s="514">
        <v>1140</v>
      </c>
      <c r="B1141" s="374">
        <v>43405.418749999997</v>
      </c>
      <c r="C1141" t="s">
        <v>93</v>
      </c>
      <c r="D1141">
        <v>0.03</v>
      </c>
      <c r="E1141" t="s">
        <v>253</v>
      </c>
      <c r="F1141">
        <v>1.1384000000000001</v>
      </c>
      <c r="I1141" s="374">
        <v>43406.697916666664</v>
      </c>
      <c r="J1141">
        <v>1.1391</v>
      </c>
      <c r="K1141">
        <v>0</v>
      </c>
      <c r="M1141">
        <v>0.05</v>
      </c>
      <c r="N1141">
        <v>-2.0499999999999998</v>
      </c>
      <c r="O1141">
        <v>1110</v>
      </c>
      <c r="P1141" t="s">
        <v>1391</v>
      </c>
      <c r="Q1141">
        <v>445</v>
      </c>
      <c r="R1141" t="s">
        <v>93</v>
      </c>
    </row>
    <row r="1142" spans="1:18" x14ac:dyDescent="0.2">
      <c r="A1142" s="514">
        <v>1142</v>
      </c>
      <c r="B1142" s="374">
        <v>43405.537499999999</v>
      </c>
      <c r="C1142" t="s">
        <v>93</v>
      </c>
      <c r="D1142">
        <v>0.04</v>
      </c>
      <c r="E1142" t="s">
        <v>253</v>
      </c>
      <c r="F1142">
        <v>1.1400999999999999</v>
      </c>
      <c r="I1142" s="374">
        <v>43406.697916666664</v>
      </c>
      <c r="J1142">
        <v>1.1391</v>
      </c>
      <c r="K1142">
        <v>0</v>
      </c>
      <c r="M1142">
        <v>0.06</v>
      </c>
      <c r="N1142">
        <v>4.0599999999999996</v>
      </c>
      <c r="O1142">
        <v>1110</v>
      </c>
      <c r="P1142" t="s">
        <v>1390</v>
      </c>
      <c r="Q1142">
        <v>445</v>
      </c>
      <c r="R1142" t="s">
        <v>93</v>
      </c>
    </row>
    <row r="1143" spans="1:18" x14ac:dyDescent="0.2">
      <c r="A1143" s="514">
        <v>1148</v>
      </c>
      <c r="B1143" s="374">
        <v>43405.770833333336</v>
      </c>
      <c r="C1143" t="s">
        <v>93</v>
      </c>
      <c r="D1143">
        <v>0.06</v>
      </c>
      <c r="E1143" t="s">
        <v>253</v>
      </c>
      <c r="F1143">
        <v>1.1420999999999999</v>
      </c>
      <c r="I1143" s="374">
        <v>43406.697916666664</v>
      </c>
      <c r="J1143">
        <v>1.1391</v>
      </c>
      <c r="K1143">
        <v>0</v>
      </c>
      <c r="M1143">
        <v>0.09</v>
      </c>
      <c r="N1143">
        <v>18.09</v>
      </c>
      <c r="O1143">
        <v>1110</v>
      </c>
      <c r="P1143" t="s">
        <v>1389</v>
      </c>
      <c r="Q1143">
        <v>445</v>
      </c>
      <c r="R1143" t="s">
        <v>93</v>
      </c>
    </row>
    <row r="1144" spans="1:18" x14ac:dyDescent="0.2">
      <c r="A1144" s="514">
        <v>1153</v>
      </c>
      <c r="B1144" s="374">
        <v>43406.449305555558</v>
      </c>
      <c r="C1144" t="s">
        <v>93</v>
      </c>
      <c r="D1144">
        <v>0.09</v>
      </c>
      <c r="E1144" t="s">
        <v>253</v>
      </c>
      <c r="F1144">
        <v>1.1443000000000001</v>
      </c>
      <c r="I1144" s="374">
        <v>43406.697916666664</v>
      </c>
      <c r="J1144">
        <v>1.1391</v>
      </c>
      <c r="K1144">
        <v>0</v>
      </c>
      <c r="M1144">
        <v>0</v>
      </c>
      <c r="N1144">
        <v>46.8</v>
      </c>
      <c r="O1144">
        <v>1110</v>
      </c>
      <c r="P1144" t="s">
        <v>1388</v>
      </c>
      <c r="Q1144">
        <v>445</v>
      </c>
      <c r="R1144" t="s">
        <v>93</v>
      </c>
    </row>
    <row r="1145" spans="1:18" x14ac:dyDescent="0.2">
      <c r="A1145" s="514">
        <v>1141</v>
      </c>
      <c r="B1145" s="374">
        <v>43405.427083333336</v>
      </c>
      <c r="C1145" t="s">
        <v>92</v>
      </c>
      <c r="D1145">
        <v>0.01</v>
      </c>
      <c r="E1145" t="s">
        <v>253</v>
      </c>
      <c r="F1145">
        <v>1.1379999999999999</v>
      </c>
      <c r="I1145" s="374">
        <v>43405.523611111108</v>
      </c>
      <c r="J1145">
        <v>1.1392</v>
      </c>
      <c r="K1145">
        <v>0</v>
      </c>
      <c r="M1145">
        <v>0</v>
      </c>
      <c r="N1145">
        <v>1.2</v>
      </c>
      <c r="O1145">
        <v>1110</v>
      </c>
      <c r="P1145" t="s">
        <v>575</v>
      </c>
      <c r="Q1145">
        <v>446</v>
      </c>
      <c r="R1145" t="s">
        <v>92</v>
      </c>
    </row>
    <row r="1146" spans="1:18" x14ac:dyDescent="0.2">
      <c r="A1146" s="514">
        <v>1143</v>
      </c>
      <c r="B1146" s="374">
        <v>43405.540277777778</v>
      </c>
      <c r="C1146" t="s">
        <v>92</v>
      </c>
      <c r="D1146">
        <v>0.01</v>
      </c>
      <c r="E1146" t="s">
        <v>253</v>
      </c>
      <c r="F1146">
        <v>1.1398999999999999</v>
      </c>
      <c r="I1146" s="374">
        <v>43405.625694444447</v>
      </c>
      <c r="J1146">
        <v>1.1405000000000001</v>
      </c>
      <c r="K1146">
        <v>0</v>
      </c>
      <c r="M1146">
        <v>0</v>
      </c>
      <c r="N1146">
        <v>0.6</v>
      </c>
      <c r="O1146">
        <v>1110</v>
      </c>
      <c r="P1146" t="s">
        <v>575</v>
      </c>
      <c r="Q1146">
        <v>447</v>
      </c>
      <c r="R1146" t="s">
        <v>92</v>
      </c>
    </row>
    <row r="1147" spans="1:18" x14ac:dyDescent="0.2">
      <c r="A1147" s="514">
        <v>1144</v>
      </c>
      <c r="B1147" s="374">
        <v>43405.61041666667</v>
      </c>
      <c r="C1147" t="s">
        <v>92</v>
      </c>
      <c r="D1147">
        <v>0.01</v>
      </c>
      <c r="E1147" t="s">
        <v>253</v>
      </c>
      <c r="F1147">
        <v>1.1386000000000001</v>
      </c>
      <c r="I1147" s="374">
        <v>43405.625694444447</v>
      </c>
      <c r="J1147">
        <v>1.1405000000000001</v>
      </c>
      <c r="K1147">
        <v>0</v>
      </c>
      <c r="M1147">
        <v>0</v>
      </c>
      <c r="N1147">
        <v>1.9</v>
      </c>
      <c r="O1147">
        <v>1110</v>
      </c>
      <c r="P1147" t="s">
        <v>627</v>
      </c>
      <c r="Q1147">
        <v>447</v>
      </c>
      <c r="R1147" t="s">
        <v>92</v>
      </c>
    </row>
    <row r="1148" spans="1:18" x14ac:dyDescent="0.2">
      <c r="A1148" s="514">
        <v>1145</v>
      </c>
      <c r="B1148" s="374">
        <v>43405.629166666666</v>
      </c>
      <c r="C1148" t="s">
        <v>92</v>
      </c>
      <c r="D1148">
        <v>0.01</v>
      </c>
      <c r="E1148" t="s">
        <v>253</v>
      </c>
      <c r="F1148">
        <v>1.1397999999999999</v>
      </c>
      <c r="I1148" s="374">
        <v>43405.638194444444</v>
      </c>
      <c r="J1148">
        <v>1.141</v>
      </c>
      <c r="K1148">
        <v>0</v>
      </c>
      <c r="M1148">
        <v>0</v>
      </c>
      <c r="N1148">
        <v>1.2</v>
      </c>
      <c r="O1148">
        <v>1110</v>
      </c>
      <c r="P1148" t="s">
        <v>563</v>
      </c>
      <c r="Q1148">
        <v>448</v>
      </c>
      <c r="R1148" t="s">
        <v>92</v>
      </c>
    </row>
    <row r="1149" spans="1:18" x14ac:dyDescent="0.2">
      <c r="A1149" s="514">
        <v>1146</v>
      </c>
      <c r="B1149" s="374">
        <v>43405.651388888888</v>
      </c>
      <c r="C1149" t="s">
        <v>92</v>
      </c>
      <c r="D1149">
        <v>0.01</v>
      </c>
      <c r="E1149" t="s">
        <v>253</v>
      </c>
      <c r="F1149">
        <v>1.1403000000000001</v>
      </c>
      <c r="I1149" s="374">
        <v>43405.749305555553</v>
      </c>
      <c r="J1149">
        <v>1.1409</v>
      </c>
      <c r="K1149">
        <v>0</v>
      </c>
      <c r="M1149">
        <v>0</v>
      </c>
      <c r="N1149">
        <v>0.6</v>
      </c>
      <c r="O1149">
        <v>1110</v>
      </c>
      <c r="P1149" t="s">
        <v>575</v>
      </c>
      <c r="Q1149">
        <v>449</v>
      </c>
      <c r="R1149" t="s">
        <v>92</v>
      </c>
    </row>
    <row r="1150" spans="1:18" x14ac:dyDescent="0.2">
      <c r="A1150" s="514">
        <v>1147</v>
      </c>
      <c r="B1150" s="374">
        <v>43405.729861111111</v>
      </c>
      <c r="C1150" t="s">
        <v>92</v>
      </c>
      <c r="D1150">
        <v>0.01</v>
      </c>
      <c r="E1150" t="s">
        <v>253</v>
      </c>
      <c r="F1150">
        <v>1.1391</v>
      </c>
      <c r="I1150" s="374">
        <v>43405.749305555553</v>
      </c>
      <c r="J1150">
        <v>1.1409</v>
      </c>
      <c r="K1150">
        <v>0</v>
      </c>
      <c r="M1150">
        <v>0</v>
      </c>
      <c r="N1150">
        <v>1.8</v>
      </c>
      <c r="O1150">
        <v>1110</v>
      </c>
      <c r="P1150" t="s">
        <v>628</v>
      </c>
      <c r="Q1150">
        <v>449</v>
      </c>
      <c r="R1150" t="s">
        <v>92</v>
      </c>
    </row>
    <row r="1151" spans="1:18" x14ac:dyDescent="0.2">
      <c r="A1151" s="514">
        <v>1149</v>
      </c>
      <c r="B1151" s="374">
        <v>43405.821527777778</v>
      </c>
      <c r="C1151" t="s">
        <v>92</v>
      </c>
      <c r="D1151">
        <v>0.01</v>
      </c>
      <c r="E1151" t="s">
        <v>253</v>
      </c>
      <c r="F1151">
        <v>1.1409</v>
      </c>
      <c r="I1151" s="374">
        <v>43406.241666666669</v>
      </c>
      <c r="J1151">
        <v>1.1415999999999999</v>
      </c>
      <c r="K1151">
        <v>0</v>
      </c>
      <c r="M1151">
        <v>-0.12</v>
      </c>
      <c r="N1151">
        <v>0.57999999999999996</v>
      </c>
      <c r="O1151">
        <v>1110</v>
      </c>
      <c r="P1151" t="s">
        <v>575</v>
      </c>
      <c r="Q1151">
        <v>450</v>
      </c>
      <c r="R1151" t="s">
        <v>92</v>
      </c>
    </row>
    <row r="1152" spans="1:18" x14ac:dyDescent="0.2">
      <c r="A1152" s="514">
        <v>1150</v>
      </c>
      <c r="B1152" s="374">
        <v>43406.089583333334</v>
      </c>
      <c r="C1152" t="s">
        <v>92</v>
      </c>
      <c r="D1152">
        <v>0.01</v>
      </c>
      <c r="E1152" t="s">
        <v>253</v>
      </c>
      <c r="F1152">
        <v>1.1396999999999999</v>
      </c>
      <c r="I1152" s="374">
        <v>43406.241666666669</v>
      </c>
      <c r="J1152">
        <v>1.1415999999999999</v>
      </c>
      <c r="K1152">
        <v>0</v>
      </c>
      <c r="M1152">
        <v>0</v>
      </c>
      <c r="N1152">
        <v>1.9</v>
      </c>
      <c r="O1152">
        <v>1110</v>
      </c>
      <c r="P1152" t="s">
        <v>1395</v>
      </c>
      <c r="Q1152">
        <v>450</v>
      </c>
      <c r="R1152" t="s">
        <v>92</v>
      </c>
    </row>
    <row r="1153" spans="1:18" x14ac:dyDescent="0.2">
      <c r="A1153" s="514">
        <v>1151</v>
      </c>
      <c r="B1153" s="374">
        <v>43406.281944444447</v>
      </c>
      <c r="C1153" t="s">
        <v>92</v>
      </c>
      <c r="D1153">
        <v>0.01</v>
      </c>
      <c r="E1153" t="s">
        <v>253</v>
      </c>
      <c r="F1153">
        <v>1.1422000000000001</v>
      </c>
      <c r="I1153" s="374">
        <v>43406.339583333334</v>
      </c>
      <c r="J1153">
        <v>1.1435999999999999</v>
      </c>
      <c r="K1153">
        <v>0</v>
      </c>
      <c r="M1153">
        <v>0</v>
      </c>
      <c r="N1153">
        <v>1.4</v>
      </c>
      <c r="O1153">
        <v>1110</v>
      </c>
      <c r="P1153" t="s">
        <v>575</v>
      </c>
      <c r="Q1153">
        <v>451</v>
      </c>
      <c r="R1153" t="s">
        <v>92</v>
      </c>
    </row>
    <row r="1154" spans="1:18" x14ac:dyDescent="0.2">
      <c r="A1154" s="514">
        <v>1152</v>
      </c>
      <c r="B1154" s="374">
        <v>43406.381249999999</v>
      </c>
      <c r="C1154" t="s">
        <v>92</v>
      </c>
      <c r="D1154">
        <v>0.01</v>
      </c>
      <c r="E1154" t="s">
        <v>253</v>
      </c>
      <c r="F1154">
        <v>1.1432</v>
      </c>
      <c r="I1154" s="374">
        <v>43406.45</v>
      </c>
      <c r="J1154">
        <v>1.1444000000000001</v>
      </c>
      <c r="K1154">
        <v>0</v>
      </c>
      <c r="M1154">
        <v>0</v>
      </c>
      <c r="N1154">
        <v>1.2</v>
      </c>
      <c r="O1154">
        <v>1110</v>
      </c>
      <c r="P1154" t="s">
        <v>575</v>
      </c>
      <c r="Q1154">
        <v>452</v>
      </c>
      <c r="R1154" t="s">
        <v>92</v>
      </c>
    </row>
    <row r="1155" spans="1:18" x14ac:dyDescent="0.2">
      <c r="A1155" s="514">
        <v>1154</v>
      </c>
      <c r="B1155" s="374">
        <v>43406.453472222223</v>
      </c>
      <c r="C1155" t="s">
        <v>92</v>
      </c>
      <c r="D1155">
        <v>0.01</v>
      </c>
      <c r="E1155" t="s">
        <v>253</v>
      </c>
      <c r="F1155">
        <v>1.1442000000000001</v>
      </c>
      <c r="I1155" s="374">
        <v>43406.502083333333</v>
      </c>
      <c r="J1155">
        <v>1.1454</v>
      </c>
      <c r="K1155">
        <v>0</v>
      </c>
      <c r="M1155">
        <v>0</v>
      </c>
      <c r="N1155">
        <v>1.2</v>
      </c>
      <c r="O1155">
        <v>1110</v>
      </c>
      <c r="P1155" t="s">
        <v>575</v>
      </c>
      <c r="Q1155">
        <v>453</v>
      </c>
      <c r="R1155" t="s">
        <v>92</v>
      </c>
    </row>
    <row r="1156" spans="1:18" x14ac:dyDescent="0.2">
      <c r="A1156" s="514">
        <v>1155</v>
      </c>
      <c r="B1156" s="374">
        <v>43406.549305555556</v>
      </c>
      <c r="C1156" t="s">
        <v>92</v>
      </c>
      <c r="D1156">
        <v>0.01</v>
      </c>
      <c r="E1156" t="s">
        <v>253</v>
      </c>
      <c r="F1156">
        <v>1.1443000000000001</v>
      </c>
      <c r="I1156" s="374">
        <v>43409.825694444444</v>
      </c>
      <c r="J1156">
        <v>1.1418999999999999</v>
      </c>
      <c r="K1156">
        <v>0</v>
      </c>
      <c r="M1156">
        <v>-0.12</v>
      </c>
      <c r="N1156">
        <v>-2.52</v>
      </c>
      <c r="O1156">
        <v>1110</v>
      </c>
      <c r="P1156" t="s">
        <v>575</v>
      </c>
      <c r="Q1156">
        <v>454</v>
      </c>
      <c r="R1156" t="s">
        <v>92</v>
      </c>
    </row>
    <row r="1157" spans="1:18" x14ac:dyDescent="0.2">
      <c r="A1157" s="514">
        <v>1156</v>
      </c>
      <c r="B1157" s="374">
        <v>43406.56527777778</v>
      </c>
      <c r="C1157" t="s">
        <v>92</v>
      </c>
      <c r="D1157">
        <v>0.01</v>
      </c>
      <c r="E1157" t="s">
        <v>253</v>
      </c>
      <c r="F1157">
        <v>1.1431</v>
      </c>
      <c r="I1157" s="374">
        <v>43409.825694444444</v>
      </c>
      <c r="J1157">
        <v>1.1418999999999999</v>
      </c>
      <c r="K1157">
        <v>0</v>
      </c>
      <c r="M1157">
        <v>-0.12</v>
      </c>
      <c r="N1157">
        <v>-1.32</v>
      </c>
      <c r="O1157">
        <v>1110</v>
      </c>
      <c r="P1157" t="s">
        <v>1386</v>
      </c>
      <c r="Q1157">
        <v>454</v>
      </c>
      <c r="R1157" t="s">
        <v>92</v>
      </c>
    </row>
    <row r="1158" spans="1:18" x14ac:dyDescent="0.2">
      <c r="A1158" s="514">
        <v>1157</v>
      </c>
      <c r="B1158" s="374">
        <v>43406.567361111112</v>
      </c>
      <c r="C1158" t="s">
        <v>92</v>
      </c>
      <c r="D1158">
        <v>0.01</v>
      </c>
      <c r="E1158" t="s">
        <v>253</v>
      </c>
      <c r="F1158">
        <v>1.1416999999999999</v>
      </c>
      <c r="I1158" s="374">
        <v>43409.825694444444</v>
      </c>
      <c r="J1158">
        <v>1.1418999999999999</v>
      </c>
      <c r="K1158">
        <v>0</v>
      </c>
      <c r="M1158">
        <v>-0.12</v>
      </c>
      <c r="N1158">
        <v>0.08</v>
      </c>
      <c r="O1158">
        <v>1110</v>
      </c>
      <c r="P1158" t="s">
        <v>1385</v>
      </c>
      <c r="Q1158">
        <v>454</v>
      </c>
      <c r="R1158" t="s">
        <v>92</v>
      </c>
    </row>
    <row r="1159" spans="1:18" x14ac:dyDescent="0.2">
      <c r="A1159" s="514">
        <v>1158</v>
      </c>
      <c r="B1159" s="374">
        <v>43406.695833333331</v>
      </c>
      <c r="C1159" t="s">
        <v>92</v>
      </c>
      <c r="D1159">
        <v>0.02</v>
      </c>
      <c r="E1159" t="s">
        <v>253</v>
      </c>
      <c r="F1159">
        <v>1.1402000000000001</v>
      </c>
      <c r="I1159" s="374">
        <v>43409.825694444444</v>
      </c>
      <c r="J1159">
        <v>1.1418999999999999</v>
      </c>
      <c r="K1159">
        <v>0</v>
      </c>
      <c r="M1159">
        <v>-0.25</v>
      </c>
      <c r="N1159">
        <v>3.15</v>
      </c>
      <c r="O1159">
        <v>1110</v>
      </c>
      <c r="P1159" t="s">
        <v>1384</v>
      </c>
      <c r="Q1159">
        <v>454</v>
      </c>
      <c r="R1159" t="s">
        <v>92</v>
      </c>
    </row>
    <row r="1160" spans="1:18" x14ac:dyDescent="0.2">
      <c r="A1160" s="514">
        <v>1159</v>
      </c>
      <c r="B1160" s="374">
        <v>43406.705555555556</v>
      </c>
      <c r="C1160" t="s">
        <v>92</v>
      </c>
      <c r="D1160">
        <v>0.03</v>
      </c>
      <c r="E1160" t="s">
        <v>253</v>
      </c>
      <c r="F1160">
        <v>1.1377999999999999</v>
      </c>
      <c r="I1160" s="374">
        <v>43409.825694444444</v>
      </c>
      <c r="J1160">
        <v>1.1418999999999999</v>
      </c>
      <c r="K1160">
        <v>0</v>
      </c>
      <c r="M1160">
        <v>-0.37</v>
      </c>
      <c r="N1160">
        <v>11.93</v>
      </c>
      <c r="O1160">
        <v>1110</v>
      </c>
      <c r="P1160" t="s">
        <v>1383</v>
      </c>
      <c r="Q1160">
        <v>454</v>
      </c>
      <c r="R1160" t="s">
        <v>92</v>
      </c>
    </row>
    <row r="1161" spans="1:18" x14ac:dyDescent="0.2">
      <c r="A1161" s="514">
        <v>1160</v>
      </c>
      <c r="B1161" s="374">
        <v>43406.728472222225</v>
      </c>
      <c r="C1161" t="s">
        <v>93</v>
      </c>
      <c r="D1161">
        <v>0.01</v>
      </c>
      <c r="E1161" t="s">
        <v>253</v>
      </c>
      <c r="F1161">
        <v>1.1383000000000001</v>
      </c>
      <c r="I1161" s="374">
        <v>43409.436805555553</v>
      </c>
      <c r="J1161">
        <v>1.1377999999999999</v>
      </c>
      <c r="K1161">
        <v>0</v>
      </c>
      <c r="M1161">
        <v>0.02</v>
      </c>
      <c r="N1161">
        <v>0.52</v>
      </c>
      <c r="O1161">
        <v>1110</v>
      </c>
      <c r="P1161" t="s">
        <v>575</v>
      </c>
      <c r="Q1161">
        <v>455</v>
      </c>
      <c r="R1161" t="s">
        <v>93</v>
      </c>
    </row>
    <row r="1162" spans="1:18" x14ac:dyDescent="0.2">
      <c r="A1162" s="514">
        <v>1161</v>
      </c>
      <c r="B1162" s="374">
        <v>43406.879166666666</v>
      </c>
      <c r="C1162" t="s">
        <v>93</v>
      </c>
      <c r="D1162">
        <v>0.01</v>
      </c>
      <c r="E1162" t="s">
        <v>253</v>
      </c>
      <c r="F1162">
        <v>1.1395999999999999</v>
      </c>
      <c r="I1162" s="374">
        <v>43409.436805555553</v>
      </c>
      <c r="J1162">
        <v>1.1377999999999999</v>
      </c>
      <c r="K1162">
        <v>0</v>
      </c>
      <c r="M1162">
        <v>0.02</v>
      </c>
      <c r="N1162">
        <v>1.82</v>
      </c>
      <c r="O1162">
        <v>1110</v>
      </c>
      <c r="P1162" t="s">
        <v>1387</v>
      </c>
      <c r="Q1162">
        <v>455</v>
      </c>
      <c r="R1162" t="s">
        <v>93</v>
      </c>
    </row>
    <row r="1163" spans="1:18" x14ac:dyDescent="0.2">
      <c r="A1163" s="514">
        <v>1162</v>
      </c>
      <c r="B1163" s="374">
        <v>43410.366666666669</v>
      </c>
      <c r="C1163" t="s">
        <v>92</v>
      </c>
      <c r="D1163">
        <v>0.01</v>
      </c>
      <c r="E1163" t="s">
        <v>253</v>
      </c>
      <c r="F1163">
        <v>1.1406000000000001</v>
      </c>
      <c r="I1163" s="374">
        <v>43410.375694444447</v>
      </c>
      <c r="J1163">
        <v>1.1417999999999999</v>
      </c>
      <c r="K1163">
        <v>0</v>
      </c>
      <c r="M1163">
        <v>0</v>
      </c>
      <c r="N1163">
        <v>1.2</v>
      </c>
      <c r="O1163">
        <v>1110</v>
      </c>
      <c r="P1163" t="s">
        <v>563</v>
      </c>
      <c r="Q1163">
        <v>456</v>
      </c>
      <c r="R1163" t="s">
        <v>92</v>
      </c>
    </row>
    <row r="1164" spans="1:18" x14ac:dyDescent="0.2">
      <c r="A1164" s="514">
        <v>1163</v>
      </c>
      <c r="B1164" s="374">
        <v>43410.372916666667</v>
      </c>
      <c r="C1164" t="s">
        <v>93</v>
      </c>
      <c r="D1164">
        <v>0.01</v>
      </c>
      <c r="E1164" t="s">
        <v>253</v>
      </c>
      <c r="F1164">
        <v>1.1408</v>
      </c>
      <c r="I1164" s="374">
        <v>43410.46597222222</v>
      </c>
      <c r="J1164">
        <v>1.1403000000000001</v>
      </c>
      <c r="K1164">
        <v>0</v>
      </c>
      <c r="M1164">
        <v>0</v>
      </c>
      <c r="N1164">
        <v>0.5</v>
      </c>
      <c r="O1164">
        <v>1110</v>
      </c>
      <c r="P1164" t="s">
        <v>575</v>
      </c>
      <c r="Q1164">
        <v>457</v>
      </c>
      <c r="R1164" t="s">
        <v>93</v>
      </c>
    </row>
    <row r="1165" spans="1:18" x14ac:dyDescent="0.2">
      <c r="A1165" s="514">
        <v>1164</v>
      </c>
      <c r="B1165" s="374">
        <v>43410.377083333333</v>
      </c>
      <c r="C1165" t="s">
        <v>93</v>
      </c>
      <c r="D1165">
        <v>0.01</v>
      </c>
      <c r="E1165" t="s">
        <v>253</v>
      </c>
      <c r="F1165">
        <v>1.1420999999999999</v>
      </c>
      <c r="I1165" s="374">
        <v>43410.46597222222</v>
      </c>
      <c r="J1165">
        <v>1.1403000000000001</v>
      </c>
      <c r="K1165">
        <v>0</v>
      </c>
      <c r="M1165">
        <v>0</v>
      </c>
      <c r="N1165">
        <v>1.8</v>
      </c>
      <c r="O1165">
        <v>1110</v>
      </c>
      <c r="P1165" t="s">
        <v>1382</v>
      </c>
      <c r="Q1165">
        <v>457</v>
      </c>
      <c r="R1165" t="s">
        <v>93</v>
      </c>
    </row>
    <row r="1166" spans="1:18" x14ac:dyDescent="0.2">
      <c r="A1166" s="514">
        <v>1165</v>
      </c>
      <c r="B1166" s="374">
        <v>43410.420138888891</v>
      </c>
      <c r="C1166" t="s">
        <v>92</v>
      </c>
      <c r="D1166">
        <v>0.01</v>
      </c>
      <c r="E1166" t="s">
        <v>253</v>
      </c>
      <c r="F1166">
        <v>1.1422000000000001</v>
      </c>
      <c r="I1166" s="374">
        <v>43410.585416666669</v>
      </c>
      <c r="J1166">
        <v>1.1423000000000001</v>
      </c>
      <c r="K1166">
        <v>0</v>
      </c>
      <c r="M1166">
        <v>0</v>
      </c>
      <c r="N1166">
        <v>0.1</v>
      </c>
      <c r="O1166">
        <v>1110</v>
      </c>
      <c r="P1166" t="s">
        <v>575</v>
      </c>
      <c r="Q1166">
        <v>458</v>
      </c>
      <c r="R1166" t="s">
        <v>92</v>
      </c>
    </row>
    <row r="1167" spans="1:18" x14ac:dyDescent="0.2">
      <c r="A1167" s="514">
        <v>1166</v>
      </c>
      <c r="B1167" s="374">
        <v>43410.45208333333</v>
      </c>
      <c r="C1167" t="s">
        <v>92</v>
      </c>
      <c r="D1167">
        <v>0.01</v>
      </c>
      <c r="E1167" t="s">
        <v>253</v>
      </c>
      <c r="F1167">
        <v>1.141</v>
      </c>
      <c r="I1167" s="374">
        <v>43410.585416666669</v>
      </c>
      <c r="J1167">
        <v>1.1423000000000001</v>
      </c>
      <c r="K1167">
        <v>0</v>
      </c>
      <c r="M1167">
        <v>0</v>
      </c>
      <c r="N1167">
        <v>1.3</v>
      </c>
      <c r="O1167">
        <v>1110</v>
      </c>
      <c r="P1167" t="s">
        <v>1381</v>
      </c>
      <c r="Q1167">
        <v>458</v>
      </c>
      <c r="R1167" t="s">
        <v>92</v>
      </c>
    </row>
    <row r="1168" spans="1:18" x14ac:dyDescent="0.2">
      <c r="A1168" s="514">
        <v>1167</v>
      </c>
      <c r="B1168" s="374">
        <v>43410.467361111114</v>
      </c>
      <c r="C1168" t="s">
        <v>92</v>
      </c>
      <c r="D1168">
        <v>0.01</v>
      </c>
      <c r="E1168" t="s">
        <v>253</v>
      </c>
      <c r="F1168">
        <v>1.1396999999999999</v>
      </c>
      <c r="I1168" s="374">
        <v>43410.585416666669</v>
      </c>
      <c r="J1168">
        <v>1.1423000000000001</v>
      </c>
      <c r="K1168">
        <v>0</v>
      </c>
      <c r="M1168">
        <v>0</v>
      </c>
      <c r="N1168">
        <v>2.6</v>
      </c>
      <c r="O1168">
        <v>1110</v>
      </c>
      <c r="P1168" t="s">
        <v>1380</v>
      </c>
      <c r="Q1168">
        <v>458</v>
      </c>
      <c r="R1168" t="s">
        <v>92</v>
      </c>
    </row>
    <row r="1169" spans="1:18" x14ac:dyDescent="0.2">
      <c r="A1169" s="514">
        <v>1168</v>
      </c>
      <c r="B1169" s="374">
        <v>43410.530555555553</v>
      </c>
      <c r="C1169" t="s">
        <v>93</v>
      </c>
      <c r="D1169">
        <v>0.01</v>
      </c>
      <c r="E1169" t="s">
        <v>253</v>
      </c>
      <c r="F1169">
        <v>1.1400999999999999</v>
      </c>
      <c r="I1169" s="374">
        <v>43411.09652777778</v>
      </c>
      <c r="J1169">
        <v>1.1432</v>
      </c>
      <c r="K1169">
        <v>0</v>
      </c>
      <c r="M1169">
        <v>0.02</v>
      </c>
      <c r="N1169">
        <v>-3.08</v>
      </c>
      <c r="O1169">
        <v>1110</v>
      </c>
      <c r="P1169" t="s">
        <v>575</v>
      </c>
      <c r="Q1169">
        <v>459</v>
      </c>
      <c r="R1169" t="s">
        <v>93</v>
      </c>
    </row>
    <row r="1170" spans="1:18" x14ac:dyDescent="0.2">
      <c r="A1170" s="514">
        <v>1169</v>
      </c>
      <c r="B1170" s="374">
        <v>43410.547222222223</v>
      </c>
      <c r="C1170" t="s">
        <v>93</v>
      </c>
      <c r="D1170">
        <v>0.01</v>
      </c>
      <c r="E1170" t="s">
        <v>253</v>
      </c>
      <c r="F1170">
        <v>1.1413</v>
      </c>
      <c r="I1170" s="374">
        <v>43411.09652777778</v>
      </c>
      <c r="J1170">
        <v>1.1432</v>
      </c>
      <c r="K1170">
        <v>0</v>
      </c>
      <c r="M1170">
        <v>0.02</v>
      </c>
      <c r="N1170">
        <v>-1.88</v>
      </c>
      <c r="O1170">
        <v>1110</v>
      </c>
      <c r="P1170" t="s">
        <v>1377</v>
      </c>
      <c r="Q1170">
        <v>459</v>
      </c>
      <c r="R1170" t="s">
        <v>93</v>
      </c>
    </row>
    <row r="1171" spans="1:18" x14ac:dyDescent="0.2">
      <c r="A1171" s="514">
        <v>1170</v>
      </c>
      <c r="B1171" s="374">
        <v>43410.586111111108</v>
      </c>
      <c r="C1171" t="s">
        <v>93</v>
      </c>
      <c r="D1171">
        <v>0.01</v>
      </c>
      <c r="E1171" t="s">
        <v>253</v>
      </c>
      <c r="F1171">
        <v>1.1426000000000001</v>
      </c>
      <c r="I1171" s="374">
        <v>43411.09652777778</v>
      </c>
      <c r="J1171">
        <v>1.1432</v>
      </c>
      <c r="K1171">
        <v>0</v>
      </c>
      <c r="M1171">
        <v>0.02</v>
      </c>
      <c r="N1171">
        <v>-0.57999999999999996</v>
      </c>
      <c r="O1171">
        <v>1110</v>
      </c>
      <c r="P1171" t="s">
        <v>1376</v>
      </c>
      <c r="Q1171">
        <v>459</v>
      </c>
      <c r="R1171" t="s">
        <v>93</v>
      </c>
    </row>
    <row r="1172" spans="1:18" x14ac:dyDescent="0.2">
      <c r="A1172" s="514">
        <v>1174</v>
      </c>
      <c r="B1172" s="374">
        <v>43411.069444444445</v>
      </c>
      <c r="C1172" t="s">
        <v>93</v>
      </c>
      <c r="D1172">
        <v>0.02</v>
      </c>
      <c r="E1172" t="s">
        <v>253</v>
      </c>
      <c r="F1172">
        <v>1.1440999999999999</v>
      </c>
      <c r="I1172" s="374">
        <v>43411.09652777778</v>
      </c>
      <c r="J1172">
        <v>1.1432</v>
      </c>
      <c r="K1172">
        <v>0</v>
      </c>
      <c r="M1172">
        <v>0</v>
      </c>
      <c r="N1172">
        <v>1.8</v>
      </c>
      <c r="O1172">
        <v>1110</v>
      </c>
      <c r="P1172" t="s">
        <v>629</v>
      </c>
      <c r="Q1172">
        <v>459</v>
      </c>
      <c r="R1172" t="s">
        <v>93</v>
      </c>
    </row>
    <row r="1173" spans="1:18" x14ac:dyDescent="0.2">
      <c r="A1173" s="514">
        <v>1175</v>
      </c>
      <c r="B1173" s="374">
        <v>43411.071527777778</v>
      </c>
      <c r="C1173" t="s">
        <v>93</v>
      </c>
      <c r="D1173">
        <v>0.03</v>
      </c>
      <c r="E1173" t="s">
        <v>253</v>
      </c>
      <c r="F1173">
        <v>1.1456</v>
      </c>
      <c r="I1173" s="374">
        <v>43411.09652777778</v>
      </c>
      <c r="J1173">
        <v>1.1432</v>
      </c>
      <c r="K1173">
        <v>0</v>
      </c>
      <c r="M1173">
        <v>0</v>
      </c>
      <c r="N1173">
        <v>7.2</v>
      </c>
      <c r="O1173">
        <v>1110</v>
      </c>
      <c r="P1173" t="s">
        <v>630</v>
      </c>
      <c r="Q1173">
        <v>459</v>
      </c>
      <c r="R1173" t="s">
        <v>93</v>
      </c>
    </row>
    <row r="1174" spans="1:18" x14ac:dyDescent="0.2">
      <c r="A1174" s="514">
        <v>1177</v>
      </c>
      <c r="B1174" s="374">
        <v>43411.083333333336</v>
      </c>
      <c r="C1174" t="s">
        <v>93</v>
      </c>
      <c r="D1174">
        <v>0.04</v>
      </c>
      <c r="E1174" t="s">
        <v>253</v>
      </c>
      <c r="F1174">
        <v>1.1472</v>
      </c>
      <c r="I1174" s="374">
        <v>43411.09652777778</v>
      </c>
      <c r="J1174">
        <v>1.1432</v>
      </c>
      <c r="K1174">
        <v>0</v>
      </c>
      <c r="M1174">
        <v>0</v>
      </c>
      <c r="N1174">
        <v>16</v>
      </c>
      <c r="O1174">
        <v>1110</v>
      </c>
      <c r="P1174" t="s">
        <v>631</v>
      </c>
      <c r="Q1174">
        <v>459</v>
      </c>
      <c r="R1174" t="s">
        <v>93</v>
      </c>
    </row>
    <row r="1175" spans="1:18" x14ac:dyDescent="0.2">
      <c r="A1175" s="514">
        <v>1171</v>
      </c>
      <c r="B1175" s="374">
        <v>43410.617361111108</v>
      </c>
      <c r="C1175" t="s">
        <v>92</v>
      </c>
      <c r="D1175">
        <v>0.01</v>
      </c>
      <c r="E1175" t="s">
        <v>253</v>
      </c>
      <c r="F1175">
        <v>1.1433</v>
      </c>
      <c r="I1175" s="374">
        <v>43411.035416666666</v>
      </c>
      <c r="J1175">
        <v>1.1435</v>
      </c>
      <c r="K1175">
        <v>0</v>
      </c>
      <c r="M1175">
        <v>-0.12</v>
      </c>
      <c r="N1175">
        <v>0.08</v>
      </c>
      <c r="O1175">
        <v>1110</v>
      </c>
      <c r="P1175" t="s">
        <v>575</v>
      </c>
      <c r="Q1175">
        <v>460</v>
      </c>
      <c r="R1175" t="s">
        <v>92</v>
      </c>
    </row>
    <row r="1176" spans="1:18" x14ac:dyDescent="0.2">
      <c r="A1176" s="514">
        <v>1172</v>
      </c>
      <c r="B1176" s="374">
        <v>43410.654166666667</v>
      </c>
      <c r="C1176" t="s">
        <v>92</v>
      </c>
      <c r="D1176">
        <v>0.01</v>
      </c>
      <c r="E1176" t="s">
        <v>253</v>
      </c>
      <c r="F1176">
        <v>1.1420999999999999</v>
      </c>
      <c r="I1176" s="374">
        <v>43411.035416666666</v>
      </c>
      <c r="J1176">
        <v>1.1435</v>
      </c>
      <c r="K1176">
        <v>0</v>
      </c>
      <c r="M1176">
        <v>-0.12</v>
      </c>
      <c r="N1176">
        <v>1.28</v>
      </c>
      <c r="O1176">
        <v>1110</v>
      </c>
      <c r="P1176" t="s">
        <v>1379</v>
      </c>
      <c r="Q1176">
        <v>460</v>
      </c>
      <c r="R1176" t="s">
        <v>92</v>
      </c>
    </row>
    <row r="1177" spans="1:18" x14ac:dyDescent="0.2">
      <c r="A1177" s="514">
        <v>1173</v>
      </c>
      <c r="B1177" s="374">
        <v>43410.81527777778</v>
      </c>
      <c r="C1177" t="s">
        <v>92</v>
      </c>
      <c r="D1177">
        <v>0.01</v>
      </c>
      <c r="E1177" t="s">
        <v>253</v>
      </c>
      <c r="F1177">
        <v>1.1407</v>
      </c>
      <c r="I1177" s="374">
        <v>43411.035416666666</v>
      </c>
      <c r="J1177">
        <v>1.1435</v>
      </c>
      <c r="K1177">
        <v>0</v>
      </c>
      <c r="M1177">
        <v>-0.12</v>
      </c>
      <c r="N1177">
        <v>2.68</v>
      </c>
      <c r="O1177">
        <v>1110</v>
      </c>
      <c r="P1177" t="s">
        <v>1378</v>
      </c>
      <c r="Q1177">
        <v>460</v>
      </c>
      <c r="R1177" t="s">
        <v>92</v>
      </c>
    </row>
    <row r="1178" spans="1:18" x14ac:dyDescent="0.2">
      <c r="A1178" s="514">
        <v>1176</v>
      </c>
      <c r="B1178" s="374">
        <v>43411.076388888891</v>
      </c>
      <c r="C1178" t="s">
        <v>92</v>
      </c>
      <c r="D1178">
        <v>0.01</v>
      </c>
      <c r="E1178" t="s">
        <v>253</v>
      </c>
      <c r="F1178">
        <v>1.1458999999999999</v>
      </c>
      <c r="I1178" s="374">
        <v>43411.083333333336</v>
      </c>
      <c r="J1178">
        <v>1.1471</v>
      </c>
      <c r="K1178">
        <v>0</v>
      </c>
      <c r="M1178">
        <v>0</v>
      </c>
      <c r="N1178">
        <v>1.2</v>
      </c>
      <c r="O1178">
        <v>1110</v>
      </c>
      <c r="P1178" t="s">
        <v>563</v>
      </c>
      <c r="Q1178">
        <v>461</v>
      </c>
      <c r="R1178" t="s">
        <v>92</v>
      </c>
    </row>
    <row r="1179" spans="1:18" x14ac:dyDescent="0.2">
      <c r="A1179" s="514">
        <v>1178</v>
      </c>
      <c r="B1179" s="374">
        <v>43411.09097222222</v>
      </c>
      <c r="C1179" t="s">
        <v>92</v>
      </c>
      <c r="D1179">
        <v>0.01</v>
      </c>
      <c r="E1179" t="s">
        <v>253</v>
      </c>
      <c r="F1179">
        <v>1.1451</v>
      </c>
      <c r="I1179" s="374">
        <v>43411.148611111108</v>
      </c>
      <c r="J1179">
        <v>1.1440999999999999</v>
      </c>
      <c r="K1179">
        <v>0</v>
      </c>
      <c r="M1179">
        <v>0</v>
      </c>
      <c r="N1179">
        <v>-1</v>
      </c>
      <c r="O1179">
        <v>1110</v>
      </c>
      <c r="P1179" t="s">
        <v>575</v>
      </c>
      <c r="Q1179">
        <v>462</v>
      </c>
      <c r="R1179" t="s">
        <v>92</v>
      </c>
    </row>
    <row r="1180" spans="1:18" x14ac:dyDescent="0.2">
      <c r="A1180" s="514">
        <v>1179</v>
      </c>
      <c r="B1180" s="374">
        <v>43411.09652777778</v>
      </c>
      <c r="C1180" t="s">
        <v>92</v>
      </c>
      <c r="D1180">
        <v>0.01</v>
      </c>
      <c r="E1180" t="s">
        <v>253</v>
      </c>
      <c r="F1180">
        <v>1.1438999999999999</v>
      </c>
      <c r="I1180" s="374">
        <v>43411.148611111108</v>
      </c>
      <c r="J1180">
        <v>1.1440999999999999</v>
      </c>
      <c r="K1180">
        <v>0</v>
      </c>
      <c r="M1180">
        <v>0</v>
      </c>
      <c r="N1180">
        <v>0.2</v>
      </c>
      <c r="O1180">
        <v>1110</v>
      </c>
      <c r="P1180" t="s">
        <v>1375</v>
      </c>
      <c r="Q1180">
        <v>462</v>
      </c>
      <c r="R1180" t="s">
        <v>92</v>
      </c>
    </row>
    <row r="1181" spans="1:18" x14ac:dyDescent="0.2">
      <c r="A1181" s="514">
        <v>1180</v>
      </c>
      <c r="B1181" s="374">
        <v>43411.098611111112</v>
      </c>
      <c r="C1181" t="s">
        <v>92</v>
      </c>
      <c r="D1181">
        <v>0.01</v>
      </c>
      <c r="E1181" t="s">
        <v>253</v>
      </c>
      <c r="F1181">
        <v>1.1425000000000001</v>
      </c>
      <c r="I1181" s="374">
        <v>43411.148611111108</v>
      </c>
      <c r="J1181">
        <v>1.1440999999999999</v>
      </c>
      <c r="K1181">
        <v>0</v>
      </c>
      <c r="M1181">
        <v>0</v>
      </c>
      <c r="N1181">
        <v>1.6</v>
      </c>
      <c r="O1181">
        <v>1110</v>
      </c>
      <c r="P1181" t="s">
        <v>1374</v>
      </c>
      <c r="Q1181">
        <v>462</v>
      </c>
      <c r="R1181" t="s">
        <v>92</v>
      </c>
    </row>
    <row r="1182" spans="1:18" x14ac:dyDescent="0.2">
      <c r="A1182" s="514">
        <v>1181</v>
      </c>
      <c r="B1182" s="374">
        <v>43411.1</v>
      </c>
      <c r="C1182" t="s">
        <v>92</v>
      </c>
      <c r="D1182">
        <v>0.02</v>
      </c>
      <c r="E1182" t="s">
        <v>253</v>
      </c>
      <c r="F1182">
        <v>1.1411</v>
      </c>
      <c r="I1182" s="374">
        <v>43411.148611111108</v>
      </c>
      <c r="J1182">
        <v>1.1440999999999999</v>
      </c>
      <c r="K1182">
        <v>0</v>
      </c>
      <c r="M1182">
        <v>0</v>
      </c>
      <c r="N1182">
        <v>6</v>
      </c>
      <c r="O1182">
        <v>1110</v>
      </c>
      <c r="P1182" t="s">
        <v>1373</v>
      </c>
      <c r="Q1182">
        <v>462</v>
      </c>
      <c r="R1182" t="s">
        <v>92</v>
      </c>
    </row>
    <row r="1183" spans="1:18" x14ac:dyDescent="0.2">
      <c r="A1183" s="514">
        <v>1182</v>
      </c>
      <c r="B1183" s="374">
        <v>43411.111111111109</v>
      </c>
      <c r="C1183" t="s">
        <v>93</v>
      </c>
      <c r="D1183">
        <v>0.01</v>
      </c>
      <c r="E1183" t="s">
        <v>253</v>
      </c>
      <c r="F1183">
        <v>1.1427</v>
      </c>
      <c r="I1183" s="374">
        <v>43411.125694444447</v>
      </c>
      <c r="J1183">
        <v>1.1415</v>
      </c>
      <c r="K1183">
        <v>0</v>
      </c>
      <c r="M1183">
        <v>0</v>
      </c>
      <c r="N1183">
        <v>1.2</v>
      </c>
      <c r="O1183">
        <v>1110</v>
      </c>
      <c r="P1183" t="s">
        <v>575</v>
      </c>
      <c r="Q1183">
        <v>463</v>
      </c>
      <c r="R1183" t="s">
        <v>93</v>
      </c>
    </row>
    <row r="1184" spans="1:18" x14ac:dyDescent="0.2">
      <c r="A1184" s="514">
        <v>1183</v>
      </c>
      <c r="B1184" s="374">
        <v>43411.145833333336</v>
      </c>
      <c r="C1184" t="s">
        <v>93</v>
      </c>
      <c r="D1184">
        <v>0.01</v>
      </c>
      <c r="E1184" t="s">
        <v>253</v>
      </c>
      <c r="F1184">
        <v>1.1413</v>
      </c>
      <c r="I1184" s="374">
        <v>43411.799305555556</v>
      </c>
      <c r="J1184">
        <v>1.1446000000000001</v>
      </c>
      <c r="K1184">
        <v>0</v>
      </c>
      <c r="M1184">
        <v>0</v>
      </c>
      <c r="N1184">
        <v>-3.3</v>
      </c>
      <c r="O1184">
        <v>1110</v>
      </c>
      <c r="P1184" t="s">
        <v>575</v>
      </c>
      <c r="Q1184">
        <v>464</v>
      </c>
      <c r="R1184" t="s">
        <v>93</v>
      </c>
    </row>
    <row r="1185" spans="1:18" x14ac:dyDescent="0.2">
      <c r="A1185" s="514">
        <v>1185</v>
      </c>
      <c r="B1185" s="374">
        <v>43411.15347222222</v>
      </c>
      <c r="C1185" t="s">
        <v>93</v>
      </c>
      <c r="D1185">
        <v>0.01</v>
      </c>
      <c r="E1185" t="s">
        <v>253</v>
      </c>
      <c r="F1185">
        <v>1.1425000000000001</v>
      </c>
      <c r="I1185" s="374">
        <v>43411.799305555556</v>
      </c>
      <c r="J1185">
        <v>1.1446000000000001</v>
      </c>
      <c r="K1185">
        <v>0</v>
      </c>
      <c r="M1185">
        <v>0</v>
      </c>
      <c r="N1185">
        <v>-2.1</v>
      </c>
      <c r="O1185">
        <v>1110</v>
      </c>
      <c r="P1185" t="s">
        <v>1372</v>
      </c>
      <c r="Q1185">
        <v>464</v>
      </c>
      <c r="R1185" t="s">
        <v>93</v>
      </c>
    </row>
    <row r="1186" spans="1:18" x14ac:dyDescent="0.2">
      <c r="A1186" s="514">
        <v>1186</v>
      </c>
      <c r="B1186" s="374">
        <v>43411.168055555558</v>
      </c>
      <c r="C1186" t="s">
        <v>93</v>
      </c>
      <c r="D1186">
        <v>0.01</v>
      </c>
      <c r="E1186" t="s">
        <v>253</v>
      </c>
      <c r="F1186">
        <v>1.1439999999999999</v>
      </c>
      <c r="I1186" s="374">
        <v>43411.799305555556</v>
      </c>
      <c r="J1186">
        <v>1.1446000000000001</v>
      </c>
      <c r="K1186">
        <v>0</v>
      </c>
      <c r="M1186">
        <v>0</v>
      </c>
      <c r="N1186">
        <v>-0.6</v>
      </c>
      <c r="O1186">
        <v>1110</v>
      </c>
      <c r="P1186" t="s">
        <v>1371</v>
      </c>
      <c r="Q1186">
        <v>464</v>
      </c>
      <c r="R1186" t="s">
        <v>93</v>
      </c>
    </row>
    <row r="1187" spans="1:18" x14ac:dyDescent="0.2">
      <c r="A1187" s="514">
        <v>1188</v>
      </c>
      <c r="B1187" s="374">
        <v>43411.20416666667</v>
      </c>
      <c r="C1187" t="s">
        <v>93</v>
      </c>
      <c r="D1187">
        <v>0.02</v>
      </c>
      <c r="E1187" t="s">
        <v>253</v>
      </c>
      <c r="F1187">
        <v>1.1455</v>
      </c>
      <c r="I1187" s="374">
        <v>43411.799305555556</v>
      </c>
      <c r="J1187">
        <v>1.1446000000000001</v>
      </c>
      <c r="K1187">
        <v>0</v>
      </c>
      <c r="M1187">
        <v>0</v>
      </c>
      <c r="N1187">
        <v>1.8</v>
      </c>
      <c r="O1187">
        <v>1110</v>
      </c>
      <c r="P1187" t="s">
        <v>1370</v>
      </c>
      <c r="Q1187">
        <v>464</v>
      </c>
      <c r="R1187" t="s">
        <v>93</v>
      </c>
    </row>
    <row r="1188" spans="1:18" x14ac:dyDescent="0.2">
      <c r="A1188" s="514">
        <v>1193</v>
      </c>
      <c r="B1188" s="374">
        <v>43411.386805555558</v>
      </c>
      <c r="C1188" t="s">
        <v>93</v>
      </c>
      <c r="D1188">
        <v>0.03</v>
      </c>
      <c r="E1188" t="s">
        <v>253</v>
      </c>
      <c r="F1188">
        <v>1.1471</v>
      </c>
      <c r="I1188" s="374">
        <v>43411.799305555556</v>
      </c>
      <c r="J1188">
        <v>1.1446000000000001</v>
      </c>
      <c r="K1188">
        <v>0</v>
      </c>
      <c r="M1188">
        <v>0</v>
      </c>
      <c r="N1188">
        <v>7.5</v>
      </c>
      <c r="O1188">
        <v>1110</v>
      </c>
      <c r="P1188" t="s">
        <v>1369</v>
      </c>
      <c r="Q1188">
        <v>464</v>
      </c>
      <c r="R1188" t="s">
        <v>93</v>
      </c>
    </row>
    <row r="1189" spans="1:18" x14ac:dyDescent="0.2">
      <c r="A1189" s="514">
        <v>1195</v>
      </c>
      <c r="B1189" s="374">
        <v>43411.442361111112</v>
      </c>
      <c r="C1189" t="s">
        <v>93</v>
      </c>
      <c r="D1189">
        <v>0.04</v>
      </c>
      <c r="E1189" t="s">
        <v>253</v>
      </c>
      <c r="F1189">
        <v>1.1487000000000001</v>
      </c>
      <c r="I1189" s="374">
        <v>43411.799305555556</v>
      </c>
      <c r="J1189">
        <v>1.1446000000000001</v>
      </c>
      <c r="K1189">
        <v>0</v>
      </c>
      <c r="M1189">
        <v>0</v>
      </c>
      <c r="N1189">
        <v>16.399999999999999</v>
      </c>
      <c r="O1189">
        <v>1110</v>
      </c>
      <c r="P1189" t="s">
        <v>1368</v>
      </c>
      <c r="Q1189">
        <v>464</v>
      </c>
      <c r="R1189" t="s">
        <v>93</v>
      </c>
    </row>
    <row r="1190" spans="1:18" x14ac:dyDescent="0.2">
      <c r="A1190" s="514">
        <v>1184</v>
      </c>
      <c r="B1190" s="374">
        <v>43411.151388888888</v>
      </c>
      <c r="C1190" t="s">
        <v>92</v>
      </c>
      <c r="D1190">
        <v>0.01</v>
      </c>
      <c r="E1190" t="s">
        <v>253</v>
      </c>
      <c r="F1190">
        <v>1.1419999999999999</v>
      </c>
      <c r="I1190" s="374">
        <v>43411.157638888886</v>
      </c>
      <c r="J1190">
        <v>1.1432</v>
      </c>
      <c r="K1190">
        <v>0</v>
      </c>
      <c r="M1190">
        <v>0</v>
      </c>
      <c r="N1190">
        <v>1.2</v>
      </c>
      <c r="O1190">
        <v>1110</v>
      </c>
      <c r="P1190" t="s">
        <v>563</v>
      </c>
      <c r="Q1190">
        <v>465</v>
      </c>
      <c r="R1190" t="s">
        <v>92</v>
      </c>
    </row>
    <row r="1191" spans="1:18" x14ac:dyDescent="0.2">
      <c r="A1191" s="514">
        <v>1187</v>
      </c>
      <c r="B1191" s="374">
        <v>43411.178472222222</v>
      </c>
      <c r="C1191" t="s">
        <v>92</v>
      </c>
      <c r="D1191">
        <v>0.01</v>
      </c>
      <c r="E1191" t="s">
        <v>253</v>
      </c>
      <c r="F1191">
        <v>1.1440999999999999</v>
      </c>
      <c r="I1191" s="374">
        <v>43411.20416666667</v>
      </c>
      <c r="J1191">
        <v>1.1453</v>
      </c>
      <c r="K1191">
        <v>0</v>
      </c>
      <c r="M1191">
        <v>0</v>
      </c>
      <c r="N1191">
        <v>1.2</v>
      </c>
      <c r="O1191">
        <v>1110</v>
      </c>
      <c r="P1191" t="s">
        <v>563</v>
      </c>
      <c r="Q1191">
        <v>466</v>
      </c>
      <c r="R1191" t="s">
        <v>92</v>
      </c>
    </row>
    <row r="1192" spans="1:18" x14ac:dyDescent="0.2">
      <c r="A1192" s="514">
        <v>1189</v>
      </c>
      <c r="B1192" s="374">
        <v>43411.230555555558</v>
      </c>
      <c r="C1192" t="s">
        <v>92</v>
      </c>
      <c r="D1192">
        <v>0.01</v>
      </c>
      <c r="E1192" t="s">
        <v>253</v>
      </c>
      <c r="F1192">
        <v>1.1465000000000001</v>
      </c>
      <c r="I1192" s="374">
        <v>43411.356249999997</v>
      </c>
      <c r="J1192">
        <v>1.1466000000000001</v>
      </c>
      <c r="K1192">
        <v>0</v>
      </c>
      <c r="M1192">
        <v>0</v>
      </c>
      <c r="N1192">
        <v>0.1</v>
      </c>
      <c r="O1192">
        <v>1110</v>
      </c>
      <c r="P1192" t="s">
        <v>575</v>
      </c>
      <c r="Q1192">
        <v>467</v>
      </c>
      <c r="R1192" t="s">
        <v>92</v>
      </c>
    </row>
    <row r="1193" spans="1:18" x14ac:dyDescent="0.2">
      <c r="A1193" s="514">
        <v>1190</v>
      </c>
      <c r="B1193" s="374">
        <v>43411.272916666669</v>
      </c>
      <c r="C1193" t="s">
        <v>92</v>
      </c>
      <c r="D1193">
        <v>0.01</v>
      </c>
      <c r="E1193" t="s">
        <v>253</v>
      </c>
      <c r="F1193">
        <v>1.1453</v>
      </c>
      <c r="I1193" s="374">
        <v>43411.356249999997</v>
      </c>
      <c r="J1193">
        <v>1.1465000000000001</v>
      </c>
      <c r="K1193">
        <v>0</v>
      </c>
      <c r="M1193">
        <v>0</v>
      </c>
      <c r="N1193">
        <v>1.2</v>
      </c>
      <c r="O1193">
        <v>1110</v>
      </c>
      <c r="P1193" t="s">
        <v>633</v>
      </c>
      <c r="Q1193">
        <v>467</v>
      </c>
      <c r="R1193" t="s">
        <v>92</v>
      </c>
    </row>
    <row r="1194" spans="1:18" x14ac:dyDescent="0.2">
      <c r="A1194" s="514">
        <v>1191</v>
      </c>
      <c r="B1194" s="374">
        <v>43411.324305555558</v>
      </c>
      <c r="C1194" t="s">
        <v>92</v>
      </c>
      <c r="D1194">
        <v>0.01</v>
      </c>
      <c r="E1194" t="s">
        <v>253</v>
      </c>
      <c r="F1194">
        <v>1.1439999999999999</v>
      </c>
      <c r="I1194" s="374">
        <v>43411.356249999997</v>
      </c>
      <c r="J1194">
        <v>1.1465000000000001</v>
      </c>
      <c r="K1194">
        <v>0</v>
      </c>
      <c r="M1194">
        <v>0</v>
      </c>
      <c r="N1194">
        <v>2.5</v>
      </c>
      <c r="O1194">
        <v>1110</v>
      </c>
      <c r="P1194" t="s">
        <v>632</v>
      </c>
      <c r="Q1194">
        <v>467</v>
      </c>
      <c r="R1194" t="s">
        <v>92</v>
      </c>
    </row>
    <row r="1195" spans="1:18" x14ac:dyDescent="0.2">
      <c r="A1195" s="514">
        <v>1192</v>
      </c>
      <c r="B1195" s="374">
        <v>43411.36041666667</v>
      </c>
      <c r="C1195" t="s">
        <v>92</v>
      </c>
      <c r="D1195">
        <v>0.01</v>
      </c>
      <c r="E1195" t="s">
        <v>253</v>
      </c>
      <c r="F1195">
        <v>1.1457999999999999</v>
      </c>
      <c r="I1195" s="374">
        <v>43411.386805555558</v>
      </c>
      <c r="J1195">
        <v>1.147</v>
      </c>
      <c r="K1195">
        <v>0</v>
      </c>
      <c r="M1195">
        <v>0</v>
      </c>
      <c r="N1195">
        <v>1.2</v>
      </c>
      <c r="O1195">
        <v>1110</v>
      </c>
      <c r="P1195" t="s">
        <v>563</v>
      </c>
      <c r="Q1195">
        <v>468</v>
      </c>
      <c r="R1195" t="s">
        <v>92</v>
      </c>
    </row>
    <row r="1196" spans="1:18" x14ac:dyDescent="0.2">
      <c r="A1196" s="514">
        <v>1194</v>
      </c>
      <c r="B1196" s="374">
        <v>43411.411111111112</v>
      </c>
      <c r="C1196" t="s">
        <v>92</v>
      </c>
      <c r="D1196">
        <v>0.01</v>
      </c>
      <c r="E1196" t="s">
        <v>253</v>
      </c>
      <c r="F1196">
        <v>1.1467000000000001</v>
      </c>
      <c r="I1196" s="374">
        <v>43411.422222222223</v>
      </c>
      <c r="J1196">
        <v>1.1478999999999999</v>
      </c>
      <c r="K1196">
        <v>0</v>
      </c>
      <c r="M1196">
        <v>0</v>
      </c>
      <c r="N1196">
        <v>1.2</v>
      </c>
      <c r="O1196">
        <v>1110</v>
      </c>
      <c r="P1196" t="s">
        <v>563</v>
      </c>
      <c r="Q1196">
        <v>469</v>
      </c>
      <c r="R1196" t="s">
        <v>92</v>
      </c>
    </row>
    <row r="1197" spans="1:18" x14ac:dyDescent="0.2">
      <c r="A1197" s="514">
        <v>1196</v>
      </c>
      <c r="B1197" s="374">
        <v>43411.507638888892</v>
      </c>
      <c r="C1197" t="s">
        <v>92</v>
      </c>
      <c r="D1197">
        <v>0.01</v>
      </c>
      <c r="E1197" t="s">
        <v>253</v>
      </c>
      <c r="F1197">
        <v>1.1492</v>
      </c>
      <c r="I1197" s="374">
        <v>43418.661805555559</v>
      </c>
      <c r="J1197">
        <v>1.1326000000000001</v>
      </c>
      <c r="K1197">
        <v>0</v>
      </c>
      <c r="M1197">
        <v>-0.85</v>
      </c>
      <c r="N1197">
        <v>-17.45</v>
      </c>
      <c r="O1197">
        <v>1110</v>
      </c>
      <c r="P1197" t="s">
        <v>575</v>
      </c>
      <c r="Q1197">
        <v>470</v>
      </c>
      <c r="R1197" t="s">
        <v>92</v>
      </c>
    </row>
    <row r="1198" spans="1:18" x14ac:dyDescent="0.2">
      <c r="A1198" s="514">
        <v>1197</v>
      </c>
      <c r="B1198" s="374">
        <v>43411.550694444442</v>
      </c>
      <c r="C1198" t="s">
        <v>92</v>
      </c>
      <c r="D1198">
        <v>0.01</v>
      </c>
      <c r="E1198" t="s">
        <v>253</v>
      </c>
      <c r="F1198">
        <v>1.1479999999999999</v>
      </c>
      <c r="I1198" s="374">
        <v>43418.661805555559</v>
      </c>
      <c r="J1198">
        <v>1.1326000000000001</v>
      </c>
      <c r="K1198">
        <v>0</v>
      </c>
      <c r="M1198">
        <v>-0.85</v>
      </c>
      <c r="N1198">
        <v>-16.25</v>
      </c>
      <c r="O1198">
        <v>1110</v>
      </c>
      <c r="P1198" t="s">
        <v>1350</v>
      </c>
      <c r="Q1198">
        <v>470</v>
      </c>
      <c r="R1198" t="s">
        <v>92</v>
      </c>
    </row>
    <row r="1199" spans="1:18" x14ac:dyDescent="0.2">
      <c r="A1199" s="514">
        <v>1198</v>
      </c>
      <c r="B1199" s="374">
        <v>43411.654166666667</v>
      </c>
      <c r="C1199" t="s">
        <v>92</v>
      </c>
      <c r="D1199">
        <v>0.01</v>
      </c>
      <c r="E1199" t="s">
        <v>253</v>
      </c>
      <c r="F1199">
        <v>1.1466000000000001</v>
      </c>
      <c r="I1199" s="374">
        <v>43418.661805555559</v>
      </c>
      <c r="J1199">
        <v>1.1326000000000001</v>
      </c>
      <c r="K1199">
        <v>0</v>
      </c>
      <c r="M1199">
        <v>-0.85</v>
      </c>
      <c r="N1199">
        <v>-14.85</v>
      </c>
      <c r="O1199">
        <v>1110</v>
      </c>
      <c r="P1199" t="s">
        <v>1349</v>
      </c>
      <c r="Q1199">
        <v>470</v>
      </c>
      <c r="R1199" t="s">
        <v>92</v>
      </c>
    </row>
    <row r="1200" spans="1:18" x14ac:dyDescent="0.2">
      <c r="A1200" s="514">
        <v>1199</v>
      </c>
      <c r="B1200" s="374">
        <v>43411.79791666667</v>
      </c>
      <c r="C1200" t="s">
        <v>92</v>
      </c>
      <c r="D1200">
        <v>0.02</v>
      </c>
      <c r="E1200" t="s">
        <v>253</v>
      </c>
      <c r="F1200">
        <v>1.1452</v>
      </c>
      <c r="I1200" s="374">
        <v>43418.661805555559</v>
      </c>
      <c r="J1200">
        <v>1.1326000000000001</v>
      </c>
      <c r="K1200">
        <v>0</v>
      </c>
      <c r="M1200">
        <v>-1.74</v>
      </c>
      <c r="N1200">
        <v>-26.94</v>
      </c>
      <c r="O1200">
        <v>1110</v>
      </c>
      <c r="P1200" t="s">
        <v>1351</v>
      </c>
      <c r="Q1200">
        <v>470</v>
      </c>
      <c r="R1200" t="s">
        <v>92</v>
      </c>
    </row>
    <row r="1201" spans="1:18" x14ac:dyDescent="0.2">
      <c r="A1201" s="514">
        <v>1200</v>
      </c>
      <c r="B1201" s="374">
        <v>43411.931944444441</v>
      </c>
      <c r="C1201" t="s">
        <v>92</v>
      </c>
      <c r="D1201">
        <v>0.03</v>
      </c>
      <c r="E1201" t="s">
        <v>253</v>
      </c>
      <c r="F1201">
        <v>1.1436999999999999</v>
      </c>
      <c r="I1201" s="374">
        <v>43418.661805555559</v>
      </c>
      <c r="J1201">
        <v>1.1326000000000001</v>
      </c>
      <c r="K1201">
        <v>0</v>
      </c>
      <c r="M1201">
        <v>-2.6</v>
      </c>
      <c r="N1201">
        <v>-35.9</v>
      </c>
      <c r="O1201">
        <v>1110</v>
      </c>
      <c r="P1201" t="s">
        <v>1352</v>
      </c>
      <c r="Q1201">
        <v>470</v>
      </c>
      <c r="R1201" t="s">
        <v>92</v>
      </c>
    </row>
    <row r="1202" spans="1:18" x14ac:dyDescent="0.2">
      <c r="A1202" s="514">
        <v>1202</v>
      </c>
      <c r="B1202" s="374">
        <v>43412.338194444441</v>
      </c>
      <c r="C1202" t="s">
        <v>92</v>
      </c>
      <c r="D1202">
        <v>0.04</v>
      </c>
      <c r="E1202" t="s">
        <v>253</v>
      </c>
      <c r="F1202">
        <v>1.1420999999999999</v>
      </c>
      <c r="I1202" s="374">
        <v>43418.661805555559</v>
      </c>
      <c r="J1202">
        <v>1.1326000000000001</v>
      </c>
      <c r="K1202">
        <v>0</v>
      </c>
      <c r="M1202">
        <v>-2</v>
      </c>
      <c r="N1202">
        <v>-40</v>
      </c>
      <c r="O1202">
        <v>1110</v>
      </c>
      <c r="P1202" t="s">
        <v>1354</v>
      </c>
      <c r="Q1202">
        <v>470</v>
      </c>
      <c r="R1202" t="s">
        <v>92</v>
      </c>
    </row>
    <row r="1203" spans="1:18" x14ac:dyDescent="0.2">
      <c r="A1203" s="514">
        <v>1209</v>
      </c>
      <c r="B1203" s="374">
        <v>43412.780555555553</v>
      </c>
      <c r="C1203" t="s">
        <v>92</v>
      </c>
      <c r="D1203">
        <v>0.06</v>
      </c>
      <c r="E1203" t="s">
        <v>253</v>
      </c>
      <c r="F1203">
        <v>1.1400999999999999</v>
      </c>
      <c r="I1203" s="374">
        <v>43418.661805555559</v>
      </c>
      <c r="J1203">
        <v>1.1326000000000001</v>
      </c>
      <c r="K1203">
        <v>0</v>
      </c>
      <c r="M1203">
        <v>-2.96</v>
      </c>
      <c r="N1203">
        <v>-47.96</v>
      </c>
      <c r="O1203">
        <v>1110</v>
      </c>
      <c r="P1203" t="s">
        <v>1355</v>
      </c>
      <c r="Q1203">
        <v>470</v>
      </c>
      <c r="R1203" t="s">
        <v>92</v>
      </c>
    </row>
    <row r="1204" spans="1:18" x14ac:dyDescent="0.2">
      <c r="A1204" s="514">
        <v>1211</v>
      </c>
      <c r="B1204" s="374">
        <v>43412.838194444441</v>
      </c>
      <c r="C1204" t="s">
        <v>92</v>
      </c>
      <c r="D1204">
        <v>0.09</v>
      </c>
      <c r="E1204" t="s">
        <v>253</v>
      </c>
      <c r="F1204">
        <v>1.1377999999999999</v>
      </c>
      <c r="I1204" s="374">
        <v>43418.661805555559</v>
      </c>
      <c r="J1204">
        <v>1.1326000000000001</v>
      </c>
      <c r="K1204">
        <v>0</v>
      </c>
      <c r="M1204">
        <v>-4.4800000000000004</v>
      </c>
      <c r="N1204">
        <v>-51.28</v>
      </c>
      <c r="O1204">
        <v>1110</v>
      </c>
      <c r="P1204" t="s">
        <v>1356</v>
      </c>
      <c r="Q1204">
        <v>470</v>
      </c>
      <c r="R1204" t="s">
        <v>92</v>
      </c>
    </row>
    <row r="1205" spans="1:18" x14ac:dyDescent="0.2">
      <c r="A1205" s="514">
        <v>1215</v>
      </c>
      <c r="B1205" s="374">
        <v>43413.194444444445</v>
      </c>
      <c r="C1205" t="s">
        <v>92</v>
      </c>
      <c r="D1205">
        <v>0.13</v>
      </c>
      <c r="E1205" t="s">
        <v>253</v>
      </c>
      <c r="F1205">
        <v>1.1352</v>
      </c>
      <c r="I1205" s="374">
        <v>43418.661805555559</v>
      </c>
      <c r="J1205">
        <v>1.1326000000000001</v>
      </c>
      <c r="K1205">
        <v>0</v>
      </c>
      <c r="M1205">
        <v>-4.83</v>
      </c>
      <c r="N1205">
        <v>-38.630000000000003</v>
      </c>
      <c r="O1205">
        <v>1110</v>
      </c>
      <c r="P1205" t="s">
        <v>1353</v>
      </c>
      <c r="Q1205">
        <v>470</v>
      </c>
      <c r="R1205" t="s">
        <v>92</v>
      </c>
    </row>
    <row r="1206" spans="1:18" x14ac:dyDescent="0.2">
      <c r="A1206" s="514">
        <v>1221</v>
      </c>
      <c r="B1206" s="374">
        <v>43413.75277777778</v>
      </c>
      <c r="C1206" t="s">
        <v>92</v>
      </c>
      <c r="D1206">
        <v>0.2</v>
      </c>
      <c r="E1206" t="s">
        <v>253</v>
      </c>
      <c r="F1206">
        <v>1.1319999999999999</v>
      </c>
      <c r="I1206" s="374">
        <v>43418.661805555559</v>
      </c>
      <c r="J1206">
        <v>1.1326000000000001</v>
      </c>
      <c r="K1206">
        <v>0</v>
      </c>
      <c r="M1206">
        <v>-7.44</v>
      </c>
      <c r="N1206">
        <v>4.5599999999999996</v>
      </c>
      <c r="O1206">
        <v>1110</v>
      </c>
      <c r="P1206" t="s">
        <v>1348</v>
      </c>
      <c r="Q1206">
        <v>470</v>
      </c>
      <c r="R1206" t="s">
        <v>92</v>
      </c>
    </row>
    <row r="1207" spans="1:18" x14ac:dyDescent="0.2">
      <c r="A1207" s="514">
        <v>1224</v>
      </c>
      <c r="B1207" s="374">
        <v>43416.321527777778</v>
      </c>
      <c r="C1207" t="s">
        <v>92</v>
      </c>
      <c r="D1207">
        <v>0.32</v>
      </c>
      <c r="E1207" t="s">
        <v>253</v>
      </c>
      <c r="F1207">
        <v>1.1279999999999999</v>
      </c>
      <c r="I1207" s="374">
        <v>43418.661805555559</v>
      </c>
      <c r="J1207">
        <v>1.1326000000000001</v>
      </c>
      <c r="K1207">
        <v>0</v>
      </c>
      <c r="M1207">
        <v>-7.94</v>
      </c>
      <c r="N1207">
        <v>139.26</v>
      </c>
      <c r="O1207">
        <v>1110</v>
      </c>
      <c r="P1207" t="s">
        <v>1347</v>
      </c>
      <c r="Q1207">
        <v>470</v>
      </c>
      <c r="R1207" t="s">
        <v>92</v>
      </c>
    </row>
    <row r="1208" spans="1:18" x14ac:dyDescent="0.2">
      <c r="A1208" s="514">
        <v>1230</v>
      </c>
      <c r="B1208" s="374">
        <v>43416.924305555556</v>
      </c>
      <c r="C1208" t="s">
        <v>92</v>
      </c>
      <c r="D1208">
        <v>0.52</v>
      </c>
      <c r="E1208" t="s">
        <v>253</v>
      </c>
      <c r="F1208">
        <v>1.1228</v>
      </c>
      <c r="I1208" s="374">
        <v>43418.661805555559</v>
      </c>
      <c r="J1208">
        <v>1.1326000000000001</v>
      </c>
      <c r="K1208">
        <v>0</v>
      </c>
      <c r="M1208">
        <v>-12.9</v>
      </c>
      <c r="N1208">
        <v>496.7</v>
      </c>
      <c r="O1208">
        <v>1110</v>
      </c>
      <c r="P1208" t="s">
        <v>1346</v>
      </c>
      <c r="Q1208">
        <v>470</v>
      </c>
      <c r="R1208" t="s">
        <v>92</v>
      </c>
    </row>
    <row r="1209" spans="1:18" x14ac:dyDescent="0.2">
      <c r="A1209" s="514">
        <v>1201</v>
      </c>
      <c r="B1209" s="374">
        <v>43411.962500000001</v>
      </c>
      <c r="C1209" t="s">
        <v>93</v>
      </c>
      <c r="D1209">
        <v>0.01</v>
      </c>
      <c r="E1209" t="s">
        <v>253</v>
      </c>
      <c r="F1209">
        <v>1.1432</v>
      </c>
      <c r="I1209" s="374">
        <v>43412.338194444441</v>
      </c>
      <c r="J1209">
        <v>1.1420999999999999</v>
      </c>
      <c r="K1209">
        <v>0</v>
      </c>
      <c r="M1209">
        <v>0.05</v>
      </c>
      <c r="N1209">
        <v>1.1499999999999999</v>
      </c>
      <c r="O1209">
        <v>1110</v>
      </c>
      <c r="P1209" t="s">
        <v>575</v>
      </c>
      <c r="Q1209">
        <v>471</v>
      </c>
      <c r="R1209" t="s">
        <v>93</v>
      </c>
    </row>
    <row r="1210" spans="1:18" x14ac:dyDescent="0.2">
      <c r="A1210" s="514">
        <v>1203</v>
      </c>
      <c r="B1210" s="374">
        <v>43412.357638888891</v>
      </c>
      <c r="C1210" t="s">
        <v>93</v>
      </c>
      <c r="D1210">
        <v>0.01</v>
      </c>
      <c r="E1210" t="s">
        <v>253</v>
      </c>
      <c r="F1210">
        <v>1.1425000000000001</v>
      </c>
      <c r="I1210" s="374">
        <v>43412.427083333336</v>
      </c>
      <c r="J1210">
        <v>1.1419999999999999</v>
      </c>
      <c r="K1210">
        <v>0</v>
      </c>
      <c r="M1210">
        <v>0</v>
      </c>
      <c r="N1210">
        <v>0.5</v>
      </c>
      <c r="O1210">
        <v>1110</v>
      </c>
      <c r="P1210" t="s">
        <v>575</v>
      </c>
      <c r="Q1210">
        <v>472</v>
      </c>
      <c r="R1210" t="s">
        <v>93</v>
      </c>
    </row>
    <row r="1211" spans="1:18" x14ac:dyDescent="0.2">
      <c r="A1211" s="514">
        <v>1204</v>
      </c>
      <c r="B1211" s="374">
        <v>43412.377083333333</v>
      </c>
      <c r="C1211" t="s">
        <v>93</v>
      </c>
      <c r="D1211">
        <v>0.01</v>
      </c>
      <c r="E1211" t="s">
        <v>253</v>
      </c>
      <c r="F1211">
        <v>1.1437999999999999</v>
      </c>
      <c r="I1211" s="374">
        <v>43412.427083333336</v>
      </c>
      <c r="J1211">
        <v>1.1419999999999999</v>
      </c>
      <c r="K1211">
        <v>0</v>
      </c>
      <c r="M1211">
        <v>0</v>
      </c>
      <c r="N1211">
        <v>1.8</v>
      </c>
      <c r="O1211">
        <v>1110</v>
      </c>
      <c r="P1211" t="s">
        <v>1367</v>
      </c>
      <c r="Q1211">
        <v>472</v>
      </c>
      <c r="R1211" t="s">
        <v>93</v>
      </c>
    </row>
    <row r="1212" spans="1:18" x14ac:dyDescent="0.2">
      <c r="A1212" s="514">
        <v>1205</v>
      </c>
      <c r="B1212" s="374">
        <v>43412.435416666667</v>
      </c>
      <c r="C1212" t="s">
        <v>93</v>
      </c>
      <c r="D1212">
        <v>0.01</v>
      </c>
      <c r="E1212" t="s">
        <v>253</v>
      </c>
      <c r="F1212">
        <v>1.1422000000000001</v>
      </c>
      <c r="I1212" s="374">
        <v>43412.522916666669</v>
      </c>
      <c r="J1212">
        <v>1.1409</v>
      </c>
      <c r="K1212">
        <v>0</v>
      </c>
      <c r="M1212">
        <v>0</v>
      </c>
      <c r="N1212">
        <v>1.3</v>
      </c>
      <c r="O1212">
        <v>1110</v>
      </c>
      <c r="P1212" t="s">
        <v>577</v>
      </c>
      <c r="Q1212">
        <v>473</v>
      </c>
      <c r="R1212" t="s">
        <v>93</v>
      </c>
    </row>
    <row r="1213" spans="1:18" x14ac:dyDescent="0.2">
      <c r="A1213" s="514">
        <v>1206</v>
      </c>
      <c r="B1213" s="374">
        <v>43412.546527777777</v>
      </c>
      <c r="C1213" t="s">
        <v>93</v>
      </c>
      <c r="D1213">
        <v>0.01</v>
      </c>
      <c r="E1213" t="s">
        <v>253</v>
      </c>
      <c r="F1213">
        <v>1.1415999999999999</v>
      </c>
      <c r="I1213" s="374">
        <v>43412.715277777781</v>
      </c>
      <c r="J1213">
        <v>1.1415999999999999</v>
      </c>
      <c r="K1213">
        <v>0</v>
      </c>
      <c r="M1213">
        <v>0</v>
      </c>
      <c r="N1213">
        <v>0</v>
      </c>
      <c r="O1213">
        <v>1110</v>
      </c>
      <c r="P1213" t="s">
        <v>575</v>
      </c>
      <c r="Q1213">
        <v>474</v>
      </c>
      <c r="R1213" t="s">
        <v>93</v>
      </c>
    </row>
    <row r="1214" spans="1:18" x14ac:dyDescent="0.2">
      <c r="A1214" s="514">
        <v>1207</v>
      </c>
      <c r="B1214" s="374">
        <v>43412.59652777778</v>
      </c>
      <c r="C1214" t="s">
        <v>93</v>
      </c>
      <c r="D1214">
        <v>0.01</v>
      </c>
      <c r="E1214" t="s">
        <v>253</v>
      </c>
      <c r="F1214">
        <v>1.1428</v>
      </c>
      <c r="I1214" s="374">
        <v>43412.715277777781</v>
      </c>
      <c r="J1214">
        <v>1.1415999999999999</v>
      </c>
      <c r="K1214">
        <v>0</v>
      </c>
      <c r="M1214">
        <v>0</v>
      </c>
      <c r="N1214">
        <v>1.2</v>
      </c>
      <c r="O1214">
        <v>1110</v>
      </c>
      <c r="P1214" t="s">
        <v>1366</v>
      </c>
      <c r="Q1214">
        <v>474</v>
      </c>
      <c r="R1214" t="s">
        <v>93</v>
      </c>
    </row>
    <row r="1215" spans="1:18" x14ac:dyDescent="0.2">
      <c r="A1215" s="514">
        <v>1208</v>
      </c>
      <c r="B1215" s="374">
        <v>43412.681250000001</v>
      </c>
      <c r="C1215" t="s">
        <v>93</v>
      </c>
      <c r="D1215">
        <v>0.01</v>
      </c>
      <c r="E1215" t="s">
        <v>253</v>
      </c>
      <c r="F1215">
        <v>1.1442000000000001</v>
      </c>
      <c r="I1215" s="374">
        <v>43412.715277777781</v>
      </c>
      <c r="J1215">
        <v>1.1415999999999999</v>
      </c>
      <c r="K1215">
        <v>0</v>
      </c>
      <c r="M1215">
        <v>0</v>
      </c>
      <c r="N1215">
        <v>2.6</v>
      </c>
      <c r="O1215">
        <v>1110</v>
      </c>
      <c r="P1215" t="s">
        <v>1365</v>
      </c>
      <c r="Q1215">
        <v>474</v>
      </c>
      <c r="R1215" t="s">
        <v>93</v>
      </c>
    </row>
    <row r="1216" spans="1:18" x14ac:dyDescent="0.2">
      <c r="A1216" s="514">
        <v>1210</v>
      </c>
      <c r="B1216" s="374">
        <v>43412.835416666669</v>
      </c>
      <c r="C1216" t="s">
        <v>93</v>
      </c>
      <c r="D1216">
        <v>0.01</v>
      </c>
      <c r="E1216" t="s">
        <v>253</v>
      </c>
      <c r="F1216">
        <v>1.1408</v>
      </c>
      <c r="I1216" s="374">
        <v>43412.836111111108</v>
      </c>
      <c r="J1216">
        <v>1.1395999999999999</v>
      </c>
      <c r="K1216">
        <v>0</v>
      </c>
      <c r="M1216">
        <v>0</v>
      </c>
      <c r="N1216">
        <v>1.2</v>
      </c>
      <c r="O1216">
        <v>1110</v>
      </c>
      <c r="P1216" t="s">
        <v>563</v>
      </c>
      <c r="Q1216">
        <v>475</v>
      </c>
      <c r="R1216" t="s">
        <v>93</v>
      </c>
    </row>
    <row r="1217" spans="1:18" x14ac:dyDescent="0.2">
      <c r="A1217" s="514">
        <v>1212</v>
      </c>
      <c r="B1217" s="374">
        <v>43412.840277777781</v>
      </c>
      <c r="C1217" t="s">
        <v>93</v>
      </c>
      <c r="D1217">
        <v>0.01</v>
      </c>
      <c r="E1217" t="s">
        <v>253</v>
      </c>
      <c r="F1217">
        <v>1.1384000000000001</v>
      </c>
      <c r="I1217" s="374">
        <v>43412.843055555553</v>
      </c>
      <c r="J1217">
        <v>1.1372</v>
      </c>
      <c r="K1217">
        <v>0</v>
      </c>
      <c r="M1217">
        <v>0</v>
      </c>
      <c r="N1217">
        <v>1.2</v>
      </c>
      <c r="O1217">
        <v>1110</v>
      </c>
      <c r="P1217" t="s">
        <v>563</v>
      </c>
      <c r="Q1217">
        <v>476</v>
      </c>
      <c r="R1217" t="s">
        <v>93</v>
      </c>
    </row>
    <row r="1218" spans="1:18" x14ac:dyDescent="0.2">
      <c r="A1218" s="514">
        <v>1213</v>
      </c>
      <c r="B1218" s="374">
        <v>43412.845138888886</v>
      </c>
      <c r="C1218" t="s">
        <v>93</v>
      </c>
      <c r="D1218">
        <v>0.01</v>
      </c>
      <c r="E1218" t="s">
        <v>253</v>
      </c>
      <c r="F1218">
        <v>1.1377999999999999</v>
      </c>
      <c r="I1218" s="374">
        <v>43412.862500000003</v>
      </c>
      <c r="J1218">
        <v>1.1366000000000001</v>
      </c>
      <c r="K1218">
        <v>0</v>
      </c>
      <c r="M1218">
        <v>0</v>
      </c>
      <c r="N1218">
        <v>1.2</v>
      </c>
      <c r="O1218">
        <v>1110</v>
      </c>
      <c r="P1218" t="s">
        <v>563</v>
      </c>
      <c r="Q1218">
        <v>477</v>
      </c>
      <c r="R1218" t="s">
        <v>93</v>
      </c>
    </row>
    <row r="1219" spans="1:18" x14ac:dyDescent="0.2">
      <c r="A1219" s="514">
        <v>1214</v>
      </c>
      <c r="B1219" s="374">
        <v>43412.881944444445</v>
      </c>
      <c r="C1219" t="s">
        <v>93</v>
      </c>
      <c r="D1219">
        <v>0.01</v>
      </c>
      <c r="E1219" t="s">
        <v>253</v>
      </c>
      <c r="F1219">
        <v>1.1364000000000001</v>
      </c>
      <c r="I1219" s="374">
        <v>43413.194444444445</v>
      </c>
      <c r="J1219">
        <v>1.1352</v>
      </c>
      <c r="K1219">
        <v>0</v>
      </c>
      <c r="M1219">
        <v>0.02</v>
      </c>
      <c r="N1219">
        <v>1.22</v>
      </c>
      <c r="O1219">
        <v>1110</v>
      </c>
      <c r="P1219" t="s">
        <v>575</v>
      </c>
      <c r="Q1219">
        <v>478</v>
      </c>
      <c r="R1219" t="s">
        <v>93</v>
      </c>
    </row>
    <row r="1220" spans="1:18" x14ac:dyDescent="0.2">
      <c r="A1220" s="514">
        <v>1216</v>
      </c>
      <c r="B1220" s="374">
        <v>43413.352777777778</v>
      </c>
      <c r="C1220" t="s">
        <v>93</v>
      </c>
      <c r="D1220">
        <v>0.01</v>
      </c>
      <c r="E1220" t="s">
        <v>253</v>
      </c>
      <c r="F1220">
        <v>1.1345000000000001</v>
      </c>
      <c r="I1220" s="374">
        <v>43413.37777777778</v>
      </c>
      <c r="J1220">
        <v>1.1333</v>
      </c>
      <c r="K1220">
        <v>0</v>
      </c>
      <c r="M1220">
        <v>0</v>
      </c>
      <c r="N1220">
        <v>1.2</v>
      </c>
      <c r="O1220">
        <v>1110</v>
      </c>
      <c r="P1220" t="s">
        <v>563</v>
      </c>
      <c r="Q1220">
        <v>479</v>
      </c>
      <c r="R1220" t="s">
        <v>93</v>
      </c>
    </row>
    <row r="1221" spans="1:18" x14ac:dyDescent="0.2">
      <c r="A1221" s="514">
        <v>1217</v>
      </c>
      <c r="B1221" s="374">
        <v>43413.380555555559</v>
      </c>
      <c r="C1221" t="s">
        <v>93</v>
      </c>
      <c r="D1221">
        <v>0.01</v>
      </c>
      <c r="E1221" t="s">
        <v>253</v>
      </c>
      <c r="F1221">
        <v>1.1338999999999999</v>
      </c>
      <c r="I1221" s="374">
        <v>43413.605555555558</v>
      </c>
      <c r="J1221">
        <v>1.1333</v>
      </c>
      <c r="K1221">
        <v>0</v>
      </c>
      <c r="M1221">
        <v>0</v>
      </c>
      <c r="N1221">
        <v>0.6</v>
      </c>
      <c r="O1221">
        <v>1110</v>
      </c>
      <c r="P1221" t="s">
        <v>575</v>
      </c>
      <c r="Q1221">
        <v>480</v>
      </c>
      <c r="R1221" t="s">
        <v>93</v>
      </c>
    </row>
    <row r="1222" spans="1:18" x14ac:dyDescent="0.2">
      <c r="A1222" s="514">
        <v>1218</v>
      </c>
      <c r="B1222" s="374">
        <v>43413.525000000001</v>
      </c>
      <c r="C1222" t="s">
        <v>93</v>
      </c>
      <c r="D1222">
        <v>0.01</v>
      </c>
      <c r="E1222" t="s">
        <v>253</v>
      </c>
      <c r="F1222">
        <v>1.1351</v>
      </c>
      <c r="I1222" s="374">
        <v>43413.605555555558</v>
      </c>
      <c r="J1222">
        <v>1.1333</v>
      </c>
      <c r="K1222">
        <v>0</v>
      </c>
      <c r="M1222">
        <v>0</v>
      </c>
      <c r="N1222">
        <v>1.8</v>
      </c>
      <c r="O1222">
        <v>1110</v>
      </c>
      <c r="P1222" t="s">
        <v>1364</v>
      </c>
      <c r="Q1222">
        <v>480</v>
      </c>
      <c r="R1222" t="s">
        <v>93</v>
      </c>
    </row>
    <row r="1223" spans="1:18" x14ac:dyDescent="0.2">
      <c r="A1223" s="514">
        <v>1219</v>
      </c>
      <c r="B1223" s="374">
        <v>43413.613194444442</v>
      </c>
      <c r="C1223" t="s">
        <v>93</v>
      </c>
      <c r="D1223">
        <v>0.01</v>
      </c>
      <c r="E1223" t="s">
        <v>253</v>
      </c>
      <c r="F1223">
        <v>1.1337999999999999</v>
      </c>
      <c r="I1223" s="374">
        <v>43413.73541666667</v>
      </c>
      <c r="J1223">
        <v>1.1332</v>
      </c>
      <c r="K1223">
        <v>0</v>
      </c>
      <c r="M1223">
        <v>0</v>
      </c>
      <c r="N1223">
        <v>0.6</v>
      </c>
      <c r="O1223">
        <v>1110</v>
      </c>
      <c r="P1223" t="s">
        <v>575</v>
      </c>
      <c r="Q1223">
        <v>481</v>
      </c>
      <c r="R1223" t="s">
        <v>93</v>
      </c>
    </row>
    <row r="1224" spans="1:18" x14ac:dyDescent="0.2">
      <c r="A1224" s="514">
        <v>1220</v>
      </c>
      <c r="B1224" s="374">
        <v>43413.625694444447</v>
      </c>
      <c r="C1224" t="s">
        <v>93</v>
      </c>
      <c r="D1224">
        <v>0.01</v>
      </c>
      <c r="E1224" t="s">
        <v>253</v>
      </c>
      <c r="F1224">
        <v>1.135</v>
      </c>
      <c r="I1224" s="374">
        <v>43413.73541666667</v>
      </c>
      <c r="J1224">
        <v>1.1332</v>
      </c>
      <c r="K1224">
        <v>0</v>
      </c>
      <c r="M1224">
        <v>0</v>
      </c>
      <c r="N1224">
        <v>1.8</v>
      </c>
      <c r="O1224">
        <v>1110</v>
      </c>
      <c r="P1224" t="s">
        <v>1363</v>
      </c>
      <c r="Q1224">
        <v>481</v>
      </c>
      <c r="R1224" t="s">
        <v>93</v>
      </c>
    </row>
    <row r="1225" spans="1:18" x14ac:dyDescent="0.2">
      <c r="A1225" s="514">
        <v>1222</v>
      </c>
      <c r="B1225" s="374">
        <v>43413.756249999999</v>
      </c>
      <c r="C1225" t="s">
        <v>93</v>
      </c>
      <c r="D1225">
        <v>0.01</v>
      </c>
      <c r="E1225" t="s">
        <v>253</v>
      </c>
      <c r="F1225">
        <v>1.1319999999999999</v>
      </c>
      <c r="I1225" s="374">
        <v>43416.260416666664</v>
      </c>
      <c r="J1225">
        <v>1.1314</v>
      </c>
      <c r="K1225">
        <v>0</v>
      </c>
      <c r="M1225">
        <v>0.02</v>
      </c>
      <c r="N1225">
        <v>0.62</v>
      </c>
      <c r="O1225">
        <v>1110</v>
      </c>
      <c r="P1225" t="s">
        <v>575</v>
      </c>
      <c r="Q1225">
        <v>482</v>
      </c>
      <c r="R1225" t="s">
        <v>93</v>
      </c>
    </row>
    <row r="1226" spans="1:18" x14ac:dyDescent="0.2">
      <c r="A1226" s="514">
        <v>1223</v>
      </c>
      <c r="B1226" s="374">
        <v>43413.782638888886</v>
      </c>
      <c r="C1226" t="s">
        <v>93</v>
      </c>
      <c r="D1226">
        <v>0.01</v>
      </c>
      <c r="E1226" t="s">
        <v>253</v>
      </c>
      <c r="F1226">
        <v>1.1332</v>
      </c>
      <c r="I1226" s="374">
        <v>43416.260416666664</v>
      </c>
      <c r="J1226">
        <v>1.1314</v>
      </c>
      <c r="K1226">
        <v>0</v>
      </c>
      <c r="M1226">
        <v>0.02</v>
      </c>
      <c r="N1226">
        <v>1.82</v>
      </c>
      <c r="O1226">
        <v>1110</v>
      </c>
      <c r="P1226" t="s">
        <v>1362</v>
      </c>
      <c r="Q1226">
        <v>482</v>
      </c>
      <c r="R1226" t="s">
        <v>93</v>
      </c>
    </row>
    <row r="1227" spans="1:18" x14ac:dyDescent="0.2">
      <c r="A1227" s="514">
        <v>1225</v>
      </c>
      <c r="B1227" s="374">
        <v>43416.324305555558</v>
      </c>
      <c r="C1227" t="s">
        <v>93</v>
      </c>
      <c r="D1227">
        <v>0.01</v>
      </c>
      <c r="E1227" t="s">
        <v>253</v>
      </c>
      <c r="F1227">
        <v>1.1278999999999999</v>
      </c>
      <c r="I1227" s="374">
        <v>43416.368055555555</v>
      </c>
      <c r="J1227">
        <v>1.1267</v>
      </c>
      <c r="K1227">
        <v>0</v>
      </c>
      <c r="M1227">
        <v>0</v>
      </c>
      <c r="N1227">
        <v>1.2</v>
      </c>
      <c r="O1227">
        <v>1110</v>
      </c>
      <c r="P1227" t="s">
        <v>575</v>
      </c>
      <c r="Q1227">
        <v>483</v>
      </c>
      <c r="R1227" t="s">
        <v>93</v>
      </c>
    </row>
    <row r="1228" spans="1:18" x14ac:dyDescent="0.2">
      <c r="A1228" s="514">
        <v>1226</v>
      </c>
      <c r="B1228" s="374">
        <v>43416.399305555555</v>
      </c>
      <c r="C1228" t="s">
        <v>93</v>
      </c>
      <c r="D1228">
        <v>0.01</v>
      </c>
      <c r="E1228" t="s">
        <v>253</v>
      </c>
      <c r="F1228">
        <v>1.1249</v>
      </c>
      <c r="I1228" s="374">
        <v>43416.716666666667</v>
      </c>
      <c r="J1228">
        <v>1.1249</v>
      </c>
      <c r="K1228">
        <v>0</v>
      </c>
      <c r="M1228">
        <v>0</v>
      </c>
      <c r="N1228">
        <v>0</v>
      </c>
      <c r="O1228">
        <v>1110</v>
      </c>
      <c r="P1228" t="s">
        <v>575</v>
      </c>
      <c r="Q1228">
        <v>484</v>
      </c>
      <c r="R1228" t="s">
        <v>93</v>
      </c>
    </row>
    <row r="1229" spans="1:18" x14ac:dyDescent="0.2">
      <c r="A1229" s="514">
        <v>1227</v>
      </c>
      <c r="B1229" s="374">
        <v>43416.415277777778</v>
      </c>
      <c r="C1229" t="s">
        <v>93</v>
      </c>
      <c r="D1229">
        <v>0.01</v>
      </c>
      <c r="E1229" t="s">
        <v>253</v>
      </c>
      <c r="F1229">
        <v>1.1261000000000001</v>
      </c>
      <c r="I1229" s="374">
        <v>43416.716666666667</v>
      </c>
      <c r="J1229">
        <v>1.1249</v>
      </c>
      <c r="K1229">
        <v>0</v>
      </c>
      <c r="M1229">
        <v>0</v>
      </c>
      <c r="N1229">
        <v>1.2</v>
      </c>
      <c r="O1229">
        <v>1110</v>
      </c>
      <c r="P1229" t="s">
        <v>1361</v>
      </c>
      <c r="Q1229">
        <v>484</v>
      </c>
      <c r="R1229" t="s">
        <v>93</v>
      </c>
    </row>
    <row r="1230" spans="1:18" x14ac:dyDescent="0.2">
      <c r="A1230" s="514">
        <v>1228</v>
      </c>
      <c r="B1230" s="374">
        <v>43416.62222222222</v>
      </c>
      <c r="C1230" t="s">
        <v>93</v>
      </c>
      <c r="D1230">
        <v>0.01</v>
      </c>
      <c r="E1230" t="s">
        <v>253</v>
      </c>
      <c r="F1230">
        <v>1.1274999999999999</v>
      </c>
      <c r="I1230" s="374">
        <v>43416.716666666667</v>
      </c>
      <c r="J1230">
        <v>1.1249</v>
      </c>
      <c r="K1230">
        <v>0</v>
      </c>
      <c r="M1230">
        <v>0</v>
      </c>
      <c r="N1230">
        <v>2.6</v>
      </c>
      <c r="O1230">
        <v>1110</v>
      </c>
      <c r="P1230" t="s">
        <v>1360</v>
      </c>
      <c r="Q1230">
        <v>484</v>
      </c>
      <c r="R1230" t="s">
        <v>93</v>
      </c>
    </row>
    <row r="1231" spans="1:18" x14ac:dyDescent="0.2">
      <c r="A1231" s="514">
        <v>1229</v>
      </c>
      <c r="B1231" s="374">
        <v>43416.728472222225</v>
      </c>
      <c r="C1231" t="s">
        <v>93</v>
      </c>
      <c r="D1231">
        <v>0.01</v>
      </c>
      <c r="E1231" t="s">
        <v>253</v>
      </c>
      <c r="F1231">
        <v>1.1246</v>
      </c>
      <c r="I1231" s="374">
        <v>43416.916666666664</v>
      </c>
      <c r="J1231">
        <v>1.1234</v>
      </c>
      <c r="K1231">
        <v>0</v>
      </c>
      <c r="M1231">
        <v>0</v>
      </c>
      <c r="N1231">
        <v>1.2</v>
      </c>
      <c r="O1231">
        <v>1110</v>
      </c>
      <c r="P1231" t="s">
        <v>575</v>
      </c>
      <c r="Q1231">
        <v>485</v>
      </c>
      <c r="R1231" t="s">
        <v>93</v>
      </c>
    </row>
    <row r="1232" spans="1:18" x14ac:dyDescent="0.2">
      <c r="A1232" s="514">
        <v>1231</v>
      </c>
      <c r="B1232" s="374">
        <v>43417.081944444442</v>
      </c>
      <c r="C1232" t="s">
        <v>93</v>
      </c>
      <c r="D1232">
        <v>0.01</v>
      </c>
      <c r="E1232" t="s">
        <v>253</v>
      </c>
      <c r="F1232">
        <v>1.1227</v>
      </c>
      <c r="I1232" s="374">
        <v>43417.379166666666</v>
      </c>
      <c r="J1232">
        <v>1.1228</v>
      </c>
      <c r="K1232">
        <v>0</v>
      </c>
      <c r="M1232">
        <v>0</v>
      </c>
      <c r="N1232">
        <v>-0.1</v>
      </c>
      <c r="O1232">
        <v>1110</v>
      </c>
      <c r="P1232" t="s">
        <v>575</v>
      </c>
      <c r="Q1232">
        <v>486</v>
      </c>
      <c r="R1232" t="s">
        <v>93</v>
      </c>
    </row>
    <row r="1233" spans="1:18" x14ac:dyDescent="0.2">
      <c r="A1233" s="514">
        <v>1232</v>
      </c>
      <c r="B1233" s="374">
        <v>43417.188888888886</v>
      </c>
      <c r="C1233" t="s">
        <v>93</v>
      </c>
      <c r="D1233">
        <v>0.01</v>
      </c>
      <c r="E1233" t="s">
        <v>253</v>
      </c>
      <c r="F1233">
        <v>1.1240000000000001</v>
      </c>
      <c r="I1233" s="374">
        <v>43417.379166666666</v>
      </c>
      <c r="J1233">
        <v>1.1228</v>
      </c>
      <c r="K1233">
        <v>0</v>
      </c>
      <c r="M1233">
        <v>0</v>
      </c>
      <c r="N1233">
        <v>1.2</v>
      </c>
      <c r="O1233">
        <v>1110</v>
      </c>
      <c r="P1233" t="s">
        <v>1359</v>
      </c>
      <c r="Q1233">
        <v>486</v>
      </c>
      <c r="R1233" t="s">
        <v>93</v>
      </c>
    </row>
    <row r="1234" spans="1:18" x14ac:dyDescent="0.2">
      <c r="A1234" s="514">
        <v>1233</v>
      </c>
      <c r="B1234" s="374">
        <v>43417.338888888888</v>
      </c>
      <c r="C1234" t="s">
        <v>93</v>
      </c>
      <c r="D1234">
        <v>0.01</v>
      </c>
      <c r="E1234" t="s">
        <v>253</v>
      </c>
      <c r="F1234">
        <v>1.1254999999999999</v>
      </c>
      <c r="I1234" s="374">
        <v>43417.379166666666</v>
      </c>
      <c r="J1234">
        <v>1.1228</v>
      </c>
      <c r="K1234">
        <v>0</v>
      </c>
      <c r="M1234">
        <v>0</v>
      </c>
      <c r="N1234">
        <v>2.7</v>
      </c>
      <c r="O1234">
        <v>1110</v>
      </c>
      <c r="P1234" t="s">
        <v>1358</v>
      </c>
      <c r="Q1234">
        <v>486</v>
      </c>
      <c r="R1234" t="s">
        <v>93</v>
      </c>
    </row>
    <row r="1235" spans="1:18" x14ac:dyDescent="0.2">
      <c r="A1235" s="514">
        <v>1234</v>
      </c>
      <c r="B1235" s="374">
        <v>43417.390277777777</v>
      </c>
      <c r="C1235" t="s">
        <v>93</v>
      </c>
      <c r="D1235">
        <v>0.01</v>
      </c>
      <c r="E1235" t="s">
        <v>253</v>
      </c>
      <c r="F1235">
        <v>1.1231</v>
      </c>
      <c r="I1235" s="374">
        <v>43417.461111111108</v>
      </c>
      <c r="J1235">
        <v>1.1227</v>
      </c>
      <c r="K1235">
        <v>0</v>
      </c>
      <c r="M1235">
        <v>0</v>
      </c>
      <c r="N1235">
        <v>0.4</v>
      </c>
      <c r="O1235">
        <v>1110</v>
      </c>
      <c r="P1235" t="s">
        <v>575</v>
      </c>
      <c r="Q1235">
        <v>487</v>
      </c>
      <c r="R1235" t="s">
        <v>93</v>
      </c>
    </row>
    <row r="1236" spans="1:18" x14ac:dyDescent="0.2">
      <c r="A1236" s="514">
        <v>1235</v>
      </c>
      <c r="B1236" s="374">
        <v>43417.400694444441</v>
      </c>
      <c r="C1236" t="s">
        <v>93</v>
      </c>
      <c r="D1236">
        <v>0.01</v>
      </c>
      <c r="E1236" t="s">
        <v>253</v>
      </c>
      <c r="F1236">
        <v>1.1246</v>
      </c>
      <c r="I1236" s="374">
        <v>43417.461111111108</v>
      </c>
      <c r="J1236">
        <v>1.1227</v>
      </c>
      <c r="K1236">
        <v>0</v>
      </c>
      <c r="M1236">
        <v>0</v>
      </c>
      <c r="N1236">
        <v>1.9</v>
      </c>
      <c r="O1236">
        <v>1110</v>
      </c>
      <c r="P1236" t="s">
        <v>1357</v>
      </c>
      <c r="Q1236">
        <v>487</v>
      </c>
      <c r="R1236" t="s">
        <v>93</v>
      </c>
    </row>
    <row r="1237" spans="1:18" x14ac:dyDescent="0.2">
      <c r="A1237" s="514">
        <v>1236</v>
      </c>
      <c r="B1237" s="374">
        <v>43417.463888888888</v>
      </c>
      <c r="C1237" t="s">
        <v>93</v>
      </c>
      <c r="D1237">
        <v>0.01</v>
      </c>
      <c r="E1237" t="s">
        <v>253</v>
      </c>
      <c r="F1237">
        <v>1.1229</v>
      </c>
      <c r="I1237" s="374">
        <v>43419.450694444444</v>
      </c>
      <c r="J1237">
        <v>1.1293</v>
      </c>
      <c r="K1237">
        <v>0</v>
      </c>
      <c r="M1237">
        <v>7.0000000000000007E-2</v>
      </c>
      <c r="N1237">
        <v>-6.33</v>
      </c>
      <c r="O1237">
        <v>1110</v>
      </c>
      <c r="P1237" t="s">
        <v>575</v>
      </c>
      <c r="Q1237">
        <v>488</v>
      </c>
      <c r="R1237" t="s">
        <v>93</v>
      </c>
    </row>
    <row r="1238" spans="1:18" x14ac:dyDescent="0.2">
      <c r="A1238" s="514">
        <v>1237</v>
      </c>
      <c r="B1238" s="374">
        <v>43417.505555555559</v>
      </c>
      <c r="C1238" t="s">
        <v>93</v>
      </c>
      <c r="D1238">
        <v>0.01</v>
      </c>
      <c r="E1238" t="s">
        <v>253</v>
      </c>
      <c r="F1238">
        <v>1.1241000000000001</v>
      </c>
      <c r="I1238" s="374">
        <v>43419.450694444444</v>
      </c>
      <c r="J1238">
        <v>1.1293</v>
      </c>
      <c r="K1238">
        <v>0</v>
      </c>
      <c r="M1238">
        <v>7.0000000000000007E-2</v>
      </c>
      <c r="N1238">
        <v>-5.13</v>
      </c>
      <c r="O1238">
        <v>1110</v>
      </c>
      <c r="P1238" t="s">
        <v>1339</v>
      </c>
      <c r="Q1238">
        <v>488</v>
      </c>
      <c r="R1238" t="s">
        <v>93</v>
      </c>
    </row>
    <row r="1239" spans="1:18" x14ac:dyDescent="0.2">
      <c r="A1239" s="514">
        <v>1238</v>
      </c>
      <c r="B1239" s="374">
        <v>43417.557638888888</v>
      </c>
      <c r="C1239" t="s">
        <v>93</v>
      </c>
      <c r="D1239">
        <v>0.01</v>
      </c>
      <c r="E1239" t="s">
        <v>253</v>
      </c>
      <c r="F1239">
        <v>1.1254999999999999</v>
      </c>
      <c r="I1239" s="374">
        <v>43419.450694444444</v>
      </c>
      <c r="J1239">
        <v>1.1293</v>
      </c>
      <c r="K1239">
        <v>0</v>
      </c>
      <c r="M1239">
        <v>7.0000000000000007E-2</v>
      </c>
      <c r="N1239">
        <v>-3.73</v>
      </c>
      <c r="O1239">
        <v>1110</v>
      </c>
      <c r="P1239" t="s">
        <v>1337</v>
      </c>
      <c r="Q1239">
        <v>488</v>
      </c>
      <c r="R1239" t="s">
        <v>93</v>
      </c>
    </row>
    <row r="1240" spans="1:18" x14ac:dyDescent="0.2">
      <c r="A1240" s="514">
        <v>1239</v>
      </c>
      <c r="B1240" s="374">
        <v>43417.597916666666</v>
      </c>
      <c r="C1240" t="s">
        <v>93</v>
      </c>
      <c r="D1240">
        <v>0.02</v>
      </c>
      <c r="E1240" t="s">
        <v>253</v>
      </c>
      <c r="F1240">
        <v>1.1269</v>
      </c>
      <c r="I1240" s="374">
        <v>43419.450694444444</v>
      </c>
      <c r="J1240">
        <v>1.1293</v>
      </c>
      <c r="K1240">
        <v>0</v>
      </c>
      <c r="M1240">
        <v>0.12</v>
      </c>
      <c r="N1240">
        <v>-4.68</v>
      </c>
      <c r="O1240">
        <v>1110</v>
      </c>
      <c r="P1240" t="s">
        <v>1338</v>
      </c>
      <c r="Q1240">
        <v>488</v>
      </c>
      <c r="R1240" t="s">
        <v>93</v>
      </c>
    </row>
    <row r="1241" spans="1:18" x14ac:dyDescent="0.2">
      <c r="A1241" s="514">
        <v>1240</v>
      </c>
      <c r="B1241" s="374">
        <v>43417.718055555553</v>
      </c>
      <c r="C1241" t="s">
        <v>93</v>
      </c>
      <c r="D1241">
        <v>0.03</v>
      </c>
      <c r="E1241" t="s">
        <v>253</v>
      </c>
      <c r="F1241">
        <v>1.1284000000000001</v>
      </c>
      <c r="I1241" s="374">
        <v>43419.450694444444</v>
      </c>
      <c r="J1241">
        <v>1.1293</v>
      </c>
      <c r="K1241">
        <v>0</v>
      </c>
      <c r="M1241">
        <v>0.19</v>
      </c>
      <c r="N1241">
        <v>-2.5099999999999998</v>
      </c>
      <c r="O1241">
        <v>1110</v>
      </c>
      <c r="P1241" t="s">
        <v>1336</v>
      </c>
      <c r="Q1241">
        <v>488</v>
      </c>
      <c r="R1241" t="s">
        <v>93</v>
      </c>
    </row>
    <row r="1242" spans="1:18" x14ac:dyDescent="0.2">
      <c r="A1242" s="514">
        <v>1241</v>
      </c>
      <c r="B1242" s="374">
        <v>43418.001388888886</v>
      </c>
      <c r="C1242" t="s">
        <v>93</v>
      </c>
      <c r="D1242">
        <v>0.04</v>
      </c>
      <c r="E1242" t="s">
        <v>253</v>
      </c>
      <c r="F1242">
        <v>1.1301000000000001</v>
      </c>
      <c r="I1242" s="374">
        <v>43419.450694444444</v>
      </c>
      <c r="J1242">
        <v>1.1293</v>
      </c>
      <c r="K1242">
        <v>0</v>
      </c>
      <c r="M1242">
        <v>0.19</v>
      </c>
      <c r="N1242">
        <v>3.39</v>
      </c>
      <c r="O1242">
        <v>1110</v>
      </c>
      <c r="P1242" t="s">
        <v>1335</v>
      </c>
      <c r="Q1242">
        <v>488</v>
      </c>
      <c r="R1242" t="s">
        <v>93</v>
      </c>
    </row>
    <row r="1243" spans="1:18" x14ac:dyDescent="0.2">
      <c r="A1243" s="514">
        <v>1242</v>
      </c>
      <c r="B1243" s="374">
        <v>43418.661805555559</v>
      </c>
      <c r="C1243" t="s">
        <v>93</v>
      </c>
      <c r="D1243">
        <v>0.06</v>
      </c>
      <c r="E1243" t="s">
        <v>253</v>
      </c>
      <c r="F1243">
        <v>1.1324000000000001</v>
      </c>
      <c r="I1243" s="374">
        <v>43419.450694444444</v>
      </c>
      <c r="J1243">
        <v>1.1293</v>
      </c>
      <c r="K1243">
        <v>0</v>
      </c>
      <c r="M1243">
        <v>0.28000000000000003</v>
      </c>
      <c r="N1243">
        <v>18.88</v>
      </c>
      <c r="O1243">
        <v>1110</v>
      </c>
      <c r="P1243" t="s">
        <v>1334</v>
      </c>
      <c r="Q1243">
        <v>488</v>
      </c>
      <c r="R1243" t="s">
        <v>93</v>
      </c>
    </row>
    <row r="1244" spans="1:18" x14ac:dyDescent="0.2">
      <c r="A1244" s="514">
        <v>1253</v>
      </c>
      <c r="B1244" s="374">
        <v>43419.381944444445</v>
      </c>
      <c r="C1244" t="s">
        <v>93</v>
      </c>
      <c r="D1244">
        <v>0.09</v>
      </c>
      <c r="E1244" t="s">
        <v>253</v>
      </c>
      <c r="F1244">
        <v>1.1347</v>
      </c>
      <c r="I1244" s="374">
        <v>43419.450694444444</v>
      </c>
      <c r="J1244">
        <v>1.1293</v>
      </c>
      <c r="K1244">
        <v>0</v>
      </c>
      <c r="M1244">
        <v>0</v>
      </c>
      <c r="N1244">
        <v>48.6</v>
      </c>
      <c r="O1244">
        <v>1110</v>
      </c>
      <c r="P1244" t="s">
        <v>1333</v>
      </c>
      <c r="Q1244">
        <v>488</v>
      </c>
      <c r="R1244" t="s">
        <v>93</v>
      </c>
    </row>
    <row r="1245" spans="1:18" x14ac:dyDescent="0.2">
      <c r="A1245" s="514">
        <v>1243</v>
      </c>
      <c r="B1245" s="374">
        <v>43418.665277777778</v>
      </c>
      <c r="C1245" t="s">
        <v>92</v>
      </c>
      <c r="D1245">
        <v>0.01</v>
      </c>
      <c r="E1245" t="s">
        <v>253</v>
      </c>
      <c r="F1245">
        <v>1.1335</v>
      </c>
      <c r="I1245" s="374">
        <v>43418.843055555553</v>
      </c>
      <c r="J1245">
        <v>1.1325000000000001</v>
      </c>
      <c r="K1245">
        <v>0</v>
      </c>
      <c r="M1245">
        <v>0</v>
      </c>
      <c r="N1245">
        <v>-1</v>
      </c>
      <c r="O1245">
        <v>1110</v>
      </c>
      <c r="P1245" t="s">
        <v>575</v>
      </c>
      <c r="Q1245">
        <v>489</v>
      </c>
      <c r="R1245" t="s">
        <v>92</v>
      </c>
    </row>
    <row r="1246" spans="1:18" x14ac:dyDescent="0.2">
      <c r="A1246" s="514">
        <v>1244</v>
      </c>
      <c r="B1246" s="374">
        <v>43418.677083333336</v>
      </c>
      <c r="C1246" t="s">
        <v>92</v>
      </c>
      <c r="D1246">
        <v>0.01</v>
      </c>
      <c r="E1246" t="s">
        <v>253</v>
      </c>
      <c r="F1246">
        <v>1.1322000000000001</v>
      </c>
      <c r="I1246" s="374">
        <v>43418.843055555553</v>
      </c>
      <c r="J1246">
        <v>1.1325000000000001</v>
      </c>
      <c r="K1246">
        <v>0</v>
      </c>
      <c r="M1246">
        <v>0</v>
      </c>
      <c r="N1246">
        <v>0.3</v>
      </c>
      <c r="O1246">
        <v>1110</v>
      </c>
      <c r="P1246" t="s">
        <v>1345</v>
      </c>
      <c r="Q1246">
        <v>489</v>
      </c>
      <c r="R1246" t="s">
        <v>92</v>
      </c>
    </row>
    <row r="1247" spans="1:18" x14ac:dyDescent="0.2">
      <c r="A1247" s="514">
        <v>1245</v>
      </c>
      <c r="B1247" s="374">
        <v>43418.688194444447</v>
      </c>
      <c r="C1247" t="s">
        <v>92</v>
      </c>
      <c r="D1247">
        <v>0.01</v>
      </c>
      <c r="E1247" t="s">
        <v>253</v>
      </c>
      <c r="F1247">
        <v>1.1308</v>
      </c>
      <c r="I1247" s="374">
        <v>43418.843055555553</v>
      </c>
      <c r="J1247">
        <v>1.1325000000000001</v>
      </c>
      <c r="K1247">
        <v>0</v>
      </c>
      <c r="M1247">
        <v>0</v>
      </c>
      <c r="N1247">
        <v>1.7</v>
      </c>
      <c r="O1247">
        <v>1110</v>
      </c>
      <c r="P1247" t="s">
        <v>1344</v>
      </c>
      <c r="Q1247">
        <v>489</v>
      </c>
      <c r="R1247" t="s">
        <v>92</v>
      </c>
    </row>
    <row r="1248" spans="1:18" x14ac:dyDescent="0.2">
      <c r="A1248" s="514">
        <v>1246</v>
      </c>
      <c r="B1248" s="374">
        <v>43418.779166666667</v>
      </c>
      <c r="C1248" t="s">
        <v>92</v>
      </c>
      <c r="D1248">
        <v>0.02</v>
      </c>
      <c r="E1248" t="s">
        <v>253</v>
      </c>
      <c r="F1248">
        <v>1.1289</v>
      </c>
      <c r="I1248" s="374">
        <v>43418.843055555553</v>
      </c>
      <c r="J1248">
        <v>1.1325000000000001</v>
      </c>
      <c r="K1248">
        <v>0</v>
      </c>
      <c r="M1248">
        <v>0</v>
      </c>
      <c r="N1248">
        <v>7.2</v>
      </c>
      <c r="O1248">
        <v>1110</v>
      </c>
      <c r="P1248" t="s">
        <v>1343</v>
      </c>
      <c r="Q1248">
        <v>489</v>
      </c>
      <c r="R1248" t="s">
        <v>92</v>
      </c>
    </row>
    <row r="1249" spans="1:18" x14ac:dyDescent="0.2">
      <c r="A1249" s="514">
        <v>1247</v>
      </c>
      <c r="B1249" s="374">
        <v>43418.845833333333</v>
      </c>
      <c r="C1249" t="s">
        <v>92</v>
      </c>
      <c r="D1249">
        <v>0.01</v>
      </c>
      <c r="E1249" t="s">
        <v>253</v>
      </c>
      <c r="F1249">
        <v>1.1322000000000001</v>
      </c>
      <c r="I1249" s="374">
        <v>43418.86041666667</v>
      </c>
      <c r="J1249">
        <v>1.1328</v>
      </c>
      <c r="K1249">
        <v>0</v>
      </c>
      <c r="M1249">
        <v>0</v>
      </c>
      <c r="N1249">
        <v>0.6</v>
      </c>
      <c r="O1249">
        <v>1110</v>
      </c>
      <c r="P1249" t="s">
        <v>575</v>
      </c>
      <c r="Q1249">
        <v>490</v>
      </c>
      <c r="R1249" t="s">
        <v>92</v>
      </c>
    </row>
    <row r="1250" spans="1:18" x14ac:dyDescent="0.2">
      <c r="A1250" s="514">
        <v>1248</v>
      </c>
      <c r="B1250" s="374">
        <v>43418.849305555559</v>
      </c>
      <c r="C1250" t="s">
        <v>92</v>
      </c>
      <c r="D1250">
        <v>0.01</v>
      </c>
      <c r="E1250" t="s">
        <v>253</v>
      </c>
      <c r="F1250">
        <v>1.1309</v>
      </c>
      <c r="I1250" s="374">
        <v>43418.86041666667</v>
      </c>
      <c r="J1250">
        <v>1.1328</v>
      </c>
      <c r="K1250">
        <v>0</v>
      </c>
      <c r="M1250">
        <v>0</v>
      </c>
      <c r="N1250">
        <v>1.9</v>
      </c>
      <c r="O1250">
        <v>1110</v>
      </c>
      <c r="P1250" t="s">
        <v>1342</v>
      </c>
      <c r="Q1250">
        <v>490</v>
      </c>
      <c r="R1250" t="s">
        <v>92</v>
      </c>
    </row>
    <row r="1251" spans="1:18" x14ac:dyDescent="0.2">
      <c r="A1251" s="514">
        <v>1249</v>
      </c>
      <c r="B1251" s="374">
        <v>43418.872916666667</v>
      </c>
      <c r="C1251" t="s">
        <v>92</v>
      </c>
      <c r="D1251">
        <v>0.01</v>
      </c>
      <c r="E1251" t="s">
        <v>253</v>
      </c>
      <c r="F1251">
        <v>1.1334</v>
      </c>
      <c r="I1251" s="374">
        <v>43419.236805555556</v>
      </c>
      <c r="J1251">
        <v>1.1337999999999999</v>
      </c>
      <c r="K1251">
        <v>0</v>
      </c>
      <c r="M1251">
        <v>-0.37</v>
      </c>
      <c r="N1251">
        <v>0.03</v>
      </c>
      <c r="O1251">
        <v>1110</v>
      </c>
      <c r="P1251" t="s">
        <v>575</v>
      </c>
      <c r="Q1251">
        <v>491</v>
      </c>
      <c r="R1251" t="s">
        <v>92</v>
      </c>
    </row>
    <row r="1252" spans="1:18" x14ac:dyDescent="0.2">
      <c r="A1252" s="514">
        <v>1250</v>
      </c>
      <c r="B1252" s="374">
        <v>43418.916666666664</v>
      </c>
      <c r="C1252" t="s">
        <v>92</v>
      </c>
      <c r="D1252">
        <v>0.01</v>
      </c>
      <c r="E1252" t="s">
        <v>253</v>
      </c>
      <c r="F1252">
        <v>1.1321000000000001</v>
      </c>
      <c r="I1252" s="374">
        <v>43419.236805555556</v>
      </c>
      <c r="J1252">
        <v>1.1337999999999999</v>
      </c>
      <c r="K1252">
        <v>0</v>
      </c>
      <c r="M1252">
        <v>-0.37</v>
      </c>
      <c r="N1252">
        <v>1.33</v>
      </c>
      <c r="O1252">
        <v>1110</v>
      </c>
      <c r="P1252" t="s">
        <v>1341</v>
      </c>
      <c r="Q1252">
        <v>491</v>
      </c>
      <c r="R1252" t="s">
        <v>92</v>
      </c>
    </row>
    <row r="1253" spans="1:18" x14ac:dyDescent="0.2">
      <c r="A1253" s="514">
        <v>1251</v>
      </c>
      <c r="B1253" s="374">
        <v>43418.947916666664</v>
      </c>
      <c r="C1253" t="s">
        <v>92</v>
      </c>
      <c r="D1253">
        <v>0.01</v>
      </c>
      <c r="E1253" t="s">
        <v>253</v>
      </c>
      <c r="F1253">
        <v>1.1308</v>
      </c>
      <c r="I1253" s="374">
        <v>43419.236805555556</v>
      </c>
      <c r="J1253">
        <v>1.1337999999999999</v>
      </c>
      <c r="K1253">
        <v>0</v>
      </c>
      <c r="M1253">
        <v>-0.37</v>
      </c>
      <c r="N1253">
        <v>2.63</v>
      </c>
      <c r="O1253">
        <v>1110</v>
      </c>
      <c r="P1253" t="s">
        <v>1340</v>
      </c>
      <c r="Q1253">
        <v>491</v>
      </c>
      <c r="R1253" t="s">
        <v>92</v>
      </c>
    </row>
    <row r="1254" spans="1:18" x14ac:dyDescent="0.2">
      <c r="A1254" s="514">
        <v>1252</v>
      </c>
      <c r="B1254" s="374">
        <v>43419.335416666669</v>
      </c>
      <c r="C1254" t="s">
        <v>92</v>
      </c>
      <c r="D1254">
        <v>0.01</v>
      </c>
      <c r="E1254" t="s">
        <v>253</v>
      </c>
      <c r="F1254">
        <v>1.1335999999999999</v>
      </c>
      <c r="I1254" s="374">
        <v>43419.381944444445</v>
      </c>
      <c r="J1254">
        <v>1.135</v>
      </c>
      <c r="K1254">
        <v>0</v>
      </c>
      <c r="M1254">
        <v>0</v>
      </c>
      <c r="N1254">
        <v>1.4</v>
      </c>
      <c r="O1254">
        <v>1110</v>
      </c>
      <c r="P1254" t="s">
        <v>575</v>
      </c>
      <c r="Q1254">
        <v>492</v>
      </c>
      <c r="R1254" t="s">
        <v>92</v>
      </c>
    </row>
    <row r="1255" spans="1:18" x14ac:dyDescent="0.2">
      <c r="A1255" s="514">
        <v>1254</v>
      </c>
      <c r="B1255" s="374">
        <v>43419.384722222225</v>
      </c>
      <c r="C1255" t="s">
        <v>92</v>
      </c>
      <c r="D1255">
        <v>0.01</v>
      </c>
      <c r="E1255" t="s">
        <v>253</v>
      </c>
      <c r="F1255">
        <v>1.1345000000000001</v>
      </c>
      <c r="I1255" s="374">
        <v>43419.736805555556</v>
      </c>
      <c r="J1255">
        <v>1.1323000000000001</v>
      </c>
      <c r="K1255">
        <v>0</v>
      </c>
      <c r="M1255">
        <v>0</v>
      </c>
      <c r="N1255">
        <v>-2.2000000000000002</v>
      </c>
      <c r="O1255">
        <v>1110</v>
      </c>
      <c r="P1255" t="s">
        <v>575</v>
      </c>
      <c r="Q1255">
        <v>493</v>
      </c>
      <c r="R1255" t="s">
        <v>92</v>
      </c>
    </row>
    <row r="1256" spans="1:18" x14ac:dyDescent="0.2">
      <c r="A1256" s="514">
        <v>1255</v>
      </c>
      <c r="B1256" s="374">
        <v>43419.412499999999</v>
      </c>
      <c r="C1256" t="s">
        <v>92</v>
      </c>
      <c r="D1256">
        <v>0.01</v>
      </c>
      <c r="E1256" t="s">
        <v>253</v>
      </c>
      <c r="F1256">
        <v>1.1332</v>
      </c>
      <c r="I1256" s="374">
        <v>43419.736805555556</v>
      </c>
      <c r="J1256">
        <v>1.1323000000000001</v>
      </c>
      <c r="K1256">
        <v>0</v>
      </c>
      <c r="M1256">
        <v>0</v>
      </c>
      <c r="N1256">
        <v>-0.9</v>
      </c>
      <c r="O1256">
        <v>1110</v>
      </c>
      <c r="P1256" t="s">
        <v>1332</v>
      </c>
      <c r="Q1256">
        <v>493</v>
      </c>
      <c r="R1256" t="s">
        <v>92</v>
      </c>
    </row>
    <row r="1257" spans="1:18" x14ac:dyDescent="0.2">
      <c r="A1257" s="514">
        <v>1256</v>
      </c>
      <c r="B1257" s="374">
        <v>43419.413888888892</v>
      </c>
      <c r="C1257" t="s">
        <v>92</v>
      </c>
      <c r="D1257">
        <v>0.01</v>
      </c>
      <c r="E1257" t="s">
        <v>253</v>
      </c>
      <c r="F1257">
        <v>1.1318999999999999</v>
      </c>
      <c r="I1257" s="374">
        <v>43419.736805555556</v>
      </c>
      <c r="J1257">
        <v>1.1323000000000001</v>
      </c>
      <c r="K1257">
        <v>0</v>
      </c>
      <c r="M1257">
        <v>0</v>
      </c>
      <c r="N1257">
        <v>0.4</v>
      </c>
      <c r="O1257">
        <v>1110</v>
      </c>
      <c r="P1257" t="s">
        <v>1331</v>
      </c>
      <c r="Q1257">
        <v>493</v>
      </c>
      <c r="R1257" t="s">
        <v>92</v>
      </c>
    </row>
    <row r="1258" spans="1:18" x14ac:dyDescent="0.2">
      <c r="A1258" s="514">
        <v>1257</v>
      </c>
      <c r="B1258" s="374">
        <v>43419.450694444444</v>
      </c>
      <c r="C1258" t="s">
        <v>92</v>
      </c>
      <c r="D1258">
        <v>0.02</v>
      </c>
      <c r="E1258" t="s">
        <v>253</v>
      </c>
      <c r="F1258">
        <v>1.1303000000000001</v>
      </c>
      <c r="I1258" s="374">
        <v>43419.736805555556</v>
      </c>
      <c r="J1258">
        <v>1.1323000000000001</v>
      </c>
      <c r="K1258">
        <v>0</v>
      </c>
      <c r="M1258">
        <v>0</v>
      </c>
      <c r="N1258">
        <v>4</v>
      </c>
      <c r="O1258">
        <v>1110</v>
      </c>
      <c r="P1258" t="s">
        <v>1330</v>
      </c>
      <c r="Q1258">
        <v>493</v>
      </c>
      <c r="R1258" t="s">
        <v>92</v>
      </c>
    </row>
    <row r="1259" spans="1:18" x14ac:dyDescent="0.2">
      <c r="A1259" s="514">
        <v>1258</v>
      </c>
      <c r="B1259" s="374">
        <v>43419.45416666667</v>
      </c>
      <c r="C1259" t="s">
        <v>92</v>
      </c>
      <c r="D1259">
        <v>0.03</v>
      </c>
      <c r="E1259" t="s">
        <v>253</v>
      </c>
      <c r="F1259">
        <v>1.1288</v>
      </c>
      <c r="I1259" s="374">
        <v>43419.736805555556</v>
      </c>
      <c r="J1259">
        <v>1.1323000000000001</v>
      </c>
      <c r="K1259">
        <v>0</v>
      </c>
      <c r="M1259">
        <v>0</v>
      </c>
      <c r="N1259">
        <v>10.5</v>
      </c>
      <c r="O1259">
        <v>1110</v>
      </c>
      <c r="P1259" t="s">
        <v>1329</v>
      </c>
      <c r="Q1259">
        <v>493</v>
      </c>
      <c r="R1259" t="s">
        <v>92</v>
      </c>
    </row>
    <row r="1260" spans="1:18" x14ac:dyDescent="0.2">
      <c r="A1260" s="514">
        <v>1259</v>
      </c>
      <c r="B1260" s="374">
        <v>43419.474305555559</v>
      </c>
      <c r="C1260" t="s">
        <v>93</v>
      </c>
      <c r="D1260">
        <v>0.01</v>
      </c>
      <c r="E1260" t="s">
        <v>253</v>
      </c>
      <c r="F1260">
        <v>1.1284000000000001</v>
      </c>
      <c r="I1260" s="374">
        <v>43424.668055555558</v>
      </c>
      <c r="J1260">
        <v>1.1387</v>
      </c>
      <c r="K1260">
        <v>0</v>
      </c>
      <c r="M1260">
        <v>0.06</v>
      </c>
      <c r="N1260">
        <v>-10.24</v>
      </c>
      <c r="O1260">
        <v>1110</v>
      </c>
      <c r="P1260" t="s">
        <v>575</v>
      </c>
      <c r="Q1260">
        <v>494</v>
      </c>
      <c r="R1260" t="s">
        <v>93</v>
      </c>
    </row>
    <row r="1261" spans="1:18" x14ac:dyDescent="0.2">
      <c r="A1261" s="514">
        <v>1260</v>
      </c>
      <c r="B1261" s="374">
        <v>43419.494444444441</v>
      </c>
      <c r="C1261" t="s">
        <v>93</v>
      </c>
      <c r="D1261">
        <v>0.01</v>
      </c>
      <c r="E1261" t="s">
        <v>253</v>
      </c>
      <c r="F1261">
        <v>1.1296999999999999</v>
      </c>
      <c r="I1261" s="374">
        <v>43424.668055555558</v>
      </c>
      <c r="J1261">
        <v>1.1387</v>
      </c>
      <c r="K1261">
        <v>0</v>
      </c>
      <c r="M1261">
        <v>0.06</v>
      </c>
      <c r="N1261">
        <v>-8.94</v>
      </c>
      <c r="O1261">
        <v>1110</v>
      </c>
      <c r="P1261" t="s">
        <v>1319</v>
      </c>
      <c r="Q1261">
        <v>494</v>
      </c>
      <c r="R1261" t="s">
        <v>93</v>
      </c>
    </row>
    <row r="1262" spans="1:18" x14ac:dyDescent="0.2">
      <c r="A1262" s="514">
        <v>1261</v>
      </c>
      <c r="B1262" s="374">
        <v>43419.513194444444</v>
      </c>
      <c r="C1262" t="s">
        <v>93</v>
      </c>
      <c r="D1262">
        <v>0.01</v>
      </c>
      <c r="E1262" t="s">
        <v>253</v>
      </c>
      <c r="F1262">
        <v>1.1311</v>
      </c>
      <c r="I1262" s="374">
        <v>43424.668055555558</v>
      </c>
      <c r="J1262">
        <v>1.1387</v>
      </c>
      <c r="K1262">
        <v>0</v>
      </c>
      <c r="M1262">
        <v>0.06</v>
      </c>
      <c r="N1262">
        <v>-7.54</v>
      </c>
      <c r="O1262">
        <v>1110</v>
      </c>
      <c r="P1262" t="s">
        <v>1318</v>
      </c>
      <c r="Q1262">
        <v>494</v>
      </c>
      <c r="R1262" t="s">
        <v>93</v>
      </c>
    </row>
    <row r="1263" spans="1:18" x14ac:dyDescent="0.2">
      <c r="A1263" s="514">
        <v>1262</v>
      </c>
      <c r="B1263" s="374">
        <v>43419.736805555556</v>
      </c>
      <c r="C1263" t="s">
        <v>93</v>
      </c>
      <c r="D1263">
        <v>0.02</v>
      </c>
      <c r="E1263" t="s">
        <v>253</v>
      </c>
      <c r="F1263">
        <v>1.1325000000000001</v>
      </c>
      <c r="I1263" s="374">
        <v>43424.668055555558</v>
      </c>
      <c r="J1263">
        <v>1.1387</v>
      </c>
      <c r="K1263">
        <v>0</v>
      </c>
      <c r="M1263">
        <v>0.09</v>
      </c>
      <c r="N1263">
        <v>-12.31</v>
      </c>
      <c r="O1263">
        <v>1110</v>
      </c>
      <c r="P1263" t="s">
        <v>1321</v>
      </c>
      <c r="Q1263">
        <v>494</v>
      </c>
      <c r="R1263" t="s">
        <v>93</v>
      </c>
    </row>
    <row r="1264" spans="1:18" x14ac:dyDescent="0.2">
      <c r="A1264" s="514">
        <v>1266</v>
      </c>
      <c r="B1264" s="374">
        <v>43419.848611111112</v>
      </c>
      <c r="C1264" t="s">
        <v>93</v>
      </c>
      <c r="D1264">
        <v>0.03</v>
      </c>
      <c r="E1264" t="s">
        <v>253</v>
      </c>
      <c r="F1264">
        <v>1.1341000000000001</v>
      </c>
      <c r="I1264" s="374">
        <v>43424.668055555558</v>
      </c>
      <c r="J1264">
        <v>1.1387</v>
      </c>
      <c r="K1264">
        <v>0</v>
      </c>
      <c r="M1264">
        <v>0.15</v>
      </c>
      <c r="N1264">
        <v>-13.65</v>
      </c>
      <c r="O1264">
        <v>1110</v>
      </c>
      <c r="P1264" t="s">
        <v>1322</v>
      </c>
      <c r="Q1264">
        <v>494</v>
      </c>
      <c r="R1264" t="s">
        <v>93</v>
      </c>
    </row>
    <row r="1265" spans="1:18" x14ac:dyDescent="0.2">
      <c r="A1265" s="514">
        <v>1272</v>
      </c>
      <c r="B1265" s="374">
        <v>43420.384027777778</v>
      </c>
      <c r="C1265" t="s">
        <v>93</v>
      </c>
      <c r="D1265">
        <v>0.04</v>
      </c>
      <c r="E1265" t="s">
        <v>253</v>
      </c>
      <c r="F1265">
        <v>1.1357999999999999</v>
      </c>
      <c r="I1265" s="374">
        <v>43424.668055555558</v>
      </c>
      <c r="J1265">
        <v>1.1387</v>
      </c>
      <c r="K1265">
        <v>0</v>
      </c>
      <c r="M1265">
        <v>0.12</v>
      </c>
      <c r="N1265">
        <v>-11.48</v>
      </c>
      <c r="O1265">
        <v>1110</v>
      </c>
      <c r="P1265" t="s">
        <v>1320</v>
      </c>
      <c r="Q1265">
        <v>494</v>
      </c>
      <c r="R1265" t="s">
        <v>93</v>
      </c>
    </row>
    <row r="1266" spans="1:18" x14ac:dyDescent="0.2">
      <c r="A1266" s="514">
        <v>1276</v>
      </c>
      <c r="B1266" s="374">
        <v>43420.618055555555</v>
      </c>
      <c r="C1266" t="s">
        <v>93</v>
      </c>
      <c r="D1266">
        <v>0.06</v>
      </c>
      <c r="E1266" t="s">
        <v>253</v>
      </c>
      <c r="F1266">
        <v>1.1377999999999999</v>
      </c>
      <c r="I1266" s="374">
        <v>43424.668055555558</v>
      </c>
      <c r="J1266">
        <v>1.1387</v>
      </c>
      <c r="K1266">
        <v>0</v>
      </c>
      <c r="M1266">
        <v>0.18</v>
      </c>
      <c r="N1266">
        <v>-5.22</v>
      </c>
      <c r="O1266">
        <v>1110</v>
      </c>
      <c r="P1266" t="s">
        <v>1317</v>
      </c>
      <c r="Q1266">
        <v>494</v>
      </c>
      <c r="R1266" t="s">
        <v>93</v>
      </c>
    </row>
    <row r="1267" spans="1:18" x14ac:dyDescent="0.2">
      <c r="A1267" s="514">
        <v>1277</v>
      </c>
      <c r="B1267" s="374">
        <v>43420.631944444445</v>
      </c>
      <c r="C1267" t="s">
        <v>93</v>
      </c>
      <c r="D1267">
        <v>0.09</v>
      </c>
      <c r="E1267" t="s">
        <v>253</v>
      </c>
      <c r="F1267">
        <v>1.1402000000000001</v>
      </c>
      <c r="I1267" s="374">
        <v>43424.668055555558</v>
      </c>
      <c r="J1267">
        <v>1.1387</v>
      </c>
      <c r="K1267">
        <v>0</v>
      </c>
      <c r="M1267">
        <v>0.28000000000000003</v>
      </c>
      <c r="N1267">
        <v>13.78</v>
      </c>
      <c r="O1267">
        <v>1110</v>
      </c>
      <c r="P1267" t="s">
        <v>1316</v>
      </c>
      <c r="Q1267">
        <v>494</v>
      </c>
      <c r="R1267" t="s">
        <v>93</v>
      </c>
    </row>
    <row r="1268" spans="1:18" x14ac:dyDescent="0.2">
      <c r="A1268" s="514">
        <v>1283</v>
      </c>
      <c r="B1268" s="374">
        <v>43423.410416666666</v>
      </c>
      <c r="C1268" t="s">
        <v>93</v>
      </c>
      <c r="D1268">
        <v>0.13</v>
      </c>
      <c r="E1268" t="s">
        <v>253</v>
      </c>
      <c r="F1268">
        <v>1.1428</v>
      </c>
      <c r="I1268" s="374">
        <v>43424.668055555558</v>
      </c>
      <c r="J1268">
        <v>1.1387</v>
      </c>
      <c r="K1268">
        <v>0</v>
      </c>
      <c r="M1268">
        <v>0.2</v>
      </c>
      <c r="N1268">
        <v>53.5</v>
      </c>
      <c r="O1268">
        <v>1110</v>
      </c>
      <c r="P1268" t="s">
        <v>1315</v>
      </c>
      <c r="Q1268">
        <v>494</v>
      </c>
      <c r="R1268" t="s">
        <v>93</v>
      </c>
    </row>
    <row r="1269" spans="1:18" x14ac:dyDescent="0.2">
      <c r="A1269" s="514">
        <v>1286</v>
      </c>
      <c r="B1269" s="374">
        <v>43423.6875</v>
      </c>
      <c r="C1269" t="s">
        <v>93</v>
      </c>
      <c r="D1269">
        <v>0.2</v>
      </c>
      <c r="E1269" t="s">
        <v>253</v>
      </c>
      <c r="F1269">
        <v>1.1460999999999999</v>
      </c>
      <c r="I1269" s="374">
        <v>43424.668055555558</v>
      </c>
      <c r="J1269">
        <v>1.1387</v>
      </c>
      <c r="K1269">
        <v>0</v>
      </c>
      <c r="M1269">
        <v>0.31</v>
      </c>
      <c r="N1269">
        <v>148.31</v>
      </c>
      <c r="O1269">
        <v>1110</v>
      </c>
      <c r="P1269" t="s">
        <v>1314</v>
      </c>
      <c r="Q1269">
        <v>494</v>
      </c>
      <c r="R1269" t="s">
        <v>93</v>
      </c>
    </row>
    <row r="1270" spans="1:18" x14ac:dyDescent="0.2">
      <c r="A1270" s="514">
        <v>1263</v>
      </c>
      <c r="B1270" s="374">
        <v>43419.785416666666</v>
      </c>
      <c r="C1270" t="s">
        <v>92</v>
      </c>
      <c r="D1270">
        <v>0.01</v>
      </c>
      <c r="E1270" t="s">
        <v>253</v>
      </c>
      <c r="F1270">
        <v>1.1323000000000001</v>
      </c>
      <c r="I1270" s="374">
        <v>43419.813194444447</v>
      </c>
      <c r="J1270">
        <v>1.1335</v>
      </c>
      <c r="K1270">
        <v>0</v>
      </c>
      <c r="M1270">
        <v>0</v>
      </c>
      <c r="N1270">
        <v>1.2</v>
      </c>
      <c r="O1270">
        <v>1110</v>
      </c>
      <c r="P1270" t="s">
        <v>575</v>
      </c>
      <c r="Q1270">
        <v>495</v>
      </c>
      <c r="R1270" t="s">
        <v>92</v>
      </c>
    </row>
    <row r="1271" spans="1:18" x14ac:dyDescent="0.2">
      <c r="A1271" s="514">
        <v>1264</v>
      </c>
      <c r="B1271" s="374">
        <v>43419.82708333333</v>
      </c>
      <c r="C1271" t="s">
        <v>92</v>
      </c>
      <c r="D1271">
        <v>0.01</v>
      </c>
      <c r="E1271" t="s">
        <v>253</v>
      </c>
      <c r="F1271">
        <v>1.1331</v>
      </c>
      <c r="I1271" s="374">
        <v>43419.847222222219</v>
      </c>
      <c r="J1271">
        <v>1.1336999999999999</v>
      </c>
      <c r="K1271">
        <v>0</v>
      </c>
      <c r="M1271">
        <v>0</v>
      </c>
      <c r="N1271">
        <v>0.6</v>
      </c>
      <c r="O1271">
        <v>1110</v>
      </c>
      <c r="P1271" t="s">
        <v>563</v>
      </c>
      <c r="Q1271">
        <v>496</v>
      </c>
      <c r="R1271" t="s">
        <v>92</v>
      </c>
    </row>
    <row r="1272" spans="1:18" x14ac:dyDescent="0.2">
      <c r="A1272" s="514">
        <v>1265</v>
      </c>
      <c r="B1272" s="374">
        <v>43419.833333333336</v>
      </c>
      <c r="C1272" t="s">
        <v>92</v>
      </c>
      <c r="D1272">
        <v>0.01</v>
      </c>
      <c r="E1272" t="s">
        <v>253</v>
      </c>
      <c r="F1272">
        <v>1.1318999999999999</v>
      </c>
      <c r="I1272" s="374">
        <v>43419.847222222219</v>
      </c>
      <c r="J1272">
        <v>1.1336999999999999</v>
      </c>
      <c r="K1272">
        <v>0</v>
      </c>
      <c r="M1272">
        <v>0</v>
      </c>
      <c r="N1272">
        <v>1.8</v>
      </c>
      <c r="O1272">
        <v>1110</v>
      </c>
      <c r="P1272" t="s">
        <v>634</v>
      </c>
      <c r="Q1272">
        <v>496</v>
      </c>
      <c r="R1272" t="s">
        <v>92</v>
      </c>
    </row>
    <row r="1273" spans="1:18" x14ac:dyDescent="0.2">
      <c r="A1273" s="514">
        <v>1267</v>
      </c>
      <c r="B1273" s="374">
        <v>43419.85833333333</v>
      </c>
      <c r="C1273" t="s">
        <v>92</v>
      </c>
      <c r="D1273">
        <v>0.01</v>
      </c>
      <c r="E1273" t="s">
        <v>253</v>
      </c>
      <c r="F1273">
        <v>1.1355999999999999</v>
      </c>
      <c r="I1273" s="374">
        <v>43420.35833333333</v>
      </c>
      <c r="J1273">
        <v>1.1355</v>
      </c>
      <c r="K1273">
        <v>0</v>
      </c>
      <c r="M1273">
        <v>-0.12</v>
      </c>
      <c r="N1273">
        <v>-0.22</v>
      </c>
      <c r="O1273">
        <v>1110</v>
      </c>
      <c r="P1273" t="s">
        <v>575</v>
      </c>
      <c r="Q1273">
        <v>497</v>
      </c>
      <c r="R1273" t="s">
        <v>92</v>
      </c>
    </row>
    <row r="1274" spans="1:18" x14ac:dyDescent="0.2">
      <c r="A1274" s="514">
        <v>1268</v>
      </c>
      <c r="B1274" s="374">
        <v>43419.87777777778</v>
      </c>
      <c r="C1274" t="s">
        <v>92</v>
      </c>
      <c r="D1274">
        <v>0.01</v>
      </c>
      <c r="E1274" t="s">
        <v>253</v>
      </c>
      <c r="F1274">
        <v>1.1339999999999999</v>
      </c>
      <c r="I1274" s="374">
        <v>43420.35833333333</v>
      </c>
      <c r="J1274">
        <v>1.1355</v>
      </c>
      <c r="K1274">
        <v>0</v>
      </c>
      <c r="M1274">
        <v>-0.12</v>
      </c>
      <c r="N1274">
        <v>1.38</v>
      </c>
      <c r="O1274">
        <v>1110</v>
      </c>
      <c r="P1274" t="s">
        <v>1328</v>
      </c>
      <c r="Q1274">
        <v>497</v>
      </c>
      <c r="R1274" t="s">
        <v>92</v>
      </c>
    </row>
    <row r="1275" spans="1:18" x14ac:dyDescent="0.2">
      <c r="A1275" s="514">
        <v>1269</v>
      </c>
      <c r="B1275" s="374">
        <v>43419.944444444445</v>
      </c>
      <c r="C1275" t="s">
        <v>92</v>
      </c>
      <c r="D1275">
        <v>0.01</v>
      </c>
      <c r="E1275" t="s">
        <v>253</v>
      </c>
      <c r="F1275">
        <v>1.1326000000000001</v>
      </c>
      <c r="I1275" s="374">
        <v>43420.35833333333</v>
      </c>
      <c r="J1275">
        <v>1.1355</v>
      </c>
      <c r="K1275">
        <v>0</v>
      </c>
      <c r="M1275">
        <v>-0.12</v>
      </c>
      <c r="N1275">
        <v>2.78</v>
      </c>
      <c r="O1275">
        <v>1110</v>
      </c>
      <c r="P1275" t="s">
        <v>1327</v>
      </c>
      <c r="Q1275">
        <v>497</v>
      </c>
      <c r="R1275" t="s">
        <v>92</v>
      </c>
    </row>
    <row r="1276" spans="1:18" x14ac:dyDescent="0.2">
      <c r="A1276" s="514">
        <v>1270</v>
      </c>
      <c r="B1276" s="374">
        <v>43420.361805555556</v>
      </c>
      <c r="C1276" t="s">
        <v>92</v>
      </c>
      <c r="D1276">
        <v>0.01</v>
      </c>
      <c r="E1276" t="s">
        <v>253</v>
      </c>
      <c r="F1276">
        <v>1.1351</v>
      </c>
      <c r="I1276" s="374">
        <v>43420.384027777778</v>
      </c>
      <c r="J1276">
        <v>1.1356999999999999</v>
      </c>
      <c r="K1276">
        <v>0</v>
      </c>
      <c r="M1276">
        <v>0</v>
      </c>
      <c r="N1276">
        <v>0.6</v>
      </c>
      <c r="O1276">
        <v>1110</v>
      </c>
      <c r="P1276" t="s">
        <v>563</v>
      </c>
      <c r="Q1276">
        <v>498</v>
      </c>
      <c r="R1276" t="s">
        <v>92</v>
      </c>
    </row>
    <row r="1277" spans="1:18" x14ac:dyDescent="0.2">
      <c r="A1277" s="514">
        <v>1271</v>
      </c>
      <c r="B1277" s="374">
        <v>43420.372916666667</v>
      </c>
      <c r="C1277" t="s">
        <v>92</v>
      </c>
      <c r="D1277">
        <v>0.01</v>
      </c>
      <c r="E1277" t="s">
        <v>253</v>
      </c>
      <c r="F1277">
        <v>1.1338999999999999</v>
      </c>
      <c r="I1277" s="374">
        <v>43420.384027777778</v>
      </c>
      <c r="J1277">
        <v>1.1356999999999999</v>
      </c>
      <c r="K1277">
        <v>0</v>
      </c>
      <c r="M1277">
        <v>0</v>
      </c>
      <c r="N1277">
        <v>1.8</v>
      </c>
      <c r="O1277">
        <v>1110</v>
      </c>
      <c r="P1277" t="s">
        <v>635</v>
      </c>
      <c r="Q1277">
        <v>498</v>
      </c>
      <c r="R1277" t="s">
        <v>92</v>
      </c>
    </row>
    <row r="1278" spans="1:18" x14ac:dyDescent="0.2">
      <c r="A1278" s="514">
        <v>1273</v>
      </c>
      <c r="B1278" s="374">
        <v>43420.402777777781</v>
      </c>
      <c r="C1278" t="s">
        <v>92</v>
      </c>
      <c r="D1278">
        <v>0.01</v>
      </c>
      <c r="E1278" t="s">
        <v>253</v>
      </c>
      <c r="F1278">
        <v>1.1355999999999999</v>
      </c>
      <c r="I1278" s="374">
        <v>43420.609027777777</v>
      </c>
      <c r="J1278">
        <v>1.1355999999999999</v>
      </c>
      <c r="K1278">
        <v>0</v>
      </c>
      <c r="M1278">
        <v>0</v>
      </c>
      <c r="N1278">
        <v>0</v>
      </c>
      <c r="O1278">
        <v>1110</v>
      </c>
      <c r="P1278" t="s">
        <v>575</v>
      </c>
      <c r="Q1278">
        <v>499</v>
      </c>
      <c r="R1278" t="s">
        <v>92</v>
      </c>
    </row>
    <row r="1279" spans="1:18" x14ac:dyDescent="0.2">
      <c r="A1279" s="514">
        <v>1274</v>
      </c>
      <c r="B1279" s="374">
        <v>43420.45208333333</v>
      </c>
      <c r="C1279" t="s">
        <v>92</v>
      </c>
      <c r="D1279">
        <v>0.01</v>
      </c>
      <c r="E1279" t="s">
        <v>253</v>
      </c>
      <c r="F1279">
        <v>1.1343000000000001</v>
      </c>
      <c r="I1279" s="374">
        <v>43420.609027777777</v>
      </c>
      <c r="J1279">
        <v>1.1355999999999999</v>
      </c>
      <c r="K1279">
        <v>0</v>
      </c>
      <c r="M1279">
        <v>0</v>
      </c>
      <c r="N1279">
        <v>1.3</v>
      </c>
      <c r="O1279">
        <v>1110</v>
      </c>
      <c r="P1279" t="s">
        <v>1326</v>
      </c>
      <c r="Q1279">
        <v>499</v>
      </c>
      <c r="R1279" t="s">
        <v>92</v>
      </c>
    </row>
    <row r="1280" spans="1:18" x14ac:dyDescent="0.2">
      <c r="A1280" s="514">
        <v>1275</v>
      </c>
      <c r="B1280" s="374">
        <v>43420.479861111111</v>
      </c>
      <c r="C1280" t="s">
        <v>92</v>
      </c>
      <c r="D1280">
        <v>0.01</v>
      </c>
      <c r="E1280" t="s">
        <v>253</v>
      </c>
      <c r="F1280">
        <v>1.133</v>
      </c>
      <c r="I1280" s="374">
        <v>43420.609027777777</v>
      </c>
      <c r="J1280">
        <v>1.1355999999999999</v>
      </c>
      <c r="K1280">
        <v>0</v>
      </c>
      <c r="M1280">
        <v>0</v>
      </c>
      <c r="N1280">
        <v>2.6</v>
      </c>
      <c r="O1280">
        <v>1110</v>
      </c>
      <c r="P1280" t="s">
        <v>1325</v>
      </c>
      <c r="Q1280">
        <v>499</v>
      </c>
      <c r="R1280" t="s">
        <v>92</v>
      </c>
    </row>
    <row r="1281" spans="1:18" x14ac:dyDescent="0.2">
      <c r="A1281" s="514">
        <v>1278</v>
      </c>
      <c r="B1281" s="374">
        <v>43420.634722222225</v>
      </c>
      <c r="C1281" t="s">
        <v>92</v>
      </c>
      <c r="D1281">
        <v>0.01</v>
      </c>
      <c r="E1281" t="s">
        <v>253</v>
      </c>
      <c r="F1281">
        <v>1.1395999999999999</v>
      </c>
      <c r="I1281" s="374">
        <v>43420.642361111109</v>
      </c>
      <c r="J1281">
        <v>1.1408</v>
      </c>
      <c r="K1281">
        <v>0</v>
      </c>
      <c r="M1281">
        <v>0</v>
      </c>
      <c r="N1281">
        <v>1.2</v>
      </c>
      <c r="O1281">
        <v>1110</v>
      </c>
      <c r="P1281" t="s">
        <v>563</v>
      </c>
      <c r="Q1281">
        <v>500</v>
      </c>
      <c r="R1281" t="s">
        <v>92</v>
      </c>
    </row>
    <row r="1282" spans="1:18" x14ac:dyDescent="0.2">
      <c r="A1282" s="514">
        <v>1279</v>
      </c>
      <c r="B1282" s="374">
        <v>43420.65</v>
      </c>
      <c r="C1282" t="s">
        <v>92</v>
      </c>
      <c r="D1282">
        <v>0.01</v>
      </c>
      <c r="E1282" t="s">
        <v>253</v>
      </c>
      <c r="F1282">
        <v>1.1407</v>
      </c>
      <c r="I1282" s="374">
        <v>43420.765277777777</v>
      </c>
      <c r="J1282">
        <v>1.1413</v>
      </c>
      <c r="K1282">
        <v>0</v>
      </c>
      <c r="M1282">
        <v>0</v>
      </c>
      <c r="N1282">
        <v>0.6</v>
      </c>
      <c r="O1282">
        <v>1110</v>
      </c>
      <c r="P1282" t="s">
        <v>575</v>
      </c>
      <c r="Q1282">
        <v>501</v>
      </c>
      <c r="R1282" t="s">
        <v>92</v>
      </c>
    </row>
    <row r="1283" spans="1:18" x14ac:dyDescent="0.2">
      <c r="A1283" s="514">
        <v>1280</v>
      </c>
      <c r="B1283" s="374">
        <v>43420.695138888892</v>
      </c>
      <c r="C1283" t="s">
        <v>92</v>
      </c>
      <c r="D1283">
        <v>0.01</v>
      </c>
      <c r="E1283" t="s">
        <v>253</v>
      </c>
      <c r="F1283">
        <v>1.1395</v>
      </c>
      <c r="I1283" s="374">
        <v>43420.765277777777</v>
      </c>
      <c r="J1283">
        <v>1.1413</v>
      </c>
      <c r="K1283">
        <v>0</v>
      </c>
      <c r="M1283">
        <v>0</v>
      </c>
      <c r="N1283">
        <v>1.8</v>
      </c>
      <c r="O1283">
        <v>1110</v>
      </c>
      <c r="P1283" t="s">
        <v>1324</v>
      </c>
      <c r="Q1283">
        <v>501</v>
      </c>
      <c r="R1283" t="s">
        <v>92</v>
      </c>
    </row>
    <row r="1284" spans="1:18" x14ac:dyDescent="0.2">
      <c r="A1284" s="514">
        <v>1281</v>
      </c>
      <c r="B1284" s="374">
        <v>43420.77847222222</v>
      </c>
      <c r="C1284" t="s">
        <v>92</v>
      </c>
      <c r="D1284">
        <v>0.01</v>
      </c>
      <c r="E1284" t="s">
        <v>253</v>
      </c>
      <c r="F1284">
        <v>1.1414</v>
      </c>
      <c r="I1284" s="374">
        <v>43423.384027777778</v>
      </c>
      <c r="J1284">
        <v>1.1422000000000001</v>
      </c>
      <c r="K1284">
        <v>0</v>
      </c>
      <c r="M1284">
        <v>-0.12</v>
      </c>
      <c r="N1284">
        <v>0.68</v>
      </c>
      <c r="O1284">
        <v>1110</v>
      </c>
      <c r="P1284" t="s">
        <v>575</v>
      </c>
      <c r="Q1284">
        <v>502</v>
      </c>
      <c r="R1284" t="s">
        <v>92</v>
      </c>
    </row>
    <row r="1285" spans="1:18" x14ac:dyDescent="0.2">
      <c r="A1285" s="514">
        <v>1282</v>
      </c>
      <c r="B1285" s="374">
        <v>43423.226388888892</v>
      </c>
      <c r="C1285" t="s">
        <v>92</v>
      </c>
      <c r="D1285">
        <v>0.01</v>
      </c>
      <c r="E1285" t="s">
        <v>253</v>
      </c>
      <c r="F1285">
        <v>1.1400999999999999</v>
      </c>
      <c r="I1285" s="374">
        <v>43423.384027777778</v>
      </c>
      <c r="J1285">
        <v>1.1422000000000001</v>
      </c>
      <c r="K1285">
        <v>0</v>
      </c>
      <c r="M1285">
        <v>0</v>
      </c>
      <c r="N1285">
        <v>2.1</v>
      </c>
      <c r="O1285">
        <v>1110</v>
      </c>
      <c r="P1285" t="s">
        <v>1323</v>
      </c>
      <c r="Q1285">
        <v>502</v>
      </c>
      <c r="R1285" t="s">
        <v>92</v>
      </c>
    </row>
    <row r="1286" spans="1:18" x14ac:dyDescent="0.2">
      <c r="A1286" s="514">
        <v>1284</v>
      </c>
      <c r="B1286" s="374">
        <v>43423.488194444442</v>
      </c>
      <c r="C1286" t="s">
        <v>92</v>
      </c>
      <c r="D1286">
        <v>0.01</v>
      </c>
      <c r="E1286" t="s">
        <v>253</v>
      </c>
      <c r="F1286">
        <v>1.1420999999999999</v>
      </c>
      <c r="I1286" s="374">
        <v>43423.537499999999</v>
      </c>
      <c r="J1286">
        <v>1.1433</v>
      </c>
      <c r="K1286">
        <v>0</v>
      </c>
      <c r="M1286">
        <v>0</v>
      </c>
      <c r="N1286">
        <v>1.2</v>
      </c>
      <c r="O1286">
        <v>1110</v>
      </c>
      <c r="P1286" t="s">
        <v>575</v>
      </c>
      <c r="Q1286">
        <v>503</v>
      </c>
      <c r="R1286" t="s">
        <v>92</v>
      </c>
    </row>
    <row r="1287" spans="1:18" x14ac:dyDescent="0.2">
      <c r="A1287" s="514">
        <v>1285</v>
      </c>
      <c r="B1287" s="374">
        <v>43423.654861111114</v>
      </c>
      <c r="C1287" t="s">
        <v>92</v>
      </c>
      <c r="D1287">
        <v>0.01</v>
      </c>
      <c r="E1287" t="s">
        <v>253</v>
      </c>
      <c r="F1287">
        <v>1.1431</v>
      </c>
      <c r="I1287" s="374">
        <v>43423.675694444442</v>
      </c>
      <c r="J1287">
        <v>1.1443000000000001</v>
      </c>
      <c r="K1287">
        <v>0</v>
      </c>
      <c r="M1287">
        <v>0</v>
      </c>
      <c r="N1287">
        <v>1.2</v>
      </c>
      <c r="O1287">
        <v>1110</v>
      </c>
      <c r="P1287" t="s">
        <v>575</v>
      </c>
      <c r="Q1287">
        <v>504</v>
      </c>
      <c r="R1287" t="s">
        <v>92</v>
      </c>
    </row>
    <row r="1288" spans="1:18" x14ac:dyDescent="0.2">
      <c r="A1288" s="514">
        <v>1287</v>
      </c>
      <c r="B1288" s="374">
        <v>43423.747916666667</v>
      </c>
      <c r="C1288" t="s">
        <v>92</v>
      </c>
      <c r="D1288">
        <v>0.01</v>
      </c>
      <c r="E1288" t="s">
        <v>253</v>
      </c>
      <c r="F1288">
        <v>1.1447000000000001</v>
      </c>
      <c r="I1288" s="374">
        <v>43424.355555555558</v>
      </c>
      <c r="J1288">
        <v>1.1459999999999999</v>
      </c>
      <c r="K1288">
        <v>0</v>
      </c>
      <c r="M1288">
        <v>-0.12</v>
      </c>
      <c r="N1288">
        <v>1.18</v>
      </c>
      <c r="O1288">
        <v>1110</v>
      </c>
      <c r="P1288" t="s">
        <v>575</v>
      </c>
      <c r="Q1288">
        <v>505</v>
      </c>
      <c r="R1288" t="s">
        <v>92</v>
      </c>
    </row>
    <row r="1289" spans="1:18" x14ac:dyDescent="0.2">
      <c r="A1289" s="514">
        <v>1288</v>
      </c>
      <c r="B1289" s="374">
        <v>43424.402777777781</v>
      </c>
      <c r="C1289" t="s">
        <v>92</v>
      </c>
      <c r="D1289">
        <v>0.01</v>
      </c>
      <c r="E1289" t="s">
        <v>253</v>
      </c>
      <c r="F1289">
        <v>1.1454</v>
      </c>
      <c r="I1289" s="374">
        <v>43425.40902777778</v>
      </c>
      <c r="J1289">
        <v>1.1409</v>
      </c>
      <c r="K1289">
        <v>0</v>
      </c>
      <c r="M1289">
        <v>-0.12</v>
      </c>
      <c r="N1289">
        <v>-4.62</v>
      </c>
      <c r="O1289">
        <v>1110</v>
      </c>
      <c r="P1289" t="s">
        <v>575</v>
      </c>
      <c r="Q1289">
        <v>506</v>
      </c>
      <c r="R1289" t="s">
        <v>92</v>
      </c>
    </row>
    <row r="1290" spans="1:18" x14ac:dyDescent="0.2">
      <c r="A1290" s="514">
        <v>1289</v>
      </c>
      <c r="B1290" s="374">
        <v>43424.408333333333</v>
      </c>
      <c r="C1290" t="s">
        <v>92</v>
      </c>
      <c r="D1290">
        <v>0.01</v>
      </c>
      <c r="E1290" t="s">
        <v>253</v>
      </c>
      <c r="F1290">
        <v>1.1440999999999999</v>
      </c>
      <c r="I1290" s="374">
        <v>43425.40902777778</v>
      </c>
      <c r="J1290">
        <v>1.1409</v>
      </c>
      <c r="K1290">
        <v>0</v>
      </c>
      <c r="M1290">
        <v>-0.12</v>
      </c>
      <c r="N1290">
        <v>-3.32</v>
      </c>
      <c r="O1290">
        <v>1110</v>
      </c>
      <c r="P1290" t="s">
        <v>1312</v>
      </c>
      <c r="Q1290">
        <v>506</v>
      </c>
      <c r="R1290" t="s">
        <v>92</v>
      </c>
    </row>
    <row r="1291" spans="1:18" x14ac:dyDescent="0.2">
      <c r="A1291" s="514">
        <v>1290</v>
      </c>
      <c r="B1291" s="374">
        <v>43424.418055555558</v>
      </c>
      <c r="C1291" t="s">
        <v>92</v>
      </c>
      <c r="D1291">
        <v>0.01</v>
      </c>
      <c r="E1291" t="s">
        <v>253</v>
      </c>
      <c r="F1291">
        <v>1.1427</v>
      </c>
      <c r="I1291" s="374">
        <v>43425.40902777778</v>
      </c>
      <c r="J1291">
        <v>1.1409</v>
      </c>
      <c r="K1291">
        <v>0</v>
      </c>
      <c r="M1291">
        <v>-0.12</v>
      </c>
      <c r="N1291">
        <v>-1.92</v>
      </c>
      <c r="O1291">
        <v>1110</v>
      </c>
      <c r="P1291" t="s">
        <v>1311</v>
      </c>
      <c r="Q1291">
        <v>506</v>
      </c>
      <c r="R1291" t="s">
        <v>92</v>
      </c>
    </row>
    <row r="1292" spans="1:18" x14ac:dyDescent="0.2">
      <c r="A1292" s="514">
        <v>1291</v>
      </c>
      <c r="B1292" s="374">
        <v>43424.609722222223</v>
      </c>
      <c r="C1292" t="s">
        <v>92</v>
      </c>
      <c r="D1292">
        <v>0.02</v>
      </c>
      <c r="E1292" t="s">
        <v>253</v>
      </c>
      <c r="F1292">
        <v>1.1413</v>
      </c>
      <c r="I1292" s="374">
        <v>43425.40902777778</v>
      </c>
      <c r="J1292">
        <v>1.1409</v>
      </c>
      <c r="K1292">
        <v>0</v>
      </c>
      <c r="M1292">
        <v>-0.25</v>
      </c>
      <c r="N1292">
        <v>-1.05</v>
      </c>
      <c r="O1292">
        <v>1110</v>
      </c>
      <c r="P1292" t="s">
        <v>1310</v>
      </c>
      <c r="Q1292">
        <v>506</v>
      </c>
      <c r="R1292" t="s">
        <v>92</v>
      </c>
    </row>
    <row r="1293" spans="1:18" x14ac:dyDescent="0.2">
      <c r="A1293" s="514">
        <v>1292</v>
      </c>
      <c r="B1293" s="374">
        <v>43424.640972222223</v>
      </c>
      <c r="C1293" t="s">
        <v>92</v>
      </c>
      <c r="D1293">
        <v>0.03</v>
      </c>
      <c r="E1293" t="s">
        <v>253</v>
      </c>
      <c r="F1293">
        <v>1.1397999999999999</v>
      </c>
      <c r="I1293" s="374">
        <v>43425.40902777778</v>
      </c>
      <c r="J1293">
        <v>1.1409</v>
      </c>
      <c r="K1293">
        <v>0</v>
      </c>
      <c r="M1293">
        <v>-0.37</v>
      </c>
      <c r="N1293">
        <v>2.93</v>
      </c>
      <c r="O1293">
        <v>1110</v>
      </c>
      <c r="P1293" t="s">
        <v>1309</v>
      </c>
      <c r="Q1293">
        <v>506</v>
      </c>
      <c r="R1293" t="s">
        <v>92</v>
      </c>
    </row>
    <row r="1294" spans="1:18" x14ac:dyDescent="0.2">
      <c r="A1294" s="514">
        <v>1295</v>
      </c>
      <c r="B1294" s="374">
        <v>43424.77847222222</v>
      </c>
      <c r="C1294" t="s">
        <v>92</v>
      </c>
      <c r="D1294">
        <v>0.04</v>
      </c>
      <c r="E1294" t="s">
        <v>253</v>
      </c>
      <c r="F1294">
        <v>1.1380999999999999</v>
      </c>
      <c r="I1294" s="374">
        <v>43425.40902777778</v>
      </c>
      <c r="J1294">
        <v>1.1409</v>
      </c>
      <c r="K1294">
        <v>0</v>
      </c>
      <c r="M1294">
        <v>-0.5</v>
      </c>
      <c r="N1294">
        <v>10.7</v>
      </c>
      <c r="O1294">
        <v>1110</v>
      </c>
      <c r="P1294" t="s">
        <v>1308</v>
      </c>
      <c r="Q1294">
        <v>506</v>
      </c>
      <c r="R1294" t="s">
        <v>92</v>
      </c>
    </row>
    <row r="1295" spans="1:18" x14ac:dyDescent="0.2">
      <c r="A1295" s="514">
        <v>1296</v>
      </c>
      <c r="B1295" s="374">
        <v>43424.81527777778</v>
      </c>
      <c r="C1295" t="s">
        <v>92</v>
      </c>
      <c r="D1295">
        <v>0.06</v>
      </c>
      <c r="E1295" t="s">
        <v>253</v>
      </c>
      <c r="F1295">
        <v>1.1361000000000001</v>
      </c>
      <c r="I1295" s="374">
        <v>43425.40902777778</v>
      </c>
      <c r="J1295">
        <v>1.1409</v>
      </c>
      <c r="K1295">
        <v>0</v>
      </c>
      <c r="M1295">
        <v>-0.74</v>
      </c>
      <c r="N1295">
        <v>28.06</v>
      </c>
      <c r="O1295">
        <v>1110</v>
      </c>
      <c r="P1295" t="s">
        <v>1307</v>
      </c>
      <c r="Q1295">
        <v>506</v>
      </c>
      <c r="R1295" t="s">
        <v>92</v>
      </c>
    </row>
    <row r="1296" spans="1:18" x14ac:dyDescent="0.2">
      <c r="A1296" s="514">
        <v>1293</v>
      </c>
      <c r="B1296" s="374">
        <v>43424.672222222223</v>
      </c>
      <c r="C1296" t="s">
        <v>93</v>
      </c>
      <c r="D1296">
        <v>0.01</v>
      </c>
      <c r="E1296" t="s">
        <v>253</v>
      </c>
      <c r="F1296">
        <v>1.1393</v>
      </c>
      <c r="I1296" s="374">
        <v>43424.756249999999</v>
      </c>
      <c r="J1296">
        <v>1.1388</v>
      </c>
      <c r="K1296">
        <v>0</v>
      </c>
      <c r="M1296">
        <v>0</v>
      </c>
      <c r="N1296">
        <v>0.5</v>
      </c>
      <c r="O1296">
        <v>1110</v>
      </c>
      <c r="P1296" t="s">
        <v>575</v>
      </c>
      <c r="Q1296">
        <v>507</v>
      </c>
      <c r="R1296" t="s">
        <v>93</v>
      </c>
    </row>
    <row r="1297" spans="1:18" x14ac:dyDescent="0.2">
      <c r="A1297" s="514">
        <v>1294</v>
      </c>
      <c r="B1297" s="374">
        <v>43424.70416666667</v>
      </c>
      <c r="C1297" t="s">
        <v>93</v>
      </c>
      <c r="D1297">
        <v>0.01</v>
      </c>
      <c r="E1297" t="s">
        <v>253</v>
      </c>
      <c r="F1297">
        <v>1.1406000000000001</v>
      </c>
      <c r="I1297" s="374">
        <v>43424.756249999999</v>
      </c>
      <c r="J1297">
        <v>1.1388</v>
      </c>
      <c r="K1297">
        <v>0</v>
      </c>
      <c r="M1297">
        <v>0</v>
      </c>
      <c r="N1297">
        <v>1.8</v>
      </c>
      <c r="O1297">
        <v>1110</v>
      </c>
      <c r="P1297" t="s">
        <v>1313</v>
      </c>
      <c r="Q1297">
        <v>507</v>
      </c>
      <c r="R1297" t="s">
        <v>93</v>
      </c>
    </row>
    <row r="1298" spans="1:18" x14ac:dyDescent="0.2">
      <c r="A1298" s="514">
        <v>1297</v>
      </c>
      <c r="B1298" s="374">
        <v>43424.832638888889</v>
      </c>
      <c r="C1298" t="s">
        <v>93</v>
      </c>
      <c r="D1298">
        <v>0.01</v>
      </c>
      <c r="E1298" t="s">
        <v>253</v>
      </c>
      <c r="F1298">
        <v>1.1364000000000001</v>
      </c>
      <c r="I1298" s="374">
        <v>43425.493750000001</v>
      </c>
      <c r="J1298">
        <v>1.1371</v>
      </c>
      <c r="K1298">
        <v>0</v>
      </c>
      <c r="M1298">
        <v>0.02</v>
      </c>
      <c r="N1298">
        <v>-0.68</v>
      </c>
      <c r="O1298">
        <v>1110</v>
      </c>
      <c r="P1298" t="s">
        <v>575</v>
      </c>
      <c r="Q1298">
        <v>508</v>
      </c>
      <c r="R1298" t="s">
        <v>93</v>
      </c>
    </row>
    <row r="1299" spans="1:18" x14ac:dyDescent="0.2">
      <c r="A1299" s="514">
        <v>1298</v>
      </c>
      <c r="B1299" s="374">
        <v>43425.255555555559</v>
      </c>
      <c r="C1299" t="s">
        <v>93</v>
      </c>
      <c r="D1299">
        <v>0.01</v>
      </c>
      <c r="E1299" t="s">
        <v>253</v>
      </c>
      <c r="F1299">
        <v>1.1376999999999999</v>
      </c>
      <c r="I1299" s="374">
        <v>43425.493750000001</v>
      </c>
      <c r="J1299">
        <v>1.1371</v>
      </c>
      <c r="K1299">
        <v>0</v>
      </c>
      <c r="M1299">
        <v>0</v>
      </c>
      <c r="N1299">
        <v>0.6</v>
      </c>
      <c r="O1299">
        <v>1110</v>
      </c>
      <c r="P1299" t="s">
        <v>1306</v>
      </c>
      <c r="Q1299">
        <v>508</v>
      </c>
      <c r="R1299" t="s">
        <v>93</v>
      </c>
    </row>
    <row r="1300" spans="1:18" x14ac:dyDescent="0.2">
      <c r="A1300" s="514">
        <v>1299</v>
      </c>
      <c r="B1300" s="374">
        <v>43425.326388888891</v>
      </c>
      <c r="C1300" t="s">
        <v>93</v>
      </c>
      <c r="D1300">
        <v>0.01</v>
      </c>
      <c r="E1300" t="s">
        <v>253</v>
      </c>
      <c r="F1300">
        <v>1.139</v>
      </c>
      <c r="I1300" s="374">
        <v>43425.493750000001</v>
      </c>
      <c r="J1300">
        <v>1.1371</v>
      </c>
      <c r="K1300">
        <v>0</v>
      </c>
      <c r="M1300">
        <v>0</v>
      </c>
      <c r="N1300">
        <v>1.9</v>
      </c>
      <c r="O1300">
        <v>1110</v>
      </c>
      <c r="P1300" t="s">
        <v>1305</v>
      </c>
      <c r="Q1300">
        <v>508</v>
      </c>
      <c r="R1300" t="s">
        <v>93</v>
      </c>
    </row>
    <row r="1301" spans="1:18" x14ac:dyDescent="0.2">
      <c r="A1301" s="514">
        <v>1300</v>
      </c>
      <c r="B1301" s="374">
        <v>43425.402083333334</v>
      </c>
      <c r="C1301" t="s">
        <v>93</v>
      </c>
      <c r="D1301">
        <v>0.02</v>
      </c>
      <c r="E1301" t="s">
        <v>253</v>
      </c>
      <c r="F1301">
        <v>1.1404000000000001</v>
      </c>
      <c r="I1301" s="374">
        <v>43425.493750000001</v>
      </c>
      <c r="J1301">
        <v>1.1371</v>
      </c>
      <c r="K1301">
        <v>0</v>
      </c>
      <c r="M1301">
        <v>0</v>
      </c>
      <c r="N1301">
        <v>6.6</v>
      </c>
      <c r="O1301">
        <v>1110</v>
      </c>
      <c r="P1301" t="s">
        <v>1304</v>
      </c>
      <c r="Q1301">
        <v>508</v>
      </c>
      <c r="R1301" t="s">
        <v>93</v>
      </c>
    </row>
    <row r="1302" spans="1:18" x14ac:dyDescent="0.2">
      <c r="A1302" s="514">
        <v>1301</v>
      </c>
      <c r="B1302" s="374">
        <v>43425.413888888892</v>
      </c>
      <c r="C1302" t="s">
        <v>92</v>
      </c>
      <c r="D1302">
        <v>0.01</v>
      </c>
      <c r="E1302" t="s">
        <v>253</v>
      </c>
      <c r="F1302">
        <v>1.1405000000000001</v>
      </c>
      <c r="I1302" s="374">
        <v>43425.461805555555</v>
      </c>
      <c r="J1302">
        <v>1.1406000000000001</v>
      </c>
      <c r="K1302">
        <v>0</v>
      </c>
      <c r="M1302">
        <v>0</v>
      </c>
      <c r="N1302">
        <v>0.1</v>
      </c>
      <c r="O1302">
        <v>1110</v>
      </c>
      <c r="P1302" t="s">
        <v>563</v>
      </c>
      <c r="Q1302">
        <v>509</v>
      </c>
      <c r="R1302" t="s">
        <v>92</v>
      </c>
    </row>
    <row r="1303" spans="1:18" x14ac:dyDescent="0.2">
      <c r="A1303" s="514">
        <v>1302</v>
      </c>
      <c r="B1303" s="374">
        <v>43425.4375</v>
      </c>
      <c r="C1303" t="s">
        <v>92</v>
      </c>
      <c r="D1303">
        <v>0.01</v>
      </c>
      <c r="E1303" t="s">
        <v>253</v>
      </c>
      <c r="F1303">
        <v>1.1393</v>
      </c>
      <c r="I1303" s="374">
        <v>43425.461805555555</v>
      </c>
      <c r="J1303">
        <v>1.1406000000000001</v>
      </c>
      <c r="K1303">
        <v>0</v>
      </c>
      <c r="M1303">
        <v>0</v>
      </c>
      <c r="N1303">
        <v>1.3</v>
      </c>
      <c r="O1303">
        <v>1110</v>
      </c>
      <c r="P1303" t="s">
        <v>636</v>
      </c>
      <c r="Q1303">
        <v>509</v>
      </c>
      <c r="R1303" t="s">
        <v>92</v>
      </c>
    </row>
    <row r="1304" spans="1:18" x14ac:dyDescent="0.2">
      <c r="A1304" s="514">
        <v>1303</v>
      </c>
      <c r="B1304" s="374">
        <v>43425.44027777778</v>
      </c>
      <c r="C1304" t="s">
        <v>92</v>
      </c>
      <c r="D1304">
        <v>0.01</v>
      </c>
      <c r="E1304" t="s">
        <v>253</v>
      </c>
      <c r="F1304">
        <v>1.1379999999999999</v>
      </c>
      <c r="I1304" s="374">
        <v>43425.461805555555</v>
      </c>
      <c r="J1304">
        <v>1.1406000000000001</v>
      </c>
      <c r="K1304">
        <v>0</v>
      </c>
      <c r="M1304">
        <v>0</v>
      </c>
      <c r="N1304">
        <v>2.6</v>
      </c>
      <c r="O1304">
        <v>1110</v>
      </c>
      <c r="P1304" t="s">
        <v>637</v>
      </c>
      <c r="Q1304">
        <v>509</v>
      </c>
      <c r="R1304" t="s">
        <v>92</v>
      </c>
    </row>
    <row r="1305" spans="1:18" x14ac:dyDescent="0.2">
      <c r="A1305" s="514">
        <v>1304</v>
      </c>
      <c r="B1305" s="374">
        <v>43425.502083333333</v>
      </c>
      <c r="C1305" t="s">
        <v>93</v>
      </c>
      <c r="D1305">
        <v>0.01</v>
      </c>
      <c r="E1305" t="s">
        <v>253</v>
      </c>
      <c r="F1305">
        <v>1.1378999999999999</v>
      </c>
      <c r="I1305" s="374">
        <v>43425.67083333333</v>
      </c>
      <c r="J1305">
        <v>1.1403000000000001</v>
      </c>
      <c r="K1305">
        <v>0</v>
      </c>
      <c r="M1305">
        <v>0</v>
      </c>
      <c r="N1305">
        <v>-2.4</v>
      </c>
      <c r="O1305">
        <v>1110</v>
      </c>
      <c r="P1305" t="s">
        <v>575</v>
      </c>
      <c r="Q1305">
        <v>510</v>
      </c>
      <c r="R1305" t="s">
        <v>93</v>
      </c>
    </row>
    <row r="1306" spans="1:18" x14ac:dyDescent="0.2">
      <c r="A1306" s="514">
        <v>1305</v>
      </c>
      <c r="B1306" s="374">
        <v>43425.512499999997</v>
      </c>
      <c r="C1306" t="s">
        <v>93</v>
      </c>
      <c r="D1306">
        <v>0.01</v>
      </c>
      <c r="E1306" t="s">
        <v>253</v>
      </c>
      <c r="F1306">
        <v>1.1391</v>
      </c>
      <c r="I1306" s="374">
        <v>43425.668055555558</v>
      </c>
      <c r="J1306">
        <v>1.1397999999999999</v>
      </c>
      <c r="K1306">
        <v>0</v>
      </c>
      <c r="M1306">
        <v>0</v>
      </c>
      <c r="N1306">
        <v>-0.7</v>
      </c>
      <c r="O1306">
        <v>1110</v>
      </c>
      <c r="P1306" t="s">
        <v>640</v>
      </c>
      <c r="Q1306">
        <v>510</v>
      </c>
      <c r="R1306" t="s">
        <v>93</v>
      </c>
    </row>
    <row r="1307" spans="1:18" x14ac:dyDescent="0.2">
      <c r="A1307" s="514">
        <v>1306</v>
      </c>
      <c r="B1307" s="374">
        <v>43425.517361111109</v>
      </c>
      <c r="C1307" t="s">
        <v>93</v>
      </c>
      <c r="D1307">
        <v>0.01</v>
      </c>
      <c r="E1307" t="s">
        <v>253</v>
      </c>
      <c r="F1307">
        <v>1.1404000000000001</v>
      </c>
      <c r="I1307" s="374">
        <v>43425.668055555558</v>
      </c>
      <c r="J1307">
        <v>1.1397999999999999</v>
      </c>
      <c r="K1307">
        <v>0</v>
      </c>
      <c r="M1307">
        <v>0</v>
      </c>
      <c r="N1307">
        <v>0.6</v>
      </c>
      <c r="O1307">
        <v>1110</v>
      </c>
      <c r="P1307" t="s">
        <v>639</v>
      </c>
      <c r="Q1307">
        <v>510</v>
      </c>
      <c r="R1307" t="s">
        <v>93</v>
      </c>
    </row>
    <row r="1308" spans="1:18" x14ac:dyDescent="0.2">
      <c r="A1308" s="514">
        <v>1309</v>
      </c>
      <c r="B1308" s="374">
        <v>43425.606944444444</v>
      </c>
      <c r="C1308" t="s">
        <v>93</v>
      </c>
      <c r="D1308">
        <v>0.02</v>
      </c>
      <c r="E1308" t="s">
        <v>253</v>
      </c>
      <c r="F1308">
        <v>1.1418999999999999</v>
      </c>
      <c r="I1308" s="374">
        <v>43425.668055555558</v>
      </c>
      <c r="J1308">
        <v>1.1397999999999999</v>
      </c>
      <c r="K1308">
        <v>0</v>
      </c>
      <c r="M1308">
        <v>0</v>
      </c>
      <c r="N1308">
        <v>4.2</v>
      </c>
      <c r="O1308">
        <v>1110</v>
      </c>
      <c r="P1308" t="s">
        <v>638</v>
      </c>
      <c r="Q1308">
        <v>510</v>
      </c>
      <c r="R1308" t="s">
        <v>93</v>
      </c>
    </row>
    <row r="1309" spans="1:18" x14ac:dyDescent="0.2">
      <c r="A1309" s="514">
        <v>1307</v>
      </c>
      <c r="B1309" s="374">
        <v>43425.527777777781</v>
      </c>
      <c r="C1309" t="s">
        <v>92</v>
      </c>
      <c r="D1309">
        <v>0.01</v>
      </c>
      <c r="E1309" t="s">
        <v>253</v>
      </c>
      <c r="F1309">
        <v>1.141</v>
      </c>
      <c r="I1309" s="374">
        <v>43425.606249999997</v>
      </c>
      <c r="J1309">
        <v>1.1415999999999999</v>
      </c>
      <c r="K1309">
        <v>0</v>
      </c>
      <c r="M1309">
        <v>0</v>
      </c>
      <c r="N1309">
        <v>0.6</v>
      </c>
      <c r="O1309">
        <v>1110</v>
      </c>
      <c r="P1309" t="s">
        <v>575</v>
      </c>
      <c r="Q1309">
        <v>511</v>
      </c>
      <c r="R1309" t="s">
        <v>92</v>
      </c>
    </row>
    <row r="1310" spans="1:18" x14ac:dyDescent="0.2">
      <c r="A1310" s="514">
        <v>1308</v>
      </c>
      <c r="B1310" s="374">
        <v>43425.545138888891</v>
      </c>
      <c r="C1310" t="s">
        <v>92</v>
      </c>
      <c r="D1310">
        <v>0.01</v>
      </c>
      <c r="E1310" t="s">
        <v>253</v>
      </c>
      <c r="F1310">
        <v>1.1397999999999999</v>
      </c>
      <c r="I1310" s="374">
        <v>43425.606249999997</v>
      </c>
      <c r="J1310">
        <v>1.1415999999999999</v>
      </c>
      <c r="K1310">
        <v>0</v>
      </c>
      <c r="M1310">
        <v>0</v>
      </c>
      <c r="N1310">
        <v>1.8</v>
      </c>
      <c r="O1310">
        <v>1110</v>
      </c>
      <c r="P1310" t="s">
        <v>1303</v>
      </c>
      <c r="Q1310">
        <v>511</v>
      </c>
      <c r="R1310" t="s">
        <v>92</v>
      </c>
    </row>
    <row r="1311" spans="1:18" x14ac:dyDescent="0.2">
      <c r="A1311" s="514">
        <v>1310</v>
      </c>
      <c r="B1311" s="374">
        <v>43425.611111111109</v>
      </c>
      <c r="C1311" t="s">
        <v>92</v>
      </c>
      <c r="D1311">
        <v>0.01</v>
      </c>
      <c r="E1311" t="s">
        <v>253</v>
      </c>
      <c r="F1311">
        <v>1.1418999999999999</v>
      </c>
      <c r="I1311" s="374">
        <v>43426.472916666666</v>
      </c>
      <c r="J1311">
        <v>1.1423000000000001</v>
      </c>
      <c r="K1311">
        <v>0</v>
      </c>
      <c r="M1311">
        <v>-0.37</v>
      </c>
      <c r="N1311">
        <v>0.03</v>
      </c>
      <c r="O1311">
        <v>1110</v>
      </c>
      <c r="P1311" t="s">
        <v>575</v>
      </c>
      <c r="Q1311">
        <v>512</v>
      </c>
      <c r="R1311" t="s">
        <v>92</v>
      </c>
    </row>
    <row r="1312" spans="1:18" x14ac:dyDescent="0.2">
      <c r="A1312" s="514">
        <v>1311</v>
      </c>
      <c r="B1312" s="374">
        <v>43425.630555555559</v>
      </c>
      <c r="C1312" t="s">
        <v>92</v>
      </c>
      <c r="D1312">
        <v>0.01</v>
      </c>
      <c r="E1312" t="s">
        <v>253</v>
      </c>
      <c r="F1312">
        <v>1.1406000000000001</v>
      </c>
      <c r="I1312" s="374">
        <v>43426.472916666666</v>
      </c>
      <c r="J1312">
        <v>1.1423000000000001</v>
      </c>
      <c r="K1312">
        <v>0</v>
      </c>
      <c r="M1312">
        <v>-0.37</v>
      </c>
      <c r="N1312">
        <v>1.33</v>
      </c>
      <c r="O1312">
        <v>1110</v>
      </c>
      <c r="P1312" t="s">
        <v>1302</v>
      </c>
      <c r="Q1312">
        <v>512</v>
      </c>
      <c r="R1312" t="s">
        <v>92</v>
      </c>
    </row>
    <row r="1313" spans="1:18" x14ac:dyDescent="0.2">
      <c r="A1313" s="514">
        <v>1312</v>
      </c>
      <c r="B1313" s="374">
        <v>43425.664583333331</v>
      </c>
      <c r="C1313" t="s">
        <v>92</v>
      </c>
      <c r="D1313">
        <v>0.01</v>
      </c>
      <c r="E1313" t="s">
        <v>253</v>
      </c>
      <c r="F1313">
        <v>1.1393</v>
      </c>
      <c r="I1313" s="374">
        <v>43426.472916666666</v>
      </c>
      <c r="J1313">
        <v>1.1423000000000001</v>
      </c>
      <c r="K1313">
        <v>0</v>
      </c>
      <c r="M1313">
        <v>-0.37</v>
      </c>
      <c r="N1313">
        <v>2.63</v>
      </c>
      <c r="O1313">
        <v>1110</v>
      </c>
      <c r="P1313" t="s">
        <v>1301</v>
      </c>
      <c r="Q1313">
        <v>512</v>
      </c>
      <c r="R1313" t="s">
        <v>92</v>
      </c>
    </row>
    <row r="1314" spans="1:18" x14ac:dyDescent="0.2">
      <c r="A1314" s="514">
        <v>1313</v>
      </c>
      <c r="B1314" s="374">
        <v>43425.732638888891</v>
      </c>
      <c r="C1314" t="s">
        <v>93</v>
      </c>
      <c r="D1314">
        <v>0.01</v>
      </c>
      <c r="E1314" t="s">
        <v>253</v>
      </c>
      <c r="F1314">
        <v>1.1404000000000001</v>
      </c>
      <c r="I1314" s="374">
        <v>43425.75</v>
      </c>
      <c r="J1314">
        <v>1.1392</v>
      </c>
      <c r="K1314">
        <v>0</v>
      </c>
      <c r="M1314">
        <v>0</v>
      </c>
      <c r="N1314">
        <v>1.2</v>
      </c>
      <c r="O1314">
        <v>1110</v>
      </c>
      <c r="P1314" t="s">
        <v>563</v>
      </c>
      <c r="Q1314">
        <v>513</v>
      </c>
      <c r="R1314" t="s">
        <v>93</v>
      </c>
    </row>
    <row r="1315" spans="1:18" x14ac:dyDescent="0.2">
      <c r="A1315" s="514">
        <v>1314</v>
      </c>
      <c r="B1315" s="374">
        <v>43426.309027777781</v>
      </c>
      <c r="C1315" t="s">
        <v>93</v>
      </c>
      <c r="D1315">
        <v>0.01</v>
      </c>
      <c r="E1315" t="s">
        <v>253</v>
      </c>
      <c r="F1315">
        <v>1.1405000000000001</v>
      </c>
      <c r="I1315" s="374">
        <v>43426.517361111109</v>
      </c>
      <c r="J1315">
        <v>1.1405000000000001</v>
      </c>
      <c r="K1315">
        <v>0</v>
      </c>
      <c r="M1315">
        <v>0</v>
      </c>
      <c r="N1315">
        <v>0</v>
      </c>
      <c r="O1315">
        <v>1110</v>
      </c>
      <c r="P1315" t="s">
        <v>575</v>
      </c>
      <c r="Q1315">
        <v>514</v>
      </c>
      <c r="R1315" t="s">
        <v>93</v>
      </c>
    </row>
    <row r="1316" spans="1:18" x14ac:dyDescent="0.2">
      <c r="A1316" s="514">
        <v>1315</v>
      </c>
      <c r="B1316" s="374">
        <v>43426.470833333333</v>
      </c>
      <c r="C1316" t="s">
        <v>93</v>
      </c>
      <c r="D1316">
        <v>0.01</v>
      </c>
      <c r="E1316" t="s">
        <v>253</v>
      </c>
      <c r="F1316">
        <v>1.1417999999999999</v>
      </c>
      <c r="I1316" s="374">
        <v>43426.517361111109</v>
      </c>
      <c r="J1316">
        <v>1.1405000000000001</v>
      </c>
      <c r="K1316">
        <v>0</v>
      </c>
      <c r="M1316">
        <v>0</v>
      </c>
      <c r="N1316">
        <v>1.3</v>
      </c>
      <c r="O1316">
        <v>1110</v>
      </c>
      <c r="P1316" t="s">
        <v>641</v>
      </c>
      <c r="Q1316">
        <v>514</v>
      </c>
      <c r="R1316" t="s">
        <v>93</v>
      </c>
    </row>
    <row r="1317" spans="1:18" x14ac:dyDescent="0.2">
      <c r="A1317" s="514">
        <v>1316</v>
      </c>
      <c r="B1317" s="374">
        <v>43426.480555555558</v>
      </c>
      <c r="C1317" t="s">
        <v>93</v>
      </c>
      <c r="D1317">
        <v>0.01</v>
      </c>
      <c r="E1317" t="s">
        <v>253</v>
      </c>
      <c r="F1317">
        <v>1.1431</v>
      </c>
      <c r="I1317" s="374">
        <v>43426.517361111109</v>
      </c>
      <c r="J1317">
        <v>1.1405000000000001</v>
      </c>
      <c r="K1317">
        <v>0</v>
      </c>
      <c r="M1317">
        <v>0</v>
      </c>
      <c r="N1317">
        <v>2.6</v>
      </c>
      <c r="O1317">
        <v>1110</v>
      </c>
      <c r="P1317" t="s">
        <v>642</v>
      </c>
      <c r="Q1317">
        <v>514</v>
      </c>
      <c r="R1317" t="s">
        <v>93</v>
      </c>
    </row>
    <row r="1318" spans="1:18" x14ac:dyDescent="0.2">
      <c r="A1318" s="514">
        <v>1317</v>
      </c>
      <c r="B1318" s="374">
        <v>43426.522222222222</v>
      </c>
      <c r="C1318" t="s">
        <v>93</v>
      </c>
      <c r="D1318">
        <v>0.01</v>
      </c>
      <c r="E1318" t="s">
        <v>253</v>
      </c>
      <c r="F1318">
        <v>1.1409</v>
      </c>
      <c r="I1318" s="374">
        <v>43426.668749999997</v>
      </c>
      <c r="J1318">
        <v>1.1396999999999999</v>
      </c>
      <c r="K1318">
        <v>0</v>
      </c>
      <c r="M1318">
        <v>0</v>
      </c>
      <c r="N1318">
        <v>1.2</v>
      </c>
      <c r="O1318">
        <v>1110</v>
      </c>
      <c r="P1318" t="s">
        <v>575</v>
      </c>
      <c r="Q1318">
        <v>515</v>
      </c>
      <c r="R1318" t="s">
        <v>93</v>
      </c>
    </row>
    <row r="1319" spans="1:18" x14ac:dyDescent="0.2">
      <c r="A1319" s="514">
        <v>1318</v>
      </c>
      <c r="B1319" s="374">
        <v>43426.583333333336</v>
      </c>
      <c r="C1319" t="s">
        <v>92</v>
      </c>
      <c r="D1319">
        <v>0.01</v>
      </c>
      <c r="E1319" t="s">
        <v>253</v>
      </c>
      <c r="F1319">
        <v>1.1408</v>
      </c>
      <c r="I1319" s="374">
        <v>43427.206250000003</v>
      </c>
      <c r="J1319">
        <v>1.1415</v>
      </c>
      <c r="K1319">
        <v>0</v>
      </c>
      <c r="M1319">
        <v>-0.12</v>
      </c>
      <c r="N1319">
        <v>0.57999999999999996</v>
      </c>
      <c r="O1319">
        <v>1110</v>
      </c>
      <c r="P1319" t="s">
        <v>575</v>
      </c>
      <c r="Q1319">
        <v>516</v>
      </c>
      <c r="R1319" t="s">
        <v>92</v>
      </c>
    </row>
    <row r="1320" spans="1:18" x14ac:dyDescent="0.2">
      <c r="A1320" s="514">
        <v>1319</v>
      </c>
      <c r="B1320" s="374">
        <v>43426.668749999997</v>
      </c>
      <c r="C1320" t="s">
        <v>92</v>
      </c>
      <c r="D1320">
        <v>0.01</v>
      </c>
      <c r="E1320" t="s">
        <v>253</v>
      </c>
      <c r="F1320">
        <v>1.1395999999999999</v>
      </c>
      <c r="I1320" s="374">
        <v>43427.206250000003</v>
      </c>
      <c r="J1320">
        <v>1.1415</v>
      </c>
      <c r="K1320">
        <v>0</v>
      </c>
      <c r="M1320">
        <v>-0.12</v>
      </c>
      <c r="N1320">
        <v>1.78</v>
      </c>
      <c r="O1320">
        <v>1110</v>
      </c>
      <c r="P1320" t="s">
        <v>1300</v>
      </c>
      <c r="Q1320">
        <v>516</v>
      </c>
      <c r="R1320" t="s">
        <v>92</v>
      </c>
    </row>
    <row r="1321" spans="1:18" x14ac:dyDescent="0.2">
      <c r="A1321" s="514">
        <v>1320</v>
      </c>
      <c r="B1321" s="374">
        <v>43426.671527777777</v>
      </c>
      <c r="C1321" t="s">
        <v>93</v>
      </c>
      <c r="D1321">
        <v>0.01</v>
      </c>
      <c r="E1321" t="s">
        <v>253</v>
      </c>
      <c r="F1321">
        <v>1.1399999999999999</v>
      </c>
      <c r="I1321" s="374">
        <v>43427.395833333336</v>
      </c>
      <c r="J1321">
        <v>1.1394</v>
      </c>
      <c r="K1321">
        <v>0</v>
      </c>
      <c r="M1321">
        <v>0.02</v>
      </c>
      <c r="N1321">
        <v>0.62</v>
      </c>
      <c r="O1321">
        <v>1110</v>
      </c>
      <c r="P1321" t="s">
        <v>575</v>
      </c>
      <c r="Q1321">
        <v>517</v>
      </c>
      <c r="R1321" t="s">
        <v>93</v>
      </c>
    </row>
    <row r="1322" spans="1:18" x14ac:dyDescent="0.2">
      <c r="A1322" s="514">
        <v>1321</v>
      </c>
      <c r="B1322" s="374">
        <v>43427.192361111112</v>
      </c>
      <c r="C1322" t="s">
        <v>93</v>
      </c>
      <c r="D1322">
        <v>0.01</v>
      </c>
      <c r="E1322" t="s">
        <v>253</v>
      </c>
      <c r="F1322">
        <v>1.1412</v>
      </c>
      <c r="I1322" s="374">
        <v>43427.395833333336</v>
      </c>
      <c r="J1322">
        <v>1.1394</v>
      </c>
      <c r="K1322">
        <v>0</v>
      </c>
      <c r="M1322">
        <v>0</v>
      </c>
      <c r="N1322">
        <v>1.8</v>
      </c>
      <c r="O1322">
        <v>1110</v>
      </c>
      <c r="P1322" t="s">
        <v>1299</v>
      </c>
      <c r="Q1322">
        <v>517</v>
      </c>
      <c r="R1322" t="s">
        <v>93</v>
      </c>
    </row>
    <row r="1323" spans="1:18" x14ac:dyDescent="0.2">
      <c r="A1323" s="514">
        <v>1322</v>
      </c>
      <c r="B1323" s="374">
        <v>43427.398611111108</v>
      </c>
      <c r="C1323" t="s">
        <v>92</v>
      </c>
      <c r="D1323">
        <v>0.01</v>
      </c>
      <c r="E1323" t="s">
        <v>253</v>
      </c>
      <c r="F1323">
        <v>1.1384000000000001</v>
      </c>
      <c r="I1323" s="374">
        <v>43430.392361111109</v>
      </c>
      <c r="J1323">
        <v>1.1375</v>
      </c>
      <c r="K1323">
        <v>0</v>
      </c>
      <c r="M1323">
        <v>-0.12</v>
      </c>
      <c r="N1323">
        <v>-1.02</v>
      </c>
      <c r="O1323">
        <v>1110</v>
      </c>
      <c r="P1323" t="s">
        <v>575</v>
      </c>
      <c r="Q1323">
        <v>518</v>
      </c>
      <c r="R1323" t="s">
        <v>92</v>
      </c>
    </row>
    <row r="1324" spans="1:18" x14ac:dyDescent="0.2">
      <c r="A1324" s="514">
        <v>1323</v>
      </c>
      <c r="B1324" s="374">
        <v>43427.402083333334</v>
      </c>
      <c r="C1324" t="s">
        <v>92</v>
      </c>
      <c r="D1324">
        <v>0.01</v>
      </c>
      <c r="E1324" t="s">
        <v>253</v>
      </c>
      <c r="F1324">
        <v>1.1371</v>
      </c>
      <c r="I1324" s="374">
        <v>43430.392361111109</v>
      </c>
      <c r="J1324">
        <v>1.1375</v>
      </c>
      <c r="K1324">
        <v>0</v>
      </c>
      <c r="M1324">
        <v>-0.12</v>
      </c>
      <c r="N1324">
        <v>0.28000000000000003</v>
      </c>
      <c r="O1324">
        <v>1110</v>
      </c>
      <c r="P1324" t="s">
        <v>1297</v>
      </c>
      <c r="Q1324">
        <v>518</v>
      </c>
      <c r="R1324" t="s">
        <v>92</v>
      </c>
    </row>
    <row r="1325" spans="1:18" x14ac:dyDescent="0.2">
      <c r="A1325" s="514">
        <v>1325</v>
      </c>
      <c r="B1325" s="374">
        <v>43427.484027777777</v>
      </c>
      <c r="C1325" t="s">
        <v>92</v>
      </c>
      <c r="D1325">
        <v>0.01</v>
      </c>
      <c r="E1325" t="s">
        <v>253</v>
      </c>
      <c r="F1325">
        <v>1.1357999999999999</v>
      </c>
      <c r="I1325" s="374">
        <v>43430.392361111109</v>
      </c>
      <c r="J1325">
        <v>1.1375</v>
      </c>
      <c r="K1325">
        <v>0</v>
      </c>
      <c r="M1325">
        <v>-0.12</v>
      </c>
      <c r="N1325">
        <v>1.58</v>
      </c>
      <c r="O1325">
        <v>1110</v>
      </c>
      <c r="P1325" t="s">
        <v>1296</v>
      </c>
      <c r="Q1325">
        <v>518</v>
      </c>
      <c r="R1325" t="s">
        <v>92</v>
      </c>
    </row>
    <row r="1326" spans="1:18" x14ac:dyDescent="0.2">
      <c r="A1326" s="514">
        <v>1326</v>
      </c>
      <c r="B1326" s="374">
        <v>43427.513888888891</v>
      </c>
      <c r="C1326" t="s">
        <v>92</v>
      </c>
      <c r="D1326">
        <v>0.02</v>
      </c>
      <c r="E1326" t="s">
        <v>253</v>
      </c>
      <c r="F1326">
        <v>1.1343000000000001</v>
      </c>
      <c r="I1326" s="374">
        <v>43430.392361111109</v>
      </c>
      <c r="J1326">
        <v>1.1375</v>
      </c>
      <c r="K1326">
        <v>0</v>
      </c>
      <c r="M1326">
        <v>-0.25</v>
      </c>
      <c r="N1326">
        <v>6.15</v>
      </c>
      <c r="O1326">
        <v>1110</v>
      </c>
      <c r="P1326" t="s">
        <v>1295</v>
      </c>
      <c r="Q1326">
        <v>518</v>
      </c>
      <c r="R1326" t="s">
        <v>92</v>
      </c>
    </row>
    <row r="1327" spans="1:18" x14ac:dyDescent="0.2">
      <c r="A1327" s="514">
        <v>1324</v>
      </c>
      <c r="B1327" s="374">
        <v>43427.414583333331</v>
      </c>
      <c r="C1327" t="s">
        <v>93</v>
      </c>
      <c r="D1327">
        <v>0.01</v>
      </c>
      <c r="E1327" t="s">
        <v>253</v>
      </c>
      <c r="F1327">
        <v>1.1371</v>
      </c>
      <c r="I1327" s="374">
        <v>43427.48333333333</v>
      </c>
      <c r="J1327">
        <v>1.1358999999999999</v>
      </c>
      <c r="K1327">
        <v>0</v>
      </c>
      <c r="M1327">
        <v>0</v>
      </c>
      <c r="N1327">
        <v>1.2</v>
      </c>
      <c r="O1327">
        <v>1110</v>
      </c>
      <c r="P1327" t="s">
        <v>575</v>
      </c>
      <c r="Q1327">
        <v>519</v>
      </c>
      <c r="R1327" t="s">
        <v>93</v>
      </c>
    </row>
    <row r="1328" spans="1:18" x14ac:dyDescent="0.2">
      <c r="A1328" s="514">
        <v>1327</v>
      </c>
      <c r="B1328" s="374">
        <v>43427.518750000003</v>
      </c>
      <c r="C1328" t="s">
        <v>93</v>
      </c>
      <c r="D1328">
        <v>0.01</v>
      </c>
      <c r="E1328" t="s">
        <v>253</v>
      </c>
      <c r="F1328">
        <v>1.1343000000000001</v>
      </c>
      <c r="I1328" s="374">
        <v>43427.713888888888</v>
      </c>
      <c r="J1328">
        <v>1.1337999999999999</v>
      </c>
      <c r="K1328">
        <v>0</v>
      </c>
      <c r="M1328">
        <v>0</v>
      </c>
      <c r="N1328">
        <v>0.5</v>
      </c>
      <c r="O1328">
        <v>1110</v>
      </c>
      <c r="P1328" t="s">
        <v>575</v>
      </c>
      <c r="Q1328">
        <v>520</v>
      </c>
      <c r="R1328" t="s">
        <v>93</v>
      </c>
    </row>
    <row r="1329" spans="1:18" x14ac:dyDescent="0.2">
      <c r="A1329" s="514">
        <v>1328</v>
      </c>
      <c r="B1329" s="374">
        <v>43427.556944444441</v>
      </c>
      <c r="C1329" t="s">
        <v>93</v>
      </c>
      <c r="D1329">
        <v>0.01</v>
      </c>
      <c r="E1329" t="s">
        <v>253</v>
      </c>
      <c r="F1329">
        <v>1.1355999999999999</v>
      </c>
      <c r="I1329" s="374">
        <v>43427.713888888888</v>
      </c>
      <c r="J1329">
        <v>1.1337999999999999</v>
      </c>
      <c r="K1329">
        <v>0</v>
      </c>
      <c r="M1329">
        <v>0</v>
      </c>
      <c r="N1329">
        <v>1.8</v>
      </c>
      <c r="O1329">
        <v>1110</v>
      </c>
      <c r="P1329" t="s">
        <v>1298</v>
      </c>
      <c r="Q1329">
        <v>520</v>
      </c>
      <c r="R1329" t="s">
        <v>93</v>
      </c>
    </row>
    <row r="1330" spans="1:18" x14ac:dyDescent="0.2">
      <c r="A1330" s="514">
        <v>1329</v>
      </c>
      <c r="B1330" s="374">
        <v>43427.719444444447</v>
      </c>
      <c r="C1330" t="s">
        <v>93</v>
      </c>
      <c r="D1330">
        <v>0.01</v>
      </c>
      <c r="E1330" t="s">
        <v>253</v>
      </c>
      <c r="F1330">
        <v>1.1338999999999999</v>
      </c>
      <c r="I1330" s="374">
        <v>43430.112500000003</v>
      </c>
      <c r="J1330">
        <v>1.1327</v>
      </c>
      <c r="K1330">
        <v>0</v>
      </c>
      <c r="M1330">
        <v>0.02</v>
      </c>
      <c r="N1330">
        <v>1.22</v>
      </c>
      <c r="O1330">
        <v>1110</v>
      </c>
      <c r="P1330" t="s">
        <v>575</v>
      </c>
      <c r="Q1330">
        <v>521</v>
      </c>
      <c r="R1330" t="s">
        <v>93</v>
      </c>
    </row>
    <row r="1331" spans="1:18" x14ac:dyDescent="0.2">
      <c r="A1331" s="514">
        <v>1330</v>
      </c>
      <c r="B1331" s="374">
        <v>43430.355555555558</v>
      </c>
      <c r="C1331" t="s">
        <v>93</v>
      </c>
      <c r="D1331">
        <v>0.01</v>
      </c>
      <c r="E1331" t="s">
        <v>253</v>
      </c>
      <c r="F1331">
        <v>1.1369</v>
      </c>
      <c r="I1331" s="374">
        <v>43430.372916666667</v>
      </c>
      <c r="J1331">
        <v>1.1356999999999999</v>
      </c>
      <c r="K1331">
        <v>0</v>
      </c>
      <c r="M1331">
        <v>0</v>
      </c>
      <c r="N1331">
        <v>1.2</v>
      </c>
      <c r="O1331">
        <v>1110</v>
      </c>
      <c r="P1331" t="s">
        <v>563</v>
      </c>
      <c r="Q1331">
        <v>522</v>
      </c>
      <c r="R1331" t="s">
        <v>93</v>
      </c>
    </row>
    <row r="1332" spans="1:18" x14ac:dyDescent="0.2">
      <c r="A1332" s="514">
        <v>1331</v>
      </c>
      <c r="B1332" s="374">
        <v>43430.37777777778</v>
      </c>
      <c r="C1332" t="s">
        <v>93</v>
      </c>
      <c r="D1332">
        <v>0.01</v>
      </c>
      <c r="E1332" t="s">
        <v>253</v>
      </c>
      <c r="F1332">
        <v>1.137</v>
      </c>
      <c r="I1332" s="374">
        <v>43430.581250000003</v>
      </c>
      <c r="J1332">
        <v>1.1357999999999999</v>
      </c>
      <c r="K1332">
        <v>0</v>
      </c>
      <c r="M1332">
        <v>0</v>
      </c>
      <c r="N1332">
        <v>1.2</v>
      </c>
      <c r="O1332">
        <v>1110</v>
      </c>
      <c r="P1332" t="s">
        <v>575</v>
      </c>
      <c r="Q1332">
        <v>523</v>
      </c>
      <c r="R1332" t="s">
        <v>93</v>
      </c>
    </row>
    <row r="1333" spans="1:18" x14ac:dyDescent="0.2">
      <c r="A1333" s="514">
        <v>1332</v>
      </c>
      <c r="B1333" s="374">
        <v>43430.408333333333</v>
      </c>
      <c r="C1333" t="s">
        <v>92</v>
      </c>
      <c r="D1333">
        <v>0.01</v>
      </c>
      <c r="E1333" t="s">
        <v>253</v>
      </c>
      <c r="F1333">
        <v>1.137</v>
      </c>
      <c r="I1333" s="374">
        <v>43430.438888888886</v>
      </c>
      <c r="J1333">
        <v>1.1382000000000001</v>
      </c>
      <c r="K1333">
        <v>0</v>
      </c>
      <c r="M1333">
        <v>0</v>
      </c>
      <c r="N1333">
        <v>1.2</v>
      </c>
      <c r="O1333">
        <v>1110</v>
      </c>
      <c r="P1333" t="s">
        <v>563</v>
      </c>
      <c r="Q1333">
        <v>524</v>
      </c>
      <c r="R1333" t="s">
        <v>92</v>
      </c>
    </row>
    <row r="1334" spans="1:18" x14ac:dyDescent="0.2">
      <c r="A1334" s="514">
        <v>1333</v>
      </c>
      <c r="B1334" s="374">
        <v>43430.441666666666</v>
      </c>
      <c r="C1334" t="s">
        <v>92</v>
      </c>
      <c r="D1334">
        <v>0.01</v>
      </c>
      <c r="E1334" t="s">
        <v>253</v>
      </c>
      <c r="F1334">
        <v>1.1378999999999999</v>
      </c>
      <c r="I1334" s="374">
        <v>43432.751388888886</v>
      </c>
      <c r="J1334">
        <v>1.1329</v>
      </c>
      <c r="K1334">
        <v>0</v>
      </c>
      <c r="M1334">
        <v>-0.24</v>
      </c>
      <c r="N1334">
        <v>-5.24</v>
      </c>
      <c r="O1334">
        <v>1110</v>
      </c>
      <c r="P1334" t="s">
        <v>575</v>
      </c>
      <c r="Q1334">
        <v>525</v>
      </c>
      <c r="R1334" t="s">
        <v>92</v>
      </c>
    </row>
    <row r="1335" spans="1:18" x14ac:dyDescent="0.2">
      <c r="A1335" s="514">
        <v>1334</v>
      </c>
      <c r="B1335" s="374">
        <v>43430.474305555559</v>
      </c>
      <c r="C1335" t="s">
        <v>92</v>
      </c>
      <c r="D1335">
        <v>0.01</v>
      </c>
      <c r="E1335" t="s">
        <v>253</v>
      </c>
      <c r="F1335">
        <v>1.1366000000000001</v>
      </c>
      <c r="I1335" s="374">
        <v>43432.751388888886</v>
      </c>
      <c r="J1335">
        <v>1.1329</v>
      </c>
      <c r="K1335">
        <v>0</v>
      </c>
      <c r="M1335">
        <v>-0.24</v>
      </c>
      <c r="N1335">
        <v>-3.94</v>
      </c>
      <c r="O1335">
        <v>1110</v>
      </c>
      <c r="P1335" t="s">
        <v>1291</v>
      </c>
      <c r="Q1335">
        <v>525</v>
      </c>
      <c r="R1335" t="s">
        <v>92</v>
      </c>
    </row>
    <row r="1336" spans="1:18" x14ac:dyDescent="0.2">
      <c r="A1336" s="514">
        <v>1336</v>
      </c>
      <c r="B1336" s="374">
        <v>43430.661111111112</v>
      </c>
      <c r="C1336" t="s">
        <v>92</v>
      </c>
      <c r="D1336">
        <v>0.01</v>
      </c>
      <c r="E1336" t="s">
        <v>253</v>
      </c>
      <c r="F1336">
        <v>1.1353</v>
      </c>
      <c r="I1336" s="374">
        <v>43432.751388888886</v>
      </c>
      <c r="J1336">
        <v>1.1329</v>
      </c>
      <c r="K1336">
        <v>0</v>
      </c>
      <c r="M1336">
        <v>-0.24</v>
      </c>
      <c r="N1336">
        <v>-2.64</v>
      </c>
      <c r="O1336">
        <v>1110</v>
      </c>
      <c r="P1336" t="s">
        <v>1290</v>
      </c>
      <c r="Q1336">
        <v>525</v>
      </c>
      <c r="R1336" t="s">
        <v>92</v>
      </c>
    </row>
    <row r="1337" spans="1:18" x14ac:dyDescent="0.2">
      <c r="A1337" s="514">
        <v>1338</v>
      </c>
      <c r="B1337" s="374">
        <v>43430.706944444442</v>
      </c>
      <c r="C1337" t="s">
        <v>92</v>
      </c>
      <c r="D1337">
        <v>0.02</v>
      </c>
      <c r="E1337" t="s">
        <v>253</v>
      </c>
      <c r="F1337">
        <v>1.1338999999999999</v>
      </c>
      <c r="I1337" s="374">
        <v>43432.751388888886</v>
      </c>
      <c r="J1337">
        <v>1.1329</v>
      </c>
      <c r="K1337">
        <v>0</v>
      </c>
      <c r="M1337">
        <v>-0.5</v>
      </c>
      <c r="N1337">
        <v>-2.5</v>
      </c>
      <c r="O1337">
        <v>1110</v>
      </c>
      <c r="P1337" t="s">
        <v>1289</v>
      </c>
      <c r="Q1337">
        <v>525</v>
      </c>
      <c r="R1337" t="s">
        <v>92</v>
      </c>
    </row>
    <row r="1338" spans="1:18" x14ac:dyDescent="0.2">
      <c r="A1338" s="514">
        <v>1341</v>
      </c>
      <c r="B1338" s="374">
        <v>43431.352083333331</v>
      </c>
      <c r="C1338" t="s">
        <v>92</v>
      </c>
      <c r="D1338">
        <v>0.03</v>
      </c>
      <c r="E1338" t="s">
        <v>253</v>
      </c>
      <c r="F1338">
        <v>1.1316999999999999</v>
      </c>
      <c r="I1338" s="374">
        <v>43432.751388888886</v>
      </c>
      <c r="J1338">
        <v>1.1329</v>
      </c>
      <c r="K1338">
        <v>0</v>
      </c>
      <c r="M1338">
        <v>-0.37</v>
      </c>
      <c r="N1338">
        <v>3.23</v>
      </c>
      <c r="O1338">
        <v>1110</v>
      </c>
      <c r="P1338" t="s">
        <v>1288</v>
      </c>
      <c r="Q1338">
        <v>525</v>
      </c>
      <c r="R1338" t="s">
        <v>92</v>
      </c>
    </row>
    <row r="1339" spans="1:18" x14ac:dyDescent="0.2">
      <c r="A1339" s="514">
        <v>1346</v>
      </c>
      <c r="B1339" s="374">
        <v>43431.67083333333</v>
      </c>
      <c r="C1339" t="s">
        <v>92</v>
      </c>
      <c r="D1339">
        <v>0.04</v>
      </c>
      <c r="E1339" t="s">
        <v>253</v>
      </c>
      <c r="F1339">
        <v>1.1297999999999999</v>
      </c>
      <c r="I1339" s="374">
        <v>43432.751388888886</v>
      </c>
      <c r="J1339">
        <v>1.1329</v>
      </c>
      <c r="K1339">
        <v>0</v>
      </c>
      <c r="M1339">
        <v>-0.5</v>
      </c>
      <c r="N1339">
        <v>11.9</v>
      </c>
      <c r="O1339">
        <v>1110</v>
      </c>
      <c r="P1339" t="s">
        <v>1287</v>
      </c>
      <c r="Q1339">
        <v>525</v>
      </c>
      <c r="R1339" t="s">
        <v>92</v>
      </c>
    </row>
    <row r="1340" spans="1:18" x14ac:dyDescent="0.2">
      <c r="A1340" s="514">
        <v>1348</v>
      </c>
      <c r="B1340" s="374">
        <v>43431.763888888891</v>
      </c>
      <c r="C1340" t="s">
        <v>92</v>
      </c>
      <c r="D1340">
        <v>0.06</v>
      </c>
      <c r="E1340" t="s">
        <v>253</v>
      </c>
      <c r="F1340">
        <v>1.1278999999999999</v>
      </c>
      <c r="I1340" s="374">
        <v>43432.751388888886</v>
      </c>
      <c r="J1340">
        <v>1.1329</v>
      </c>
      <c r="K1340">
        <v>0</v>
      </c>
      <c r="M1340">
        <v>-0.74</v>
      </c>
      <c r="N1340">
        <v>29.26</v>
      </c>
      <c r="O1340">
        <v>1110</v>
      </c>
      <c r="P1340" t="s">
        <v>1286</v>
      </c>
      <c r="Q1340">
        <v>525</v>
      </c>
      <c r="R1340" t="s">
        <v>92</v>
      </c>
    </row>
    <row r="1341" spans="1:18" x14ac:dyDescent="0.2">
      <c r="A1341" s="514">
        <v>1335</v>
      </c>
      <c r="B1341" s="374">
        <v>43430.602083333331</v>
      </c>
      <c r="C1341" t="s">
        <v>93</v>
      </c>
      <c r="D1341">
        <v>0.01</v>
      </c>
      <c r="E1341" t="s">
        <v>253</v>
      </c>
      <c r="F1341">
        <v>1.1369</v>
      </c>
      <c r="I1341" s="374">
        <v>43430.626388888886</v>
      </c>
      <c r="J1341">
        <v>1.1356999999999999</v>
      </c>
      <c r="K1341">
        <v>0</v>
      </c>
      <c r="M1341">
        <v>0</v>
      </c>
      <c r="N1341">
        <v>1.2</v>
      </c>
      <c r="O1341">
        <v>1110</v>
      </c>
      <c r="P1341" t="s">
        <v>563</v>
      </c>
      <c r="Q1341">
        <v>526</v>
      </c>
      <c r="R1341" t="s">
        <v>93</v>
      </c>
    </row>
    <row r="1342" spans="1:18" x14ac:dyDescent="0.2">
      <c r="A1342" s="514">
        <v>1337</v>
      </c>
      <c r="B1342" s="374">
        <v>43430.675000000003</v>
      </c>
      <c r="C1342" t="s">
        <v>93</v>
      </c>
      <c r="D1342">
        <v>0.01</v>
      </c>
      <c r="E1342" t="s">
        <v>253</v>
      </c>
      <c r="F1342">
        <v>1.1355999999999999</v>
      </c>
      <c r="I1342" s="374">
        <v>43430.681944444441</v>
      </c>
      <c r="J1342">
        <v>1.1344000000000001</v>
      </c>
      <c r="K1342">
        <v>0</v>
      </c>
      <c r="M1342">
        <v>0</v>
      </c>
      <c r="N1342">
        <v>1.2</v>
      </c>
      <c r="O1342">
        <v>1110</v>
      </c>
      <c r="P1342" t="s">
        <v>563</v>
      </c>
      <c r="Q1342">
        <v>527</v>
      </c>
      <c r="R1342" t="s">
        <v>93</v>
      </c>
    </row>
    <row r="1343" spans="1:18" x14ac:dyDescent="0.2">
      <c r="A1343" s="514">
        <v>1339</v>
      </c>
      <c r="B1343" s="374">
        <v>43430.712500000001</v>
      </c>
      <c r="C1343" t="s">
        <v>93</v>
      </c>
      <c r="D1343">
        <v>0.01</v>
      </c>
      <c r="E1343" t="s">
        <v>253</v>
      </c>
      <c r="F1343">
        <v>1.1341000000000001</v>
      </c>
      <c r="I1343" s="374">
        <v>43430.804861111108</v>
      </c>
      <c r="J1343">
        <v>1.1329</v>
      </c>
      <c r="K1343">
        <v>0</v>
      </c>
      <c r="M1343">
        <v>0</v>
      </c>
      <c r="N1343">
        <v>1.2</v>
      </c>
      <c r="O1343">
        <v>1110</v>
      </c>
      <c r="P1343" t="s">
        <v>563</v>
      </c>
      <c r="Q1343">
        <v>528</v>
      </c>
      <c r="R1343" t="s">
        <v>93</v>
      </c>
    </row>
    <row r="1344" spans="1:18" x14ac:dyDescent="0.2">
      <c r="A1344" s="514">
        <v>1340</v>
      </c>
      <c r="B1344" s="374">
        <v>43431.337500000001</v>
      </c>
      <c r="C1344" t="s">
        <v>93</v>
      </c>
      <c r="D1344">
        <v>0.01</v>
      </c>
      <c r="E1344" t="s">
        <v>253</v>
      </c>
      <c r="F1344">
        <v>1.1332</v>
      </c>
      <c r="I1344" s="374">
        <v>43431.351388888892</v>
      </c>
      <c r="J1344">
        <v>1.1317999999999999</v>
      </c>
      <c r="K1344">
        <v>0</v>
      </c>
      <c r="M1344">
        <v>0</v>
      </c>
      <c r="N1344">
        <v>1.4</v>
      </c>
      <c r="O1344">
        <v>1110</v>
      </c>
      <c r="P1344" t="s">
        <v>577</v>
      </c>
      <c r="Q1344">
        <v>529</v>
      </c>
      <c r="R1344" t="s">
        <v>93</v>
      </c>
    </row>
    <row r="1345" spans="1:18" x14ac:dyDescent="0.2">
      <c r="A1345" s="514">
        <v>1342</v>
      </c>
      <c r="B1345" s="374">
        <v>43431.405555555553</v>
      </c>
      <c r="C1345" t="s">
        <v>93</v>
      </c>
      <c r="D1345">
        <v>0.01</v>
      </c>
      <c r="E1345" t="s">
        <v>253</v>
      </c>
      <c r="F1345">
        <v>1.1315</v>
      </c>
      <c r="I1345" s="374">
        <v>43431.493055555555</v>
      </c>
      <c r="J1345">
        <v>1.1311</v>
      </c>
      <c r="K1345">
        <v>0</v>
      </c>
      <c r="M1345">
        <v>0</v>
      </c>
      <c r="N1345">
        <v>0.4</v>
      </c>
      <c r="O1345">
        <v>1110</v>
      </c>
      <c r="P1345" t="s">
        <v>575</v>
      </c>
      <c r="Q1345">
        <v>530</v>
      </c>
      <c r="R1345" t="s">
        <v>93</v>
      </c>
    </row>
    <row r="1346" spans="1:18" x14ac:dyDescent="0.2">
      <c r="A1346" s="514">
        <v>1343</v>
      </c>
      <c r="B1346" s="374">
        <v>43431.472222222219</v>
      </c>
      <c r="C1346" t="s">
        <v>93</v>
      </c>
      <c r="D1346">
        <v>0.01</v>
      </c>
      <c r="E1346" t="s">
        <v>253</v>
      </c>
      <c r="F1346">
        <v>1.133</v>
      </c>
      <c r="I1346" s="374">
        <v>43431.493055555555</v>
      </c>
      <c r="J1346">
        <v>1.1311</v>
      </c>
      <c r="K1346">
        <v>0</v>
      </c>
      <c r="M1346">
        <v>0</v>
      </c>
      <c r="N1346">
        <v>1.9</v>
      </c>
      <c r="O1346">
        <v>1110</v>
      </c>
      <c r="P1346" t="s">
        <v>1294</v>
      </c>
      <c r="Q1346">
        <v>530</v>
      </c>
      <c r="R1346" t="s">
        <v>93</v>
      </c>
    </row>
    <row r="1347" spans="1:18" x14ac:dyDescent="0.2">
      <c r="A1347" s="514">
        <v>1344</v>
      </c>
      <c r="B1347" s="374">
        <v>43431.5</v>
      </c>
      <c r="C1347" t="s">
        <v>93</v>
      </c>
      <c r="D1347">
        <v>0.01</v>
      </c>
      <c r="E1347" t="s">
        <v>253</v>
      </c>
      <c r="F1347">
        <v>1.1317999999999999</v>
      </c>
      <c r="I1347" s="374">
        <v>43431.65347222222</v>
      </c>
      <c r="J1347">
        <v>1.1312</v>
      </c>
      <c r="K1347">
        <v>0</v>
      </c>
      <c r="M1347">
        <v>0</v>
      </c>
      <c r="N1347">
        <v>0.6</v>
      </c>
      <c r="O1347">
        <v>1110</v>
      </c>
      <c r="P1347" t="s">
        <v>575</v>
      </c>
      <c r="Q1347">
        <v>531</v>
      </c>
      <c r="R1347" t="s">
        <v>93</v>
      </c>
    </row>
    <row r="1348" spans="1:18" x14ac:dyDescent="0.2">
      <c r="A1348" s="514">
        <v>1345</v>
      </c>
      <c r="B1348" s="374">
        <v>43431.586805555555</v>
      </c>
      <c r="C1348" t="s">
        <v>93</v>
      </c>
      <c r="D1348">
        <v>0.01</v>
      </c>
      <c r="E1348" t="s">
        <v>253</v>
      </c>
      <c r="F1348">
        <v>1.133</v>
      </c>
      <c r="I1348" s="374">
        <v>43431.65347222222</v>
      </c>
      <c r="J1348">
        <v>1.1312</v>
      </c>
      <c r="K1348">
        <v>0</v>
      </c>
      <c r="M1348">
        <v>0</v>
      </c>
      <c r="N1348">
        <v>1.8</v>
      </c>
      <c r="O1348">
        <v>1110</v>
      </c>
      <c r="P1348" t="s">
        <v>643</v>
      </c>
      <c r="Q1348">
        <v>531</v>
      </c>
      <c r="R1348" t="s">
        <v>93</v>
      </c>
    </row>
    <row r="1349" spans="1:18" x14ac:dyDescent="0.2">
      <c r="A1349" s="514">
        <v>1347</v>
      </c>
      <c r="B1349" s="374">
        <v>43431.763194444444</v>
      </c>
      <c r="C1349" t="s">
        <v>93</v>
      </c>
      <c r="D1349">
        <v>0.01</v>
      </c>
      <c r="E1349" t="s">
        <v>253</v>
      </c>
      <c r="F1349">
        <v>1.1279999999999999</v>
      </c>
      <c r="I1349" s="374">
        <v>43432.383333333331</v>
      </c>
      <c r="J1349">
        <v>1.1274</v>
      </c>
      <c r="K1349">
        <v>0</v>
      </c>
      <c r="M1349">
        <v>0.02</v>
      </c>
      <c r="N1349">
        <v>0.62</v>
      </c>
      <c r="O1349">
        <v>1110</v>
      </c>
      <c r="P1349" t="s">
        <v>575</v>
      </c>
      <c r="Q1349">
        <v>532</v>
      </c>
      <c r="R1349" t="s">
        <v>93</v>
      </c>
    </row>
    <row r="1350" spans="1:18" x14ac:dyDescent="0.2">
      <c r="A1350" s="514">
        <v>1349</v>
      </c>
      <c r="B1350" s="374">
        <v>43431.801388888889</v>
      </c>
      <c r="C1350" t="s">
        <v>93</v>
      </c>
      <c r="D1350">
        <v>0.01</v>
      </c>
      <c r="E1350" t="s">
        <v>253</v>
      </c>
      <c r="F1350">
        <v>1.1292</v>
      </c>
      <c r="I1350" s="374">
        <v>43432.383333333331</v>
      </c>
      <c r="J1350">
        <v>1.1274</v>
      </c>
      <c r="K1350">
        <v>0</v>
      </c>
      <c r="M1350">
        <v>0.02</v>
      </c>
      <c r="N1350">
        <v>1.82</v>
      </c>
      <c r="O1350">
        <v>1110</v>
      </c>
      <c r="P1350" t="s">
        <v>1293</v>
      </c>
      <c r="Q1350">
        <v>532</v>
      </c>
      <c r="R1350" t="s">
        <v>93</v>
      </c>
    </row>
    <row r="1351" spans="1:18" x14ac:dyDescent="0.2">
      <c r="A1351" s="514">
        <v>1350</v>
      </c>
      <c r="B1351" s="374">
        <v>43432.414583333331</v>
      </c>
      <c r="C1351" t="s">
        <v>93</v>
      </c>
      <c r="D1351">
        <v>0.01</v>
      </c>
      <c r="E1351" t="s">
        <v>253</v>
      </c>
      <c r="F1351">
        <v>1.1279999999999999</v>
      </c>
      <c r="I1351" s="374">
        <v>43432.661805555559</v>
      </c>
      <c r="J1351">
        <v>1.1274</v>
      </c>
      <c r="K1351">
        <v>0</v>
      </c>
      <c r="M1351">
        <v>0</v>
      </c>
      <c r="N1351">
        <v>0.6</v>
      </c>
      <c r="O1351">
        <v>1110</v>
      </c>
      <c r="P1351" t="s">
        <v>575</v>
      </c>
      <c r="Q1351">
        <v>533</v>
      </c>
      <c r="R1351" t="s">
        <v>93</v>
      </c>
    </row>
    <row r="1352" spans="1:18" x14ac:dyDescent="0.2">
      <c r="A1352" s="514">
        <v>1351</v>
      </c>
      <c r="B1352" s="374">
        <v>43432.50277777778</v>
      </c>
      <c r="C1352" t="s">
        <v>93</v>
      </c>
      <c r="D1352">
        <v>0.01</v>
      </c>
      <c r="E1352" t="s">
        <v>253</v>
      </c>
      <c r="F1352">
        <v>1.1292</v>
      </c>
      <c r="I1352" s="374">
        <v>43432.661805555559</v>
      </c>
      <c r="J1352">
        <v>1.1274</v>
      </c>
      <c r="K1352">
        <v>0</v>
      </c>
      <c r="M1352">
        <v>0</v>
      </c>
      <c r="N1352">
        <v>1.8</v>
      </c>
      <c r="O1352">
        <v>1110</v>
      </c>
      <c r="P1352" t="s">
        <v>1292</v>
      </c>
      <c r="Q1352">
        <v>533</v>
      </c>
      <c r="R1352" t="s">
        <v>93</v>
      </c>
    </row>
    <row r="1353" spans="1:18" x14ac:dyDescent="0.2">
      <c r="A1353" s="514">
        <v>1352</v>
      </c>
      <c r="B1353" s="374">
        <v>43432.665972222225</v>
      </c>
      <c r="C1353" t="s">
        <v>93</v>
      </c>
      <c r="D1353">
        <v>0.01</v>
      </c>
      <c r="E1353" t="s">
        <v>253</v>
      </c>
      <c r="F1353">
        <v>1.1273</v>
      </c>
      <c r="I1353" s="374">
        <v>43434.649305555555</v>
      </c>
      <c r="J1353">
        <v>1.1347</v>
      </c>
      <c r="K1353">
        <v>0</v>
      </c>
      <c r="M1353">
        <v>7.0000000000000007E-2</v>
      </c>
      <c r="N1353">
        <v>-7.33</v>
      </c>
      <c r="O1353">
        <v>1110</v>
      </c>
      <c r="P1353" t="s">
        <v>575</v>
      </c>
      <c r="Q1353">
        <v>534</v>
      </c>
      <c r="R1353" t="s">
        <v>93</v>
      </c>
    </row>
    <row r="1354" spans="1:18" x14ac:dyDescent="0.2">
      <c r="A1354" s="514">
        <v>1353</v>
      </c>
      <c r="B1354" s="374">
        <v>43432.691666666666</v>
      </c>
      <c r="C1354" t="s">
        <v>93</v>
      </c>
      <c r="D1354">
        <v>0.01</v>
      </c>
      <c r="E1354" t="s">
        <v>253</v>
      </c>
      <c r="F1354">
        <v>1.1285000000000001</v>
      </c>
      <c r="I1354" s="374">
        <v>43434.649305555555</v>
      </c>
      <c r="J1354">
        <v>1.1347</v>
      </c>
      <c r="K1354">
        <v>0</v>
      </c>
      <c r="M1354">
        <v>7.0000000000000007E-2</v>
      </c>
      <c r="N1354">
        <v>-6.13</v>
      </c>
      <c r="O1354">
        <v>1110</v>
      </c>
      <c r="P1354" t="s">
        <v>1283</v>
      </c>
      <c r="Q1354">
        <v>534</v>
      </c>
      <c r="R1354" t="s">
        <v>93</v>
      </c>
    </row>
    <row r="1355" spans="1:18" x14ac:dyDescent="0.2">
      <c r="A1355" s="514">
        <v>1354</v>
      </c>
      <c r="B1355" s="374">
        <v>43432.754166666666</v>
      </c>
      <c r="C1355" t="s">
        <v>93</v>
      </c>
      <c r="D1355">
        <v>0.03</v>
      </c>
      <c r="E1355" t="s">
        <v>253</v>
      </c>
      <c r="F1355">
        <v>1.1335999999999999</v>
      </c>
      <c r="I1355" s="374">
        <v>43434.649305555555</v>
      </c>
      <c r="J1355">
        <v>1.1347</v>
      </c>
      <c r="K1355">
        <v>0</v>
      </c>
      <c r="M1355">
        <v>0.19</v>
      </c>
      <c r="N1355">
        <v>-3.11</v>
      </c>
      <c r="O1355">
        <v>1110</v>
      </c>
      <c r="P1355" t="s">
        <v>1282</v>
      </c>
      <c r="Q1355">
        <v>534</v>
      </c>
      <c r="R1355" t="s">
        <v>93</v>
      </c>
    </row>
    <row r="1356" spans="1:18" x14ac:dyDescent="0.2">
      <c r="A1356" s="514">
        <v>1355</v>
      </c>
      <c r="B1356" s="374">
        <v>43432.756249999999</v>
      </c>
      <c r="C1356" t="s">
        <v>93</v>
      </c>
      <c r="D1356">
        <v>0.04</v>
      </c>
      <c r="E1356" t="s">
        <v>253</v>
      </c>
      <c r="F1356">
        <v>1.1352</v>
      </c>
      <c r="I1356" s="374">
        <v>43434.649305555555</v>
      </c>
      <c r="J1356">
        <v>1.1347</v>
      </c>
      <c r="K1356">
        <v>0</v>
      </c>
      <c r="M1356">
        <v>0.25</v>
      </c>
      <c r="N1356">
        <v>2.25</v>
      </c>
      <c r="O1356">
        <v>1110</v>
      </c>
      <c r="P1356" t="s">
        <v>1281</v>
      </c>
      <c r="Q1356">
        <v>534</v>
      </c>
      <c r="R1356" t="s">
        <v>93</v>
      </c>
    </row>
    <row r="1357" spans="1:18" x14ac:dyDescent="0.2">
      <c r="A1357" s="514">
        <v>1358</v>
      </c>
      <c r="B1357" s="374">
        <v>43432.799305555556</v>
      </c>
      <c r="C1357" t="s">
        <v>93</v>
      </c>
      <c r="D1357">
        <v>0.06</v>
      </c>
      <c r="E1357" t="s">
        <v>253</v>
      </c>
      <c r="F1357">
        <v>1.1371</v>
      </c>
      <c r="I1357" s="374">
        <v>43434.649305555555</v>
      </c>
      <c r="J1357">
        <v>1.1347</v>
      </c>
      <c r="K1357">
        <v>0</v>
      </c>
      <c r="M1357">
        <v>0.37</v>
      </c>
      <c r="N1357">
        <v>14.77</v>
      </c>
      <c r="O1357">
        <v>1110</v>
      </c>
      <c r="P1357" t="s">
        <v>1280</v>
      </c>
      <c r="Q1357">
        <v>534</v>
      </c>
      <c r="R1357" t="s">
        <v>93</v>
      </c>
    </row>
    <row r="1358" spans="1:18" x14ac:dyDescent="0.2">
      <c r="A1358" s="514">
        <v>1361</v>
      </c>
      <c r="B1358" s="374">
        <v>43433.363194444442</v>
      </c>
      <c r="C1358" t="s">
        <v>93</v>
      </c>
      <c r="D1358">
        <v>0.09</v>
      </c>
      <c r="E1358" t="s">
        <v>253</v>
      </c>
      <c r="F1358">
        <v>1.1394</v>
      </c>
      <c r="I1358" s="374">
        <v>43434.649305555555</v>
      </c>
      <c r="J1358">
        <v>1.1347</v>
      </c>
      <c r="K1358">
        <v>0</v>
      </c>
      <c r="M1358">
        <v>0.14000000000000001</v>
      </c>
      <c r="N1358">
        <v>42.44</v>
      </c>
      <c r="O1358">
        <v>1110</v>
      </c>
      <c r="P1358" t="s">
        <v>1279</v>
      </c>
      <c r="Q1358">
        <v>534</v>
      </c>
      <c r="R1358" t="s">
        <v>93</v>
      </c>
    </row>
    <row r="1359" spans="1:18" x14ac:dyDescent="0.2">
      <c r="A1359" s="514">
        <v>1356</v>
      </c>
      <c r="B1359" s="374">
        <v>43432.76666666667</v>
      </c>
      <c r="C1359" t="s">
        <v>92</v>
      </c>
      <c r="D1359">
        <v>0.01</v>
      </c>
      <c r="E1359" t="s">
        <v>253</v>
      </c>
      <c r="F1359">
        <v>1.1349</v>
      </c>
      <c r="I1359" s="374">
        <v>43432.796527777777</v>
      </c>
      <c r="J1359">
        <v>1.1355</v>
      </c>
      <c r="K1359">
        <v>0</v>
      </c>
      <c r="M1359">
        <v>0</v>
      </c>
      <c r="N1359">
        <v>0.6</v>
      </c>
      <c r="O1359">
        <v>1110</v>
      </c>
      <c r="P1359" t="s">
        <v>563</v>
      </c>
      <c r="Q1359">
        <v>535</v>
      </c>
      <c r="R1359" t="s">
        <v>92</v>
      </c>
    </row>
    <row r="1360" spans="1:18" x14ac:dyDescent="0.2">
      <c r="A1360" s="514">
        <v>1357</v>
      </c>
      <c r="B1360" s="374">
        <v>43432.772916666669</v>
      </c>
      <c r="C1360" t="s">
        <v>92</v>
      </c>
      <c r="D1360">
        <v>0.01</v>
      </c>
      <c r="E1360" t="s">
        <v>253</v>
      </c>
      <c r="F1360">
        <v>1.1335999999999999</v>
      </c>
      <c r="I1360" s="374">
        <v>43432.796527777777</v>
      </c>
      <c r="J1360">
        <v>1.1355</v>
      </c>
      <c r="K1360">
        <v>0</v>
      </c>
      <c r="M1360">
        <v>0</v>
      </c>
      <c r="N1360">
        <v>1.9</v>
      </c>
      <c r="O1360">
        <v>1110</v>
      </c>
      <c r="P1360" t="s">
        <v>644</v>
      </c>
      <c r="Q1360">
        <v>535</v>
      </c>
      <c r="R1360" t="s">
        <v>92</v>
      </c>
    </row>
    <row r="1361" spans="1:18" x14ac:dyDescent="0.2">
      <c r="A1361" s="514">
        <v>1359</v>
      </c>
      <c r="B1361" s="374">
        <v>43432.802777777775</v>
      </c>
      <c r="C1361" t="s">
        <v>92</v>
      </c>
      <c r="D1361">
        <v>0.01</v>
      </c>
      <c r="E1361" t="s">
        <v>253</v>
      </c>
      <c r="F1361">
        <v>1.1374</v>
      </c>
      <c r="I1361" s="374">
        <v>43432.804166666669</v>
      </c>
      <c r="J1361">
        <v>1.1386000000000001</v>
      </c>
      <c r="K1361">
        <v>0</v>
      </c>
      <c r="M1361">
        <v>0</v>
      </c>
      <c r="N1361">
        <v>1.2</v>
      </c>
      <c r="O1361">
        <v>1110</v>
      </c>
      <c r="P1361" t="s">
        <v>563</v>
      </c>
      <c r="Q1361">
        <v>536</v>
      </c>
      <c r="R1361" t="s">
        <v>92</v>
      </c>
    </row>
    <row r="1362" spans="1:18" x14ac:dyDescent="0.2">
      <c r="A1362" s="514">
        <v>1360</v>
      </c>
      <c r="B1362" s="374">
        <v>43432.834027777775</v>
      </c>
      <c r="C1362" t="s">
        <v>92</v>
      </c>
      <c r="D1362">
        <v>0.01</v>
      </c>
      <c r="E1362" t="s">
        <v>253</v>
      </c>
      <c r="F1362">
        <v>1.1375999999999999</v>
      </c>
      <c r="I1362" s="374">
        <v>43433.356944444444</v>
      </c>
      <c r="J1362">
        <v>1.1392</v>
      </c>
      <c r="K1362">
        <v>0</v>
      </c>
      <c r="M1362">
        <v>-0.37</v>
      </c>
      <c r="N1362">
        <v>1.23</v>
      </c>
      <c r="O1362">
        <v>1110</v>
      </c>
      <c r="P1362" t="s">
        <v>575</v>
      </c>
      <c r="Q1362">
        <v>537</v>
      </c>
      <c r="R1362" t="s">
        <v>92</v>
      </c>
    </row>
    <row r="1363" spans="1:18" x14ac:dyDescent="0.2">
      <c r="A1363" s="514">
        <v>1362</v>
      </c>
      <c r="B1363" s="374">
        <v>43433.375694444447</v>
      </c>
      <c r="C1363" t="s">
        <v>92</v>
      </c>
      <c r="D1363">
        <v>0.01</v>
      </c>
      <c r="E1363" t="s">
        <v>253</v>
      </c>
      <c r="F1363">
        <v>1.1389</v>
      </c>
      <c r="I1363" s="374">
        <v>43433.575694444444</v>
      </c>
      <c r="J1363">
        <v>1.1389</v>
      </c>
      <c r="K1363">
        <v>0</v>
      </c>
      <c r="M1363">
        <v>0</v>
      </c>
      <c r="N1363">
        <v>0</v>
      </c>
      <c r="O1363">
        <v>1110</v>
      </c>
      <c r="P1363" t="s">
        <v>575</v>
      </c>
      <c r="Q1363">
        <v>538</v>
      </c>
      <c r="R1363" t="s">
        <v>92</v>
      </c>
    </row>
    <row r="1364" spans="1:18" x14ac:dyDescent="0.2">
      <c r="A1364" s="514">
        <v>1363</v>
      </c>
      <c r="B1364" s="374">
        <v>43433.408333333333</v>
      </c>
      <c r="C1364" t="s">
        <v>92</v>
      </c>
      <c r="D1364">
        <v>0.01</v>
      </c>
      <c r="E1364" t="s">
        <v>253</v>
      </c>
      <c r="F1364">
        <v>1.1376999999999999</v>
      </c>
      <c r="I1364" s="374">
        <v>43433.575694444444</v>
      </c>
      <c r="J1364">
        <v>1.1389</v>
      </c>
      <c r="K1364">
        <v>0</v>
      </c>
      <c r="M1364">
        <v>0</v>
      </c>
      <c r="N1364">
        <v>1.2</v>
      </c>
      <c r="O1364">
        <v>1110</v>
      </c>
      <c r="P1364" t="s">
        <v>1285</v>
      </c>
      <c r="Q1364">
        <v>538</v>
      </c>
      <c r="R1364" t="s">
        <v>92</v>
      </c>
    </row>
    <row r="1365" spans="1:18" x14ac:dyDescent="0.2">
      <c r="A1365" s="514">
        <v>1364</v>
      </c>
      <c r="B1365" s="374">
        <v>43433.488194444442</v>
      </c>
      <c r="C1365" t="s">
        <v>92</v>
      </c>
      <c r="D1365">
        <v>0.01</v>
      </c>
      <c r="E1365" t="s">
        <v>253</v>
      </c>
      <c r="F1365">
        <v>1.1363000000000001</v>
      </c>
      <c r="I1365" s="374">
        <v>43433.575694444444</v>
      </c>
      <c r="J1365">
        <v>1.1389</v>
      </c>
      <c r="K1365">
        <v>0</v>
      </c>
      <c r="M1365">
        <v>0</v>
      </c>
      <c r="N1365">
        <v>2.6</v>
      </c>
      <c r="O1365">
        <v>1110</v>
      </c>
      <c r="P1365" t="s">
        <v>1284</v>
      </c>
      <c r="Q1365">
        <v>538</v>
      </c>
      <c r="R1365" t="s">
        <v>92</v>
      </c>
    </row>
    <row r="1366" spans="1:18" x14ac:dyDescent="0.2">
      <c r="A1366" s="514">
        <v>1365</v>
      </c>
      <c r="B1366" s="374">
        <v>43433.590277777781</v>
      </c>
      <c r="C1366" t="s">
        <v>92</v>
      </c>
      <c r="D1366">
        <v>0.01</v>
      </c>
      <c r="E1366" t="s">
        <v>253</v>
      </c>
      <c r="F1366">
        <v>1.139</v>
      </c>
      <c r="I1366" s="374">
        <v>43433.714583333334</v>
      </c>
      <c r="J1366">
        <v>1.1392</v>
      </c>
      <c r="K1366">
        <v>0</v>
      </c>
      <c r="M1366">
        <v>0</v>
      </c>
      <c r="N1366">
        <v>0.2</v>
      </c>
      <c r="O1366">
        <v>1110</v>
      </c>
      <c r="P1366" t="s">
        <v>575</v>
      </c>
      <c r="Q1366">
        <v>539</v>
      </c>
      <c r="R1366" t="s">
        <v>92</v>
      </c>
    </row>
    <row r="1367" spans="1:18" x14ac:dyDescent="0.2">
      <c r="A1367" s="514">
        <v>1366</v>
      </c>
      <c r="B1367" s="374">
        <v>43433.625694444447</v>
      </c>
      <c r="C1367" t="s">
        <v>92</v>
      </c>
      <c r="D1367">
        <v>0.01</v>
      </c>
      <c r="E1367" t="s">
        <v>253</v>
      </c>
      <c r="F1367">
        <v>1.1369</v>
      </c>
      <c r="I1367" s="374">
        <v>43433.714583333334</v>
      </c>
      <c r="J1367">
        <v>1.1392</v>
      </c>
      <c r="K1367">
        <v>0</v>
      </c>
      <c r="M1367">
        <v>0</v>
      </c>
      <c r="N1367">
        <v>2.2999999999999998</v>
      </c>
      <c r="O1367">
        <v>1110</v>
      </c>
      <c r="P1367" t="s">
        <v>645</v>
      </c>
      <c r="Q1367">
        <v>539</v>
      </c>
      <c r="R1367" t="s">
        <v>92</v>
      </c>
    </row>
    <row r="1368" spans="1:18" x14ac:dyDescent="0.2">
      <c r="A1368" s="514">
        <v>1367</v>
      </c>
      <c r="B1368" s="374">
        <v>43433.727083333331</v>
      </c>
      <c r="C1368" t="s">
        <v>92</v>
      </c>
      <c r="D1368">
        <v>0.01</v>
      </c>
      <c r="E1368" t="s">
        <v>253</v>
      </c>
      <c r="F1368">
        <v>1.1385000000000001</v>
      </c>
      <c r="I1368" s="374">
        <v>43433.9</v>
      </c>
      <c r="J1368">
        <v>1.1391</v>
      </c>
      <c r="K1368">
        <v>0</v>
      </c>
      <c r="M1368">
        <v>0</v>
      </c>
      <c r="N1368">
        <v>0.6</v>
      </c>
      <c r="O1368">
        <v>1110</v>
      </c>
      <c r="P1368" t="s">
        <v>575</v>
      </c>
      <c r="Q1368">
        <v>540</v>
      </c>
      <c r="R1368" t="s">
        <v>92</v>
      </c>
    </row>
    <row r="1369" spans="1:18" x14ac:dyDescent="0.2">
      <c r="A1369" s="514">
        <v>1368</v>
      </c>
      <c r="B1369" s="374">
        <v>43433.774305555555</v>
      </c>
      <c r="C1369" t="s">
        <v>92</v>
      </c>
      <c r="D1369">
        <v>0.01</v>
      </c>
      <c r="E1369" t="s">
        <v>253</v>
      </c>
      <c r="F1369">
        <v>1.1373</v>
      </c>
      <c r="I1369" s="374">
        <v>43433.9</v>
      </c>
      <c r="J1369">
        <v>1.1391</v>
      </c>
      <c r="K1369">
        <v>0</v>
      </c>
      <c r="M1369">
        <v>0</v>
      </c>
      <c r="N1369">
        <v>1.8</v>
      </c>
      <c r="O1369">
        <v>1110</v>
      </c>
      <c r="P1369" t="s">
        <v>646</v>
      </c>
      <c r="Q1369">
        <v>540</v>
      </c>
      <c r="R1369" t="s">
        <v>92</v>
      </c>
    </row>
    <row r="1370" spans="1:18" x14ac:dyDescent="0.2">
      <c r="A1370" s="514">
        <v>1369</v>
      </c>
      <c r="B1370" s="374">
        <v>43434.326388888891</v>
      </c>
      <c r="C1370" t="s">
        <v>92</v>
      </c>
      <c r="D1370">
        <v>0.01</v>
      </c>
      <c r="E1370" t="s">
        <v>253</v>
      </c>
      <c r="F1370">
        <v>1.1391</v>
      </c>
      <c r="I1370" s="374">
        <v>43437.158333333333</v>
      </c>
      <c r="J1370">
        <v>1.1355</v>
      </c>
      <c r="K1370">
        <v>0</v>
      </c>
      <c r="M1370">
        <v>-0.12</v>
      </c>
      <c r="N1370">
        <v>-3.72</v>
      </c>
      <c r="O1370">
        <v>1110</v>
      </c>
      <c r="P1370" t="s">
        <v>575</v>
      </c>
      <c r="Q1370">
        <v>541</v>
      </c>
      <c r="R1370" t="s">
        <v>92</v>
      </c>
    </row>
    <row r="1371" spans="1:18" x14ac:dyDescent="0.2">
      <c r="A1371" s="514">
        <v>1370</v>
      </c>
      <c r="B1371" s="374">
        <v>43434.379861111112</v>
      </c>
      <c r="C1371" t="s">
        <v>92</v>
      </c>
      <c r="D1371">
        <v>0.01</v>
      </c>
      <c r="E1371" t="s">
        <v>253</v>
      </c>
      <c r="F1371">
        <v>1.1378999999999999</v>
      </c>
      <c r="I1371" s="374">
        <v>43437.158333333333</v>
      </c>
      <c r="J1371">
        <v>1.1355</v>
      </c>
      <c r="K1371">
        <v>0</v>
      </c>
      <c r="M1371">
        <v>-0.12</v>
      </c>
      <c r="N1371">
        <v>-2.52</v>
      </c>
      <c r="O1371">
        <v>1110</v>
      </c>
      <c r="P1371" t="s">
        <v>1278</v>
      </c>
      <c r="Q1371">
        <v>541</v>
      </c>
      <c r="R1371" t="s">
        <v>92</v>
      </c>
    </row>
    <row r="1372" spans="1:18" x14ac:dyDescent="0.2">
      <c r="A1372" s="514">
        <v>1371</v>
      </c>
      <c r="B1372" s="374">
        <v>43434.46597222222</v>
      </c>
      <c r="C1372" t="s">
        <v>92</v>
      </c>
      <c r="D1372">
        <v>0.01</v>
      </c>
      <c r="E1372" t="s">
        <v>253</v>
      </c>
      <c r="F1372">
        <v>1.1365000000000001</v>
      </c>
      <c r="I1372" s="374">
        <v>43437.158333333333</v>
      </c>
      <c r="J1372">
        <v>1.1355</v>
      </c>
      <c r="K1372">
        <v>0</v>
      </c>
      <c r="M1372">
        <v>-0.12</v>
      </c>
      <c r="N1372">
        <v>-1.1200000000000001</v>
      </c>
      <c r="O1372">
        <v>1110</v>
      </c>
      <c r="P1372" t="s">
        <v>1277</v>
      </c>
      <c r="Q1372">
        <v>541</v>
      </c>
      <c r="R1372" t="s">
        <v>92</v>
      </c>
    </row>
    <row r="1373" spans="1:18" x14ac:dyDescent="0.2">
      <c r="A1373" s="514">
        <v>1372</v>
      </c>
      <c r="B1373" s="374">
        <v>43434.65</v>
      </c>
      <c r="C1373" t="s">
        <v>92</v>
      </c>
      <c r="D1373">
        <v>0.02</v>
      </c>
      <c r="E1373" t="s">
        <v>253</v>
      </c>
      <c r="F1373">
        <v>1.1344000000000001</v>
      </c>
      <c r="I1373" s="374">
        <v>43437.158333333333</v>
      </c>
      <c r="J1373">
        <v>1.1355</v>
      </c>
      <c r="K1373">
        <v>0</v>
      </c>
      <c r="M1373">
        <v>-0.25</v>
      </c>
      <c r="N1373">
        <v>1.95</v>
      </c>
      <c r="O1373">
        <v>1110</v>
      </c>
      <c r="P1373" t="s">
        <v>1276</v>
      </c>
      <c r="Q1373">
        <v>541</v>
      </c>
      <c r="R1373" t="s">
        <v>92</v>
      </c>
    </row>
    <row r="1374" spans="1:18" x14ac:dyDescent="0.2">
      <c r="A1374" s="514">
        <v>1373</v>
      </c>
      <c r="B1374" s="374">
        <v>43434.688888888886</v>
      </c>
      <c r="C1374" t="s">
        <v>92</v>
      </c>
      <c r="D1374">
        <v>0.03</v>
      </c>
      <c r="E1374" t="s">
        <v>253</v>
      </c>
      <c r="F1374">
        <v>1.1329</v>
      </c>
      <c r="I1374" s="374">
        <v>43437.158333333333</v>
      </c>
      <c r="J1374">
        <v>1.1355</v>
      </c>
      <c r="K1374">
        <v>0</v>
      </c>
      <c r="M1374">
        <v>-0.37</v>
      </c>
      <c r="N1374">
        <v>7.43</v>
      </c>
      <c r="O1374">
        <v>1110</v>
      </c>
      <c r="P1374" t="s">
        <v>1275</v>
      </c>
      <c r="Q1374">
        <v>541</v>
      </c>
      <c r="R1374" t="s">
        <v>92</v>
      </c>
    </row>
    <row r="1375" spans="1:18" x14ac:dyDescent="0.2">
      <c r="A1375" s="514">
        <v>1374</v>
      </c>
      <c r="B1375" s="374">
        <v>43434.71875</v>
      </c>
      <c r="C1375" t="s">
        <v>92</v>
      </c>
      <c r="D1375">
        <v>0.04</v>
      </c>
      <c r="E1375" t="s">
        <v>253</v>
      </c>
      <c r="F1375">
        <v>1.1312</v>
      </c>
      <c r="I1375" s="374">
        <v>43437.158333333333</v>
      </c>
      <c r="J1375">
        <v>1.1355</v>
      </c>
      <c r="K1375">
        <v>0</v>
      </c>
      <c r="M1375">
        <v>-0.5</v>
      </c>
      <c r="N1375">
        <v>16.7</v>
      </c>
      <c r="O1375">
        <v>1110</v>
      </c>
      <c r="P1375" t="s">
        <v>1274</v>
      </c>
      <c r="Q1375">
        <v>541</v>
      </c>
      <c r="R1375" t="s">
        <v>92</v>
      </c>
    </row>
    <row r="1376" spans="1:18" x14ac:dyDescent="0.2">
      <c r="A1376" s="514">
        <v>1375</v>
      </c>
      <c r="B1376" s="374">
        <v>43434.731944444444</v>
      </c>
      <c r="C1376" t="s">
        <v>93</v>
      </c>
      <c r="D1376">
        <v>0.01</v>
      </c>
      <c r="E1376" t="s">
        <v>253</v>
      </c>
      <c r="F1376">
        <v>1.1322000000000001</v>
      </c>
      <c r="I1376" s="374">
        <v>43434.795138888891</v>
      </c>
      <c r="J1376">
        <v>1.131</v>
      </c>
      <c r="K1376">
        <v>0</v>
      </c>
      <c r="M1376">
        <v>0</v>
      </c>
      <c r="N1376">
        <v>1.2</v>
      </c>
      <c r="O1376">
        <v>1110</v>
      </c>
      <c r="P1376" t="s">
        <v>563</v>
      </c>
      <c r="Q1376">
        <v>542</v>
      </c>
      <c r="R1376" t="s">
        <v>93</v>
      </c>
    </row>
    <row r="1377" spans="1:18" x14ac:dyDescent="0.2">
      <c r="A1377" s="514">
        <v>1376</v>
      </c>
      <c r="B1377" s="374">
        <v>43434.915277777778</v>
      </c>
      <c r="C1377" t="s">
        <v>93</v>
      </c>
      <c r="D1377">
        <v>0.01</v>
      </c>
      <c r="E1377" t="s">
        <v>253</v>
      </c>
      <c r="F1377">
        <v>1.1317999999999999</v>
      </c>
      <c r="I1377" s="374">
        <v>43437.500694444447</v>
      </c>
      <c r="J1377">
        <v>1.1332</v>
      </c>
      <c r="K1377">
        <v>0</v>
      </c>
      <c r="M1377">
        <v>0.02</v>
      </c>
      <c r="N1377">
        <v>-1.38</v>
      </c>
      <c r="O1377">
        <v>1110</v>
      </c>
      <c r="P1377" t="s">
        <v>575</v>
      </c>
      <c r="Q1377">
        <v>543</v>
      </c>
      <c r="R1377" t="s">
        <v>93</v>
      </c>
    </row>
    <row r="1378" spans="1:18" x14ac:dyDescent="0.2">
      <c r="A1378" s="514">
        <v>1377</v>
      </c>
      <c r="B1378" s="374">
        <v>43437</v>
      </c>
      <c r="C1378" t="s">
        <v>93</v>
      </c>
      <c r="D1378">
        <v>0.01</v>
      </c>
      <c r="E1378" t="s">
        <v>253</v>
      </c>
      <c r="F1378">
        <v>1.1334</v>
      </c>
      <c r="I1378" s="374">
        <v>43437.500694444447</v>
      </c>
      <c r="J1378">
        <v>1.1332</v>
      </c>
      <c r="K1378">
        <v>0</v>
      </c>
      <c r="M1378">
        <v>0</v>
      </c>
      <c r="N1378">
        <v>0.2</v>
      </c>
      <c r="O1378">
        <v>1110</v>
      </c>
      <c r="P1378" t="s">
        <v>1273</v>
      </c>
      <c r="Q1378">
        <v>543</v>
      </c>
      <c r="R1378" t="s">
        <v>93</v>
      </c>
    </row>
    <row r="1379" spans="1:18" x14ac:dyDescent="0.2">
      <c r="A1379" s="514">
        <v>1378</v>
      </c>
      <c r="B1379" s="374">
        <v>43437.146527777775</v>
      </c>
      <c r="C1379" t="s">
        <v>93</v>
      </c>
      <c r="D1379">
        <v>0.01</v>
      </c>
      <c r="E1379" t="s">
        <v>253</v>
      </c>
      <c r="F1379">
        <v>1.1347</v>
      </c>
      <c r="I1379" s="374">
        <v>43437.500694444447</v>
      </c>
      <c r="J1379">
        <v>1.1332</v>
      </c>
      <c r="K1379">
        <v>0</v>
      </c>
      <c r="M1379">
        <v>0</v>
      </c>
      <c r="N1379">
        <v>1.5</v>
      </c>
      <c r="O1379">
        <v>1110</v>
      </c>
      <c r="P1379" t="s">
        <v>1272</v>
      </c>
      <c r="Q1379">
        <v>543</v>
      </c>
      <c r="R1379" t="s">
        <v>93</v>
      </c>
    </row>
    <row r="1380" spans="1:18" x14ac:dyDescent="0.2">
      <c r="A1380" s="514">
        <v>1379</v>
      </c>
      <c r="B1380" s="374">
        <v>43437.290972222225</v>
      </c>
      <c r="C1380" t="s">
        <v>93</v>
      </c>
      <c r="D1380">
        <v>0.02</v>
      </c>
      <c r="E1380" t="s">
        <v>253</v>
      </c>
      <c r="F1380">
        <v>1.1366000000000001</v>
      </c>
      <c r="I1380" s="374">
        <v>43437.500694444447</v>
      </c>
      <c r="J1380">
        <v>1.1332</v>
      </c>
      <c r="K1380">
        <v>0</v>
      </c>
      <c r="M1380">
        <v>0</v>
      </c>
      <c r="N1380">
        <v>6.8</v>
      </c>
      <c r="O1380">
        <v>1110</v>
      </c>
      <c r="P1380" t="s">
        <v>1271</v>
      </c>
      <c r="Q1380">
        <v>543</v>
      </c>
      <c r="R1380" t="s">
        <v>93</v>
      </c>
    </row>
    <row r="1381" spans="1:18" x14ac:dyDescent="0.2">
      <c r="A1381" s="514">
        <v>1380</v>
      </c>
      <c r="B1381" s="374">
        <v>43437.327777777777</v>
      </c>
      <c r="C1381" t="s">
        <v>92</v>
      </c>
      <c r="D1381">
        <v>0.01</v>
      </c>
      <c r="E1381" t="s">
        <v>253</v>
      </c>
      <c r="F1381">
        <v>1.1359999999999999</v>
      </c>
      <c r="I1381" s="374">
        <v>43437.336805555555</v>
      </c>
      <c r="J1381">
        <v>1.1372</v>
      </c>
      <c r="K1381">
        <v>0</v>
      </c>
      <c r="M1381">
        <v>0</v>
      </c>
      <c r="N1381">
        <v>1.2</v>
      </c>
      <c r="O1381">
        <v>1110</v>
      </c>
      <c r="P1381" t="s">
        <v>563</v>
      </c>
      <c r="Q1381">
        <v>544</v>
      </c>
      <c r="R1381" t="s">
        <v>92</v>
      </c>
    </row>
    <row r="1382" spans="1:18" x14ac:dyDescent="0.2">
      <c r="A1382" s="514">
        <v>1381</v>
      </c>
      <c r="B1382" s="374">
        <v>43437.372916666667</v>
      </c>
      <c r="C1382" t="s">
        <v>92</v>
      </c>
      <c r="D1382">
        <v>0.01</v>
      </c>
      <c r="E1382" t="s">
        <v>253</v>
      </c>
      <c r="F1382">
        <v>1.1372</v>
      </c>
      <c r="I1382" s="374">
        <v>43437.754166666666</v>
      </c>
      <c r="J1382">
        <v>1.1362000000000001</v>
      </c>
      <c r="K1382">
        <v>0</v>
      </c>
      <c r="M1382">
        <v>0</v>
      </c>
      <c r="N1382">
        <v>-1</v>
      </c>
      <c r="O1382">
        <v>1110</v>
      </c>
      <c r="P1382" t="s">
        <v>575</v>
      </c>
      <c r="Q1382">
        <v>545</v>
      </c>
      <c r="R1382" t="s">
        <v>92</v>
      </c>
    </row>
    <row r="1383" spans="1:18" x14ac:dyDescent="0.2">
      <c r="A1383" s="514">
        <v>1382</v>
      </c>
      <c r="B1383" s="374">
        <v>43437.398611111108</v>
      </c>
      <c r="C1383" t="s">
        <v>92</v>
      </c>
      <c r="D1383">
        <v>0.01</v>
      </c>
      <c r="E1383" t="s">
        <v>253</v>
      </c>
      <c r="F1383">
        <v>1.1359999999999999</v>
      </c>
      <c r="I1383" s="374">
        <v>43437.754166666666</v>
      </c>
      <c r="J1383">
        <v>1.1362000000000001</v>
      </c>
      <c r="K1383">
        <v>0</v>
      </c>
      <c r="M1383">
        <v>0</v>
      </c>
      <c r="N1383">
        <v>0.2</v>
      </c>
      <c r="O1383">
        <v>1110</v>
      </c>
      <c r="P1383" t="s">
        <v>1270</v>
      </c>
      <c r="Q1383">
        <v>545</v>
      </c>
      <c r="R1383" t="s">
        <v>92</v>
      </c>
    </row>
    <row r="1384" spans="1:18" x14ac:dyDescent="0.2">
      <c r="A1384" s="514">
        <v>1383</v>
      </c>
      <c r="B1384" s="374">
        <v>43437.479861111111</v>
      </c>
      <c r="C1384" t="s">
        <v>92</v>
      </c>
      <c r="D1384">
        <v>0.01</v>
      </c>
      <c r="E1384" t="s">
        <v>253</v>
      </c>
      <c r="F1384">
        <v>1.1346000000000001</v>
      </c>
      <c r="I1384" s="374">
        <v>43437.754166666666</v>
      </c>
      <c r="J1384">
        <v>1.1362000000000001</v>
      </c>
      <c r="K1384">
        <v>0</v>
      </c>
      <c r="M1384">
        <v>0</v>
      </c>
      <c r="N1384">
        <v>1.6</v>
      </c>
      <c r="O1384">
        <v>1110</v>
      </c>
      <c r="P1384" t="s">
        <v>1269</v>
      </c>
      <c r="Q1384">
        <v>545</v>
      </c>
      <c r="R1384" t="s">
        <v>92</v>
      </c>
    </row>
    <row r="1385" spans="1:18" x14ac:dyDescent="0.2">
      <c r="A1385" s="514">
        <v>1384</v>
      </c>
      <c r="B1385" s="374">
        <v>43437.500694444447</v>
      </c>
      <c r="C1385" t="s">
        <v>92</v>
      </c>
      <c r="D1385">
        <v>0.02</v>
      </c>
      <c r="E1385" t="s">
        <v>253</v>
      </c>
      <c r="F1385">
        <v>1.1332</v>
      </c>
      <c r="I1385" s="374">
        <v>43437.754166666666</v>
      </c>
      <c r="J1385">
        <v>1.1362000000000001</v>
      </c>
      <c r="K1385">
        <v>0</v>
      </c>
      <c r="M1385">
        <v>0</v>
      </c>
      <c r="N1385">
        <v>6</v>
      </c>
      <c r="O1385">
        <v>1110</v>
      </c>
      <c r="P1385" t="s">
        <v>1268</v>
      </c>
      <c r="Q1385">
        <v>545</v>
      </c>
      <c r="R1385" t="s">
        <v>92</v>
      </c>
    </row>
    <row r="1386" spans="1:18" x14ac:dyDescent="0.2">
      <c r="A1386" s="514">
        <v>1385</v>
      </c>
      <c r="B1386" s="374">
        <v>43437.602777777778</v>
      </c>
      <c r="C1386" t="s">
        <v>93</v>
      </c>
      <c r="D1386">
        <v>0.01</v>
      </c>
      <c r="E1386" t="s">
        <v>253</v>
      </c>
      <c r="F1386">
        <v>1.1332</v>
      </c>
      <c r="I1386" s="374">
        <v>43438.692361111112</v>
      </c>
      <c r="J1386">
        <v>1.1365000000000001</v>
      </c>
      <c r="K1386">
        <v>0</v>
      </c>
      <c r="M1386">
        <v>0.02</v>
      </c>
      <c r="N1386">
        <v>-3.28</v>
      </c>
      <c r="O1386">
        <v>1110</v>
      </c>
      <c r="P1386" t="s">
        <v>575</v>
      </c>
      <c r="Q1386">
        <v>546</v>
      </c>
      <c r="R1386" t="s">
        <v>93</v>
      </c>
    </row>
    <row r="1387" spans="1:18" x14ac:dyDescent="0.2">
      <c r="A1387" s="514">
        <v>1386</v>
      </c>
      <c r="B1387" s="374">
        <v>43437.658333333333</v>
      </c>
      <c r="C1387" t="s">
        <v>93</v>
      </c>
      <c r="D1387">
        <v>0.01</v>
      </c>
      <c r="E1387" t="s">
        <v>253</v>
      </c>
      <c r="F1387">
        <v>1.1344000000000001</v>
      </c>
      <c r="I1387" s="374">
        <v>43438.692361111112</v>
      </c>
      <c r="J1387">
        <v>1.1365000000000001</v>
      </c>
      <c r="K1387">
        <v>0</v>
      </c>
      <c r="M1387">
        <v>0.02</v>
      </c>
      <c r="N1387">
        <v>-2.08</v>
      </c>
      <c r="O1387">
        <v>1110</v>
      </c>
      <c r="P1387" t="s">
        <v>1266</v>
      </c>
      <c r="Q1387">
        <v>546</v>
      </c>
      <c r="R1387" t="s">
        <v>93</v>
      </c>
    </row>
    <row r="1388" spans="1:18" x14ac:dyDescent="0.2">
      <c r="A1388" s="514">
        <v>1387</v>
      </c>
      <c r="B1388" s="374">
        <v>43437.698611111111</v>
      </c>
      <c r="C1388" t="s">
        <v>93</v>
      </c>
      <c r="D1388">
        <v>0.01</v>
      </c>
      <c r="E1388" t="s">
        <v>253</v>
      </c>
      <c r="F1388">
        <v>1.1357999999999999</v>
      </c>
      <c r="I1388" s="374">
        <v>43438.692361111112</v>
      </c>
      <c r="J1388">
        <v>1.1365000000000001</v>
      </c>
      <c r="K1388">
        <v>0</v>
      </c>
      <c r="M1388">
        <v>0.02</v>
      </c>
      <c r="N1388">
        <v>-0.68</v>
      </c>
      <c r="O1388">
        <v>1110</v>
      </c>
      <c r="P1388" t="s">
        <v>1265</v>
      </c>
      <c r="Q1388">
        <v>546</v>
      </c>
      <c r="R1388" t="s">
        <v>93</v>
      </c>
    </row>
    <row r="1389" spans="1:18" x14ac:dyDescent="0.2">
      <c r="A1389" s="514">
        <v>1390</v>
      </c>
      <c r="B1389" s="374">
        <v>43438.21597222222</v>
      </c>
      <c r="C1389" t="s">
        <v>93</v>
      </c>
      <c r="D1389">
        <v>0.02</v>
      </c>
      <c r="E1389" t="s">
        <v>253</v>
      </c>
      <c r="F1389">
        <v>1.1372</v>
      </c>
      <c r="I1389" s="374">
        <v>43438.692361111112</v>
      </c>
      <c r="J1389">
        <v>1.1365000000000001</v>
      </c>
      <c r="K1389">
        <v>0</v>
      </c>
      <c r="M1389">
        <v>0</v>
      </c>
      <c r="N1389">
        <v>1.4</v>
      </c>
      <c r="O1389">
        <v>1110</v>
      </c>
      <c r="P1389" t="s">
        <v>1264</v>
      </c>
      <c r="Q1389">
        <v>546</v>
      </c>
      <c r="R1389" t="s">
        <v>93</v>
      </c>
    </row>
    <row r="1390" spans="1:18" x14ac:dyDescent="0.2">
      <c r="A1390" s="514">
        <v>1391</v>
      </c>
      <c r="B1390" s="374">
        <v>43438.304861111108</v>
      </c>
      <c r="C1390" t="s">
        <v>93</v>
      </c>
      <c r="D1390">
        <v>0.03</v>
      </c>
      <c r="E1390" t="s">
        <v>253</v>
      </c>
      <c r="F1390">
        <v>1.1387</v>
      </c>
      <c r="I1390" s="374">
        <v>43438.692361111112</v>
      </c>
      <c r="J1390">
        <v>1.1365000000000001</v>
      </c>
      <c r="K1390">
        <v>0</v>
      </c>
      <c r="M1390">
        <v>0</v>
      </c>
      <c r="N1390">
        <v>6.6</v>
      </c>
      <c r="O1390">
        <v>1110</v>
      </c>
      <c r="P1390" t="s">
        <v>1263</v>
      </c>
      <c r="Q1390">
        <v>546</v>
      </c>
      <c r="R1390" t="s">
        <v>93</v>
      </c>
    </row>
    <row r="1391" spans="1:18" x14ac:dyDescent="0.2">
      <c r="A1391" s="514">
        <v>1394</v>
      </c>
      <c r="B1391" s="374">
        <v>43438.444444444445</v>
      </c>
      <c r="C1391" t="s">
        <v>93</v>
      </c>
      <c r="D1391">
        <v>0.04</v>
      </c>
      <c r="E1391" t="s">
        <v>253</v>
      </c>
      <c r="F1391">
        <v>1.1408</v>
      </c>
      <c r="I1391" s="374">
        <v>43438.692361111112</v>
      </c>
      <c r="J1391">
        <v>1.1365000000000001</v>
      </c>
      <c r="K1391">
        <v>0</v>
      </c>
      <c r="M1391">
        <v>0</v>
      </c>
      <c r="N1391">
        <v>17.2</v>
      </c>
      <c r="O1391">
        <v>1110</v>
      </c>
      <c r="P1391" t="s">
        <v>1262</v>
      </c>
      <c r="Q1391">
        <v>546</v>
      </c>
      <c r="R1391" t="s">
        <v>93</v>
      </c>
    </row>
    <row r="1392" spans="1:18" x14ac:dyDescent="0.2">
      <c r="A1392" s="514">
        <v>1388</v>
      </c>
      <c r="B1392" s="374">
        <v>43437.761111111111</v>
      </c>
      <c r="C1392" t="s">
        <v>92</v>
      </c>
      <c r="D1392">
        <v>0.01</v>
      </c>
      <c r="E1392" t="s">
        <v>253</v>
      </c>
      <c r="F1392">
        <v>1.1358999999999999</v>
      </c>
      <c r="I1392" s="374">
        <v>43438.125</v>
      </c>
      <c r="J1392">
        <v>1.1366000000000001</v>
      </c>
      <c r="K1392">
        <v>0</v>
      </c>
      <c r="M1392">
        <v>-0.12</v>
      </c>
      <c r="N1392">
        <v>0.57999999999999996</v>
      </c>
      <c r="O1392">
        <v>1110</v>
      </c>
      <c r="P1392" t="s">
        <v>575</v>
      </c>
      <c r="Q1392">
        <v>547</v>
      </c>
      <c r="R1392" t="s">
        <v>92</v>
      </c>
    </row>
    <row r="1393" spans="1:18" x14ac:dyDescent="0.2">
      <c r="A1393" s="514">
        <v>1389</v>
      </c>
      <c r="B1393" s="374">
        <v>43437.839583333334</v>
      </c>
      <c r="C1393" t="s">
        <v>92</v>
      </c>
      <c r="D1393">
        <v>0.01</v>
      </c>
      <c r="E1393" t="s">
        <v>253</v>
      </c>
      <c r="F1393">
        <v>1.1346000000000001</v>
      </c>
      <c r="I1393" s="374">
        <v>43438.125</v>
      </c>
      <c r="J1393">
        <v>1.1366000000000001</v>
      </c>
      <c r="K1393">
        <v>0</v>
      </c>
      <c r="M1393">
        <v>-0.12</v>
      </c>
      <c r="N1393">
        <v>1.88</v>
      </c>
      <c r="O1393">
        <v>1110</v>
      </c>
      <c r="P1393" t="s">
        <v>1267</v>
      </c>
      <c r="Q1393">
        <v>547</v>
      </c>
      <c r="R1393" t="s">
        <v>92</v>
      </c>
    </row>
    <row r="1394" spans="1:18" x14ac:dyDescent="0.2">
      <c r="A1394" s="514">
        <v>1392</v>
      </c>
      <c r="B1394" s="374">
        <v>43438.313888888886</v>
      </c>
      <c r="C1394" t="s">
        <v>92</v>
      </c>
      <c r="D1394">
        <v>0.01</v>
      </c>
      <c r="E1394" t="s">
        <v>253</v>
      </c>
      <c r="F1394">
        <v>1.1383000000000001</v>
      </c>
      <c r="I1394" s="374">
        <v>43438.388194444444</v>
      </c>
      <c r="J1394">
        <v>1.1395</v>
      </c>
      <c r="K1394">
        <v>0</v>
      </c>
      <c r="M1394">
        <v>0</v>
      </c>
      <c r="N1394">
        <v>1.2</v>
      </c>
      <c r="O1394">
        <v>1110</v>
      </c>
      <c r="P1394" t="s">
        <v>575</v>
      </c>
      <c r="Q1394">
        <v>548</v>
      </c>
      <c r="R1394" t="s">
        <v>92</v>
      </c>
    </row>
    <row r="1395" spans="1:18" x14ac:dyDescent="0.2">
      <c r="A1395" s="514">
        <v>1393</v>
      </c>
      <c r="B1395" s="374">
        <v>43438.395138888889</v>
      </c>
      <c r="C1395" t="s">
        <v>92</v>
      </c>
      <c r="D1395">
        <v>0.01</v>
      </c>
      <c r="E1395" t="s">
        <v>253</v>
      </c>
      <c r="F1395">
        <v>1.1385000000000001</v>
      </c>
      <c r="I1395" s="374">
        <v>43438.438888888886</v>
      </c>
      <c r="J1395">
        <v>1.1396999999999999</v>
      </c>
      <c r="K1395">
        <v>0</v>
      </c>
      <c r="M1395">
        <v>0</v>
      </c>
      <c r="N1395">
        <v>1.2</v>
      </c>
      <c r="O1395">
        <v>1110</v>
      </c>
      <c r="P1395" t="s">
        <v>575</v>
      </c>
      <c r="Q1395">
        <v>549</v>
      </c>
      <c r="R1395" t="s">
        <v>92</v>
      </c>
    </row>
    <row r="1396" spans="1:18" x14ac:dyDescent="0.2">
      <c r="A1396" s="514">
        <v>1395</v>
      </c>
      <c r="B1396" s="374">
        <v>43438.447916666664</v>
      </c>
      <c r="C1396" t="s">
        <v>92</v>
      </c>
      <c r="D1396">
        <v>0.01</v>
      </c>
      <c r="E1396" t="s">
        <v>253</v>
      </c>
      <c r="F1396">
        <v>1.1414</v>
      </c>
      <c r="I1396" s="374">
        <v>43440.634027777778</v>
      </c>
      <c r="J1396">
        <v>1.1383000000000001</v>
      </c>
      <c r="K1396">
        <v>0</v>
      </c>
      <c r="M1396">
        <v>-0.49</v>
      </c>
      <c r="N1396">
        <v>-3.59</v>
      </c>
      <c r="O1396">
        <v>1110</v>
      </c>
      <c r="P1396" t="s">
        <v>575</v>
      </c>
      <c r="Q1396">
        <v>550</v>
      </c>
      <c r="R1396" t="s">
        <v>92</v>
      </c>
    </row>
    <row r="1397" spans="1:18" x14ac:dyDescent="0.2">
      <c r="A1397" s="514">
        <v>1396</v>
      </c>
      <c r="B1397" s="374">
        <v>43438.519444444442</v>
      </c>
      <c r="C1397" t="s">
        <v>92</v>
      </c>
      <c r="D1397">
        <v>0.01</v>
      </c>
      <c r="E1397" t="s">
        <v>253</v>
      </c>
      <c r="F1397">
        <v>1.1400999999999999</v>
      </c>
      <c r="I1397" s="374">
        <v>43440.634027777778</v>
      </c>
      <c r="J1397">
        <v>1.1383000000000001</v>
      </c>
      <c r="K1397">
        <v>0</v>
      </c>
      <c r="M1397">
        <v>-0.49</v>
      </c>
      <c r="N1397">
        <v>-2.29</v>
      </c>
      <c r="O1397">
        <v>1110</v>
      </c>
      <c r="P1397" t="s">
        <v>1258</v>
      </c>
      <c r="Q1397">
        <v>550</v>
      </c>
      <c r="R1397" t="s">
        <v>92</v>
      </c>
    </row>
    <row r="1398" spans="1:18" x14ac:dyDescent="0.2">
      <c r="A1398" s="514">
        <v>1397</v>
      </c>
      <c r="B1398" s="374">
        <v>43438.613888888889</v>
      </c>
      <c r="C1398" t="s">
        <v>92</v>
      </c>
      <c r="D1398">
        <v>0.01</v>
      </c>
      <c r="E1398" t="s">
        <v>253</v>
      </c>
      <c r="F1398">
        <v>1.1387</v>
      </c>
      <c r="I1398" s="374">
        <v>43440.634027777778</v>
      </c>
      <c r="J1398">
        <v>1.1383000000000001</v>
      </c>
      <c r="K1398">
        <v>0</v>
      </c>
      <c r="M1398">
        <v>-0.49</v>
      </c>
      <c r="N1398">
        <v>-0.89</v>
      </c>
      <c r="O1398">
        <v>1110</v>
      </c>
      <c r="P1398" t="s">
        <v>1257</v>
      </c>
      <c r="Q1398">
        <v>550</v>
      </c>
      <c r="R1398" t="s">
        <v>92</v>
      </c>
    </row>
    <row r="1399" spans="1:18" x14ac:dyDescent="0.2">
      <c r="A1399" s="514">
        <v>1398</v>
      </c>
      <c r="B1399" s="374">
        <v>43438.685416666667</v>
      </c>
      <c r="C1399" t="s">
        <v>92</v>
      </c>
      <c r="D1399">
        <v>0.02</v>
      </c>
      <c r="E1399" t="s">
        <v>253</v>
      </c>
      <c r="F1399">
        <v>1.1373</v>
      </c>
      <c r="I1399" s="374">
        <v>43440.634027777778</v>
      </c>
      <c r="J1399">
        <v>1.1383000000000001</v>
      </c>
      <c r="K1399">
        <v>0</v>
      </c>
      <c r="M1399">
        <v>-0.99</v>
      </c>
      <c r="N1399">
        <v>1.01</v>
      </c>
      <c r="O1399">
        <v>1110</v>
      </c>
      <c r="P1399" t="s">
        <v>1256</v>
      </c>
      <c r="Q1399">
        <v>550</v>
      </c>
      <c r="R1399" t="s">
        <v>92</v>
      </c>
    </row>
    <row r="1400" spans="1:18" x14ac:dyDescent="0.2">
      <c r="A1400" s="514">
        <v>1399</v>
      </c>
      <c r="B1400" s="374">
        <v>43438.700694444444</v>
      </c>
      <c r="C1400" t="s">
        <v>92</v>
      </c>
      <c r="D1400">
        <v>0.03</v>
      </c>
      <c r="E1400" t="s">
        <v>253</v>
      </c>
      <c r="F1400">
        <v>1.1357999999999999</v>
      </c>
      <c r="I1400" s="374">
        <v>43440.634027777778</v>
      </c>
      <c r="J1400">
        <v>1.1383000000000001</v>
      </c>
      <c r="K1400">
        <v>0</v>
      </c>
      <c r="M1400">
        <v>-1.49</v>
      </c>
      <c r="N1400">
        <v>6.01</v>
      </c>
      <c r="O1400">
        <v>1110</v>
      </c>
      <c r="P1400" t="s">
        <v>1255</v>
      </c>
      <c r="Q1400">
        <v>550</v>
      </c>
      <c r="R1400" t="s">
        <v>92</v>
      </c>
    </row>
    <row r="1401" spans="1:18" x14ac:dyDescent="0.2">
      <c r="A1401" s="514">
        <v>1401</v>
      </c>
      <c r="B1401" s="374">
        <v>43438.753472222219</v>
      </c>
      <c r="C1401" t="s">
        <v>92</v>
      </c>
      <c r="D1401">
        <v>0.04</v>
      </c>
      <c r="E1401" t="s">
        <v>253</v>
      </c>
      <c r="F1401">
        <v>1.1332</v>
      </c>
      <c r="I1401" s="374">
        <v>43440.634027777778</v>
      </c>
      <c r="J1401">
        <v>1.1383000000000001</v>
      </c>
      <c r="K1401">
        <v>0</v>
      </c>
      <c r="M1401">
        <v>-1.99</v>
      </c>
      <c r="N1401">
        <v>18.41</v>
      </c>
      <c r="O1401">
        <v>1110</v>
      </c>
      <c r="P1401" t="s">
        <v>1254</v>
      </c>
      <c r="Q1401">
        <v>550</v>
      </c>
      <c r="R1401" t="s">
        <v>92</v>
      </c>
    </row>
    <row r="1402" spans="1:18" x14ac:dyDescent="0.2">
      <c r="A1402" s="514">
        <v>1400</v>
      </c>
      <c r="B1402" s="374">
        <v>43438.711805555555</v>
      </c>
      <c r="C1402" t="s">
        <v>93</v>
      </c>
      <c r="D1402">
        <v>0.01</v>
      </c>
      <c r="E1402" t="s">
        <v>253</v>
      </c>
      <c r="F1402">
        <v>1.1354</v>
      </c>
      <c r="I1402" s="374">
        <v>43438.751388888886</v>
      </c>
      <c r="J1402">
        <v>1.1342000000000001</v>
      </c>
      <c r="K1402">
        <v>0</v>
      </c>
      <c r="M1402">
        <v>0</v>
      </c>
      <c r="N1402">
        <v>1.2</v>
      </c>
      <c r="O1402">
        <v>1110</v>
      </c>
      <c r="P1402" t="s">
        <v>563</v>
      </c>
      <c r="Q1402">
        <v>551</v>
      </c>
      <c r="R1402" t="s">
        <v>93</v>
      </c>
    </row>
    <row r="1403" spans="1:18" x14ac:dyDescent="0.2">
      <c r="A1403" s="514">
        <v>1402</v>
      </c>
      <c r="B1403" s="374">
        <v>43438.763194444444</v>
      </c>
      <c r="C1403" t="s">
        <v>93</v>
      </c>
      <c r="D1403">
        <v>0.01</v>
      </c>
      <c r="E1403" t="s">
        <v>253</v>
      </c>
      <c r="F1403">
        <v>1.1331</v>
      </c>
      <c r="I1403" s="374">
        <v>43439.173611111109</v>
      </c>
      <c r="J1403">
        <v>1.1325000000000001</v>
      </c>
      <c r="K1403">
        <v>0</v>
      </c>
      <c r="M1403">
        <v>0.02</v>
      </c>
      <c r="N1403">
        <v>0.62</v>
      </c>
      <c r="O1403">
        <v>1110</v>
      </c>
      <c r="P1403" t="s">
        <v>575</v>
      </c>
      <c r="Q1403">
        <v>552</v>
      </c>
      <c r="R1403" t="s">
        <v>93</v>
      </c>
    </row>
    <row r="1404" spans="1:18" x14ac:dyDescent="0.2">
      <c r="A1404" s="514">
        <v>1403</v>
      </c>
      <c r="B1404" s="374">
        <v>43438.78402777778</v>
      </c>
      <c r="C1404" t="s">
        <v>93</v>
      </c>
      <c r="D1404">
        <v>0.01</v>
      </c>
      <c r="E1404" t="s">
        <v>253</v>
      </c>
      <c r="F1404">
        <v>1.1343000000000001</v>
      </c>
      <c r="I1404" s="374">
        <v>43439.173611111109</v>
      </c>
      <c r="J1404">
        <v>1.1325000000000001</v>
      </c>
      <c r="K1404">
        <v>0</v>
      </c>
      <c r="M1404">
        <v>0.02</v>
      </c>
      <c r="N1404">
        <v>1.82</v>
      </c>
      <c r="O1404">
        <v>1110</v>
      </c>
      <c r="P1404" t="s">
        <v>1261</v>
      </c>
      <c r="Q1404">
        <v>552</v>
      </c>
      <c r="R1404" t="s">
        <v>93</v>
      </c>
    </row>
    <row r="1405" spans="1:18" x14ac:dyDescent="0.2">
      <c r="A1405" s="514">
        <v>1404</v>
      </c>
      <c r="B1405" s="374">
        <v>43439.295138888891</v>
      </c>
      <c r="C1405" t="s">
        <v>93</v>
      </c>
      <c r="D1405">
        <v>0.01</v>
      </c>
      <c r="E1405" t="s">
        <v>253</v>
      </c>
      <c r="F1405">
        <v>1.1319999999999999</v>
      </c>
      <c r="I1405" s="374">
        <v>43439.666666666664</v>
      </c>
      <c r="J1405">
        <v>1.1319999999999999</v>
      </c>
      <c r="K1405">
        <v>0</v>
      </c>
      <c r="M1405">
        <v>0</v>
      </c>
      <c r="N1405">
        <v>0</v>
      </c>
      <c r="O1405">
        <v>1110</v>
      </c>
      <c r="P1405" t="s">
        <v>575</v>
      </c>
      <c r="Q1405">
        <v>553</v>
      </c>
      <c r="R1405" t="s">
        <v>93</v>
      </c>
    </row>
    <row r="1406" spans="1:18" x14ac:dyDescent="0.2">
      <c r="A1406" s="514">
        <v>1405</v>
      </c>
      <c r="B1406" s="374">
        <v>43439.356944444444</v>
      </c>
      <c r="C1406" t="s">
        <v>93</v>
      </c>
      <c r="D1406">
        <v>0.01</v>
      </c>
      <c r="E1406" t="s">
        <v>253</v>
      </c>
      <c r="F1406">
        <v>1.1333</v>
      </c>
      <c r="I1406" s="374">
        <v>43439.666666666664</v>
      </c>
      <c r="J1406">
        <v>1.1319999999999999</v>
      </c>
      <c r="K1406">
        <v>0</v>
      </c>
      <c r="M1406">
        <v>0</v>
      </c>
      <c r="N1406">
        <v>1.3</v>
      </c>
      <c r="O1406">
        <v>1110</v>
      </c>
      <c r="P1406" t="s">
        <v>1260</v>
      </c>
      <c r="Q1406">
        <v>553</v>
      </c>
      <c r="R1406" t="s">
        <v>93</v>
      </c>
    </row>
    <row r="1407" spans="1:18" x14ac:dyDescent="0.2">
      <c r="A1407" s="514">
        <v>1406</v>
      </c>
      <c r="B1407" s="374">
        <v>43439.501388888886</v>
      </c>
      <c r="C1407" t="s">
        <v>93</v>
      </c>
      <c r="D1407">
        <v>0.01</v>
      </c>
      <c r="E1407" t="s">
        <v>253</v>
      </c>
      <c r="F1407">
        <v>1.1346000000000001</v>
      </c>
      <c r="I1407" s="374">
        <v>43439.666666666664</v>
      </c>
      <c r="J1407">
        <v>1.1319999999999999</v>
      </c>
      <c r="K1407">
        <v>0</v>
      </c>
      <c r="M1407">
        <v>0</v>
      </c>
      <c r="N1407">
        <v>2.6</v>
      </c>
      <c r="O1407">
        <v>1110</v>
      </c>
      <c r="P1407" t="s">
        <v>1259</v>
      </c>
      <c r="Q1407">
        <v>553</v>
      </c>
      <c r="R1407" t="s">
        <v>93</v>
      </c>
    </row>
    <row r="1408" spans="1:18" x14ac:dyDescent="0.2">
      <c r="A1408" s="514">
        <v>1407</v>
      </c>
      <c r="B1408" s="374">
        <v>43439.669444444444</v>
      </c>
      <c r="C1408" t="s">
        <v>93</v>
      </c>
      <c r="D1408">
        <v>0.01</v>
      </c>
      <c r="E1408" t="s">
        <v>253</v>
      </c>
      <c r="F1408">
        <v>1.1325000000000001</v>
      </c>
      <c r="I1408" s="374">
        <v>43440.342361111114</v>
      </c>
      <c r="J1408">
        <v>1.1326000000000001</v>
      </c>
      <c r="K1408">
        <v>0</v>
      </c>
      <c r="M1408">
        <v>0.05</v>
      </c>
      <c r="N1408">
        <v>-0.05</v>
      </c>
      <c r="O1408">
        <v>1110</v>
      </c>
      <c r="P1408" t="s">
        <v>563</v>
      </c>
      <c r="Q1408">
        <v>554</v>
      </c>
      <c r="R1408" t="s">
        <v>93</v>
      </c>
    </row>
    <row r="1409" spans="1:18" x14ac:dyDescent="0.2">
      <c r="A1409" s="514">
        <v>1408</v>
      </c>
      <c r="B1409" s="374">
        <v>43439.706944444442</v>
      </c>
      <c r="C1409" t="s">
        <v>93</v>
      </c>
      <c r="D1409">
        <v>0.01</v>
      </c>
      <c r="E1409" t="s">
        <v>253</v>
      </c>
      <c r="F1409">
        <v>1.1337999999999999</v>
      </c>
      <c r="I1409" s="374">
        <v>43440.342361111114</v>
      </c>
      <c r="J1409">
        <v>1.1326000000000001</v>
      </c>
      <c r="K1409">
        <v>0</v>
      </c>
      <c r="M1409">
        <v>0.05</v>
      </c>
      <c r="N1409">
        <v>1.25</v>
      </c>
      <c r="O1409">
        <v>1110</v>
      </c>
      <c r="P1409" t="s">
        <v>647</v>
      </c>
      <c r="Q1409">
        <v>554</v>
      </c>
      <c r="R1409" t="s">
        <v>93</v>
      </c>
    </row>
    <row r="1410" spans="1:18" x14ac:dyDescent="0.2">
      <c r="A1410" s="514">
        <v>1409</v>
      </c>
      <c r="B1410" s="374">
        <v>43439.743055555555</v>
      </c>
      <c r="C1410" t="s">
        <v>93</v>
      </c>
      <c r="D1410">
        <v>0.01</v>
      </c>
      <c r="E1410" t="s">
        <v>253</v>
      </c>
      <c r="F1410">
        <v>1.1351</v>
      </c>
      <c r="I1410" s="374">
        <v>43440.342361111114</v>
      </c>
      <c r="J1410">
        <v>1.1326000000000001</v>
      </c>
      <c r="K1410">
        <v>0</v>
      </c>
      <c r="M1410">
        <v>0.05</v>
      </c>
      <c r="N1410">
        <v>2.5499999999999998</v>
      </c>
      <c r="O1410">
        <v>1110</v>
      </c>
      <c r="P1410" t="s">
        <v>648</v>
      </c>
      <c r="Q1410">
        <v>554</v>
      </c>
      <c r="R1410" t="s">
        <v>93</v>
      </c>
    </row>
    <row r="1411" spans="1:18" x14ac:dyDescent="0.2">
      <c r="A1411" s="514">
        <v>1410</v>
      </c>
      <c r="B1411" s="374">
        <v>43440.398611111108</v>
      </c>
      <c r="C1411" t="s">
        <v>93</v>
      </c>
      <c r="D1411">
        <v>0.01</v>
      </c>
      <c r="E1411" t="s">
        <v>253</v>
      </c>
      <c r="F1411">
        <v>1.1327</v>
      </c>
      <c r="I1411" s="374">
        <v>43440.732638888891</v>
      </c>
      <c r="J1411">
        <v>1.1358999999999999</v>
      </c>
      <c r="K1411">
        <v>0</v>
      </c>
      <c r="M1411">
        <v>0</v>
      </c>
      <c r="N1411">
        <v>-3.2</v>
      </c>
      <c r="O1411">
        <v>1110</v>
      </c>
      <c r="P1411" t="s">
        <v>577</v>
      </c>
      <c r="Q1411">
        <v>555</v>
      </c>
      <c r="R1411" t="s">
        <v>93</v>
      </c>
    </row>
    <row r="1412" spans="1:18" x14ac:dyDescent="0.2">
      <c r="A1412" s="514">
        <v>1411</v>
      </c>
      <c r="B1412" s="374">
        <v>43440.434027777781</v>
      </c>
      <c r="C1412" t="s">
        <v>93</v>
      </c>
      <c r="D1412">
        <v>0.01</v>
      </c>
      <c r="E1412" t="s">
        <v>253</v>
      </c>
      <c r="F1412">
        <v>1.1339999999999999</v>
      </c>
      <c r="I1412" s="374">
        <v>43440.732638888891</v>
      </c>
      <c r="J1412">
        <v>1.1358999999999999</v>
      </c>
      <c r="K1412">
        <v>0</v>
      </c>
      <c r="M1412">
        <v>0</v>
      </c>
      <c r="N1412">
        <v>-1.9</v>
      </c>
      <c r="O1412">
        <v>1110</v>
      </c>
      <c r="P1412" t="s">
        <v>649</v>
      </c>
      <c r="Q1412">
        <v>555</v>
      </c>
      <c r="R1412" t="s">
        <v>93</v>
      </c>
    </row>
    <row r="1413" spans="1:18" x14ac:dyDescent="0.2">
      <c r="A1413" s="514">
        <v>1412</v>
      </c>
      <c r="B1413" s="374">
        <v>43440.586805555555</v>
      </c>
      <c r="C1413" t="s">
        <v>93</v>
      </c>
      <c r="D1413">
        <v>0.01</v>
      </c>
      <c r="E1413" t="s">
        <v>253</v>
      </c>
      <c r="F1413">
        <v>1.1353</v>
      </c>
      <c r="I1413" s="374">
        <v>43440.732638888891</v>
      </c>
      <c r="J1413">
        <v>1.1358999999999999</v>
      </c>
      <c r="K1413">
        <v>0</v>
      </c>
      <c r="M1413">
        <v>0</v>
      </c>
      <c r="N1413">
        <v>-0.6</v>
      </c>
      <c r="O1413">
        <v>1110</v>
      </c>
      <c r="P1413" t="s">
        <v>650</v>
      </c>
      <c r="Q1413">
        <v>555</v>
      </c>
      <c r="R1413" t="s">
        <v>93</v>
      </c>
    </row>
    <row r="1414" spans="1:18" x14ac:dyDescent="0.2">
      <c r="A1414" s="514">
        <v>1413</v>
      </c>
      <c r="B1414" s="374">
        <v>43440.597222222219</v>
      </c>
      <c r="C1414" t="s">
        <v>93</v>
      </c>
      <c r="D1414">
        <v>0.02</v>
      </c>
      <c r="E1414" t="s">
        <v>253</v>
      </c>
      <c r="F1414">
        <v>1.1367</v>
      </c>
      <c r="I1414" s="374">
        <v>43440.732638888891</v>
      </c>
      <c r="J1414">
        <v>1.1358999999999999</v>
      </c>
      <c r="K1414">
        <v>0</v>
      </c>
      <c r="M1414">
        <v>0</v>
      </c>
      <c r="N1414">
        <v>1.6</v>
      </c>
      <c r="O1414">
        <v>1110</v>
      </c>
      <c r="P1414" t="s">
        <v>651</v>
      </c>
      <c r="Q1414">
        <v>555</v>
      </c>
      <c r="R1414" t="s">
        <v>93</v>
      </c>
    </row>
    <row r="1415" spans="1:18" x14ac:dyDescent="0.2">
      <c r="A1415" s="514">
        <v>1414</v>
      </c>
      <c r="B1415" s="374">
        <v>43440.636111111111</v>
      </c>
      <c r="C1415" t="s">
        <v>93</v>
      </c>
      <c r="D1415">
        <v>0.03</v>
      </c>
      <c r="E1415" t="s">
        <v>253</v>
      </c>
      <c r="F1415">
        <v>1.1386000000000001</v>
      </c>
      <c r="I1415" s="374">
        <v>43440.732638888891</v>
      </c>
      <c r="J1415">
        <v>1.1358999999999999</v>
      </c>
      <c r="K1415">
        <v>0</v>
      </c>
      <c r="M1415">
        <v>0</v>
      </c>
      <c r="N1415">
        <v>8.1</v>
      </c>
      <c r="O1415">
        <v>1110</v>
      </c>
      <c r="P1415" t="s">
        <v>652</v>
      </c>
      <c r="Q1415">
        <v>555</v>
      </c>
      <c r="R1415" t="s">
        <v>93</v>
      </c>
    </row>
    <row r="1416" spans="1:18" x14ac:dyDescent="0.2">
      <c r="A1416" s="514">
        <v>1415</v>
      </c>
      <c r="B1416" s="374">
        <v>43440.680555555555</v>
      </c>
      <c r="C1416" t="s">
        <v>93</v>
      </c>
      <c r="D1416">
        <v>0.04</v>
      </c>
      <c r="E1416" t="s">
        <v>253</v>
      </c>
      <c r="F1416">
        <v>1.1402000000000001</v>
      </c>
      <c r="I1416" s="374">
        <v>43440.732638888891</v>
      </c>
      <c r="J1416">
        <v>1.1358999999999999</v>
      </c>
      <c r="K1416">
        <v>0</v>
      </c>
      <c r="M1416">
        <v>0</v>
      </c>
      <c r="N1416">
        <v>17.2</v>
      </c>
      <c r="O1416">
        <v>1110</v>
      </c>
      <c r="P1416" t="s">
        <v>653</v>
      </c>
      <c r="Q1416">
        <v>555</v>
      </c>
      <c r="R1416" t="s">
        <v>93</v>
      </c>
    </row>
    <row r="1417" spans="1:18" x14ac:dyDescent="0.2">
      <c r="A1417" s="514">
        <v>1416</v>
      </c>
      <c r="B1417" s="374">
        <v>43440.694444444445</v>
      </c>
      <c r="C1417" t="s">
        <v>92</v>
      </c>
      <c r="D1417">
        <v>0.01</v>
      </c>
      <c r="E1417" t="s">
        <v>253</v>
      </c>
      <c r="F1417">
        <v>1.1398999999999999</v>
      </c>
      <c r="I1417" s="374">
        <v>43441.604166666664</v>
      </c>
      <c r="J1417">
        <v>1.1399999999999999</v>
      </c>
      <c r="K1417">
        <v>0</v>
      </c>
      <c r="M1417">
        <v>-0.12</v>
      </c>
      <c r="N1417">
        <v>-0.02</v>
      </c>
      <c r="O1417">
        <v>1110</v>
      </c>
      <c r="P1417" t="s">
        <v>563</v>
      </c>
      <c r="Q1417">
        <v>556</v>
      </c>
      <c r="R1417" t="s">
        <v>92</v>
      </c>
    </row>
    <row r="1418" spans="1:18" x14ac:dyDescent="0.2">
      <c r="A1418" s="514">
        <v>1417</v>
      </c>
      <c r="B1418" s="374">
        <v>43440.706250000003</v>
      </c>
      <c r="C1418" t="s">
        <v>92</v>
      </c>
      <c r="D1418">
        <v>0.01</v>
      </c>
      <c r="E1418" t="s">
        <v>253</v>
      </c>
      <c r="F1418">
        <v>1.1386000000000001</v>
      </c>
      <c r="I1418" s="374">
        <v>43441.604166666664</v>
      </c>
      <c r="J1418">
        <v>1.1399999999999999</v>
      </c>
      <c r="K1418">
        <v>0</v>
      </c>
      <c r="M1418">
        <v>-0.12</v>
      </c>
      <c r="N1418">
        <v>1.28</v>
      </c>
      <c r="O1418">
        <v>1110</v>
      </c>
      <c r="P1418" t="s">
        <v>655</v>
      </c>
      <c r="Q1418">
        <v>556</v>
      </c>
      <c r="R1418" t="s">
        <v>92</v>
      </c>
    </row>
    <row r="1419" spans="1:18" x14ac:dyDescent="0.2">
      <c r="A1419" s="514">
        <v>1418</v>
      </c>
      <c r="B1419" s="374">
        <v>43440.72152777778</v>
      </c>
      <c r="C1419" t="s">
        <v>92</v>
      </c>
      <c r="D1419">
        <v>0.01</v>
      </c>
      <c r="E1419" t="s">
        <v>253</v>
      </c>
      <c r="F1419">
        <v>1.1373</v>
      </c>
      <c r="I1419" s="374">
        <v>43441.604166666664</v>
      </c>
      <c r="J1419">
        <v>1.1399999999999999</v>
      </c>
      <c r="K1419">
        <v>0</v>
      </c>
      <c r="M1419">
        <v>-0.12</v>
      </c>
      <c r="N1419">
        <v>2.58</v>
      </c>
      <c r="O1419">
        <v>1110</v>
      </c>
      <c r="P1419" t="s">
        <v>656</v>
      </c>
      <c r="Q1419">
        <v>556</v>
      </c>
      <c r="R1419" t="s">
        <v>92</v>
      </c>
    </row>
    <row r="1420" spans="1:18" x14ac:dyDescent="0.2">
      <c r="A1420" s="514">
        <v>1419</v>
      </c>
      <c r="B1420" s="374">
        <v>43440.786111111112</v>
      </c>
      <c r="C1420" t="s">
        <v>93</v>
      </c>
      <c r="D1420">
        <v>0.01</v>
      </c>
      <c r="E1420" t="s">
        <v>253</v>
      </c>
      <c r="F1420">
        <v>1.1379999999999999</v>
      </c>
      <c r="I1420" s="374">
        <v>43440.870833333334</v>
      </c>
      <c r="J1420">
        <v>1.1374</v>
      </c>
      <c r="K1420">
        <v>0</v>
      </c>
      <c r="M1420">
        <v>0</v>
      </c>
      <c r="N1420">
        <v>0.6</v>
      </c>
      <c r="O1420">
        <v>1110</v>
      </c>
      <c r="P1420" t="s">
        <v>563</v>
      </c>
      <c r="Q1420">
        <v>557</v>
      </c>
      <c r="R1420" t="s">
        <v>93</v>
      </c>
    </row>
    <row r="1421" spans="1:18" x14ac:dyDescent="0.2">
      <c r="A1421" s="514">
        <v>1420</v>
      </c>
      <c r="B1421" s="374">
        <v>43440.806250000001</v>
      </c>
      <c r="C1421" t="s">
        <v>93</v>
      </c>
      <c r="D1421">
        <v>0.01</v>
      </c>
      <c r="E1421" t="s">
        <v>253</v>
      </c>
      <c r="F1421">
        <v>1.1392</v>
      </c>
      <c r="I1421" s="374">
        <v>43440.870833333334</v>
      </c>
      <c r="J1421">
        <v>1.1374</v>
      </c>
      <c r="K1421">
        <v>0</v>
      </c>
      <c r="M1421">
        <v>0</v>
      </c>
      <c r="N1421">
        <v>1.8</v>
      </c>
      <c r="O1421">
        <v>1110</v>
      </c>
      <c r="P1421" t="s">
        <v>654</v>
      </c>
      <c r="Q1421">
        <v>557</v>
      </c>
      <c r="R1421" t="s">
        <v>93</v>
      </c>
    </row>
    <row r="1422" spans="1:18" x14ac:dyDescent="0.2">
      <c r="A1422" s="514">
        <v>1421</v>
      </c>
      <c r="B1422" s="374">
        <v>43440.895833333336</v>
      </c>
      <c r="C1422" t="s">
        <v>93</v>
      </c>
      <c r="D1422">
        <v>0.01</v>
      </c>
      <c r="E1422" t="s">
        <v>253</v>
      </c>
      <c r="F1422">
        <v>1.1375999999999999</v>
      </c>
      <c r="I1422" s="374">
        <v>43441.336111111108</v>
      </c>
      <c r="J1422">
        <v>1.1364000000000001</v>
      </c>
      <c r="K1422">
        <v>0</v>
      </c>
      <c r="M1422">
        <v>0.02</v>
      </c>
      <c r="N1422">
        <v>1.22</v>
      </c>
      <c r="O1422">
        <v>1110</v>
      </c>
      <c r="P1422" t="s">
        <v>563</v>
      </c>
      <c r="Q1422">
        <v>558</v>
      </c>
      <c r="R1422" t="s">
        <v>93</v>
      </c>
    </row>
    <row r="1423" spans="1:18" x14ac:dyDescent="0.2">
      <c r="A1423" s="514">
        <v>1422</v>
      </c>
      <c r="B1423" s="374">
        <v>43441.429166666669</v>
      </c>
      <c r="C1423" t="s">
        <v>93</v>
      </c>
      <c r="D1423">
        <v>0.01</v>
      </c>
      <c r="E1423" t="s">
        <v>253</v>
      </c>
      <c r="F1423">
        <v>1.1376999999999999</v>
      </c>
      <c r="I1423" s="374">
        <v>43441.445833333331</v>
      </c>
      <c r="J1423">
        <v>1.1365000000000001</v>
      </c>
      <c r="K1423">
        <v>0</v>
      </c>
      <c r="M1423">
        <v>0</v>
      </c>
      <c r="N1423">
        <v>1.2</v>
      </c>
      <c r="O1423">
        <v>1110</v>
      </c>
      <c r="P1423" t="s">
        <v>563</v>
      </c>
      <c r="Q1423">
        <v>559</v>
      </c>
      <c r="R1423" t="s">
        <v>93</v>
      </c>
    </row>
    <row r="1424" spans="1:18" x14ac:dyDescent="0.2">
      <c r="A1424" s="514">
        <v>1423</v>
      </c>
      <c r="B1424" s="374">
        <v>43441.521527777775</v>
      </c>
      <c r="C1424" t="s">
        <v>93</v>
      </c>
      <c r="D1424">
        <v>0.01</v>
      </c>
      <c r="E1424" t="s">
        <v>253</v>
      </c>
      <c r="F1424">
        <v>1.1377999999999999</v>
      </c>
      <c r="I1424" s="374">
        <v>43441.582638888889</v>
      </c>
      <c r="J1424">
        <v>1.1366000000000001</v>
      </c>
      <c r="K1424">
        <v>0</v>
      </c>
      <c r="M1424">
        <v>0</v>
      </c>
      <c r="N1424">
        <v>1.2</v>
      </c>
      <c r="O1424">
        <v>1110</v>
      </c>
      <c r="P1424" t="s">
        <v>563</v>
      </c>
      <c r="Q1424">
        <v>560</v>
      </c>
      <c r="R1424" t="s">
        <v>93</v>
      </c>
    </row>
    <row r="1425" spans="1:18" x14ac:dyDescent="0.2">
      <c r="A1425" s="514">
        <v>1424</v>
      </c>
      <c r="B1425" s="374">
        <v>43441.585416666669</v>
      </c>
      <c r="C1425" t="s">
        <v>93</v>
      </c>
      <c r="D1425">
        <v>0.01</v>
      </c>
      <c r="E1425" t="s">
        <v>253</v>
      </c>
      <c r="F1425">
        <v>1.137</v>
      </c>
      <c r="I1425" s="374">
        <v>43441.613888888889</v>
      </c>
      <c r="J1425">
        <v>1.1377999999999999</v>
      </c>
      <c r="K1425">
        <v>0</v>
      </c>
      <c r="M1425">
        <v>0</v>
      </c>
      <c r="N1425">
        <v>-0.8</v>
      </c>
      <c r="O1425">
        <v>1110</v>
      </c>
      <c r="P1425" t="s">
        <v>563</v>
      </c>
      <c r="Q1425">
        <v>561</v>
      </c>
      <c r="R1425" t="s">
        <v>93</v>
      </c>
    </row>
    <row r="1426" spans="1:18" x14ac:dyDescent="0.2">
      <c r="A1426" s="514">
        <v>1425</v>
      </c>
      <c r="B1426" s="374">
        <v>43441.606249999997</v>
      </c>
      <c r="C1426" t="s">
        <v>93</v>
      </c>
      <c r="D1426">
        <v>0.01</v>
      </c>
      <c r="E1426" t="s">
        <v>253</v>
      </c>
      <c r="F1426">
        <v>1.1408</v>
      </c>
      <c r="I1426" s="374">
        <v>43441.613888888889</v>
      </c>
      <c r="J1426">
        <v>1.1377999999999999</v>
      </c>
      <c r="K1426">
        <v>0</v>
      </c>
      <c r="M1426">
        <v>0</v>
      </c>
      <c r="N1426">
        <v>3</v>
      </c>
      <c r="O1426">
        <v>1110</v>
      </c>
      <c r="P1426" t="s">
        <v>658</v>
      </c>
      <c r="Q1426">
        <v>561</v>
      </c>
      <c r="R1426" t="s">
        <v>93</v>
      </c>
    </row>
    <row r="1427" spans="1:18" x14ac:dyDescent="0.2">
      <c r="A1427" s="514">
        <v>1426</v>
      </c>
      <c r="B1427" s="374">
        <v>43441.60833333333</v>
      </c>
      <c r="C1427" t="s">
        <v>93</v>
      </c>
      <c r="D1427">
        <v>0.01</v>
      </c>
      <c r="E1427" t="s">
        <v>253</v>
      </c>
      <c r="F1427">
        <v>1.1395</v>
      </c>
      <c r="I1427" s="374">
        <v>43441.613888888889</v>
      </c>
      <c r="J1427">
        <v>1.1377999999999999</v>
      </c>
      <c r="K1427">
        <v>0</v>
      </c>
      <c r="M1427">
        <v>0</v>
      </c>
      <c r="N1427">
        <v>1.7</v>
      </c>
      <c r="O1427">
        <v>1110</v>
      </c>
      <c r="P1427" t="s">
        <v>657</v>
      </c>
      <c r="Q1427">
        <v>561</v>
      </c>
      <c r="R1427" t="s">
        <v>93</v>
      </c>
    </row>
    <row r="1428" spans="1:18" x14ac:dyDescent="0.2">
      <c r="A1428" s="514">
        <v>1427</v>
      </c>
      <c r="B1428" s="374">
        <v>43441.615972222222</v>
      </c>
      <c r="C1428" t="s">
        <v>92</v>
      </c>
      <c r="D1428">
        <v>0.01</v>
      </c>
      <c r="E1428" t="s">
        <v>253</v>
      </c>
      <c r="F1428">
        <v>1.1378999999999999</v>
      </c>
      <c r="I1428" s="374">
        <v>43441.620833333334</v>
      </c>
      <c r="J1428">
        <v>1.1391</v>
      </c>
      <c r="K1428">
        <v>0</v>
      </c>
      <c r="M1428">
        <v>0</v>
      </c>
      <c r="N1428">
        <v>1.2</v>
      </c>
      <c r="O1428">
        <v>1110</v>
      </c>
      <c r="P1428" t="s">
        <v>563</v>
      </c>
      <c r="Q1428">
        <v>562</v>
      </c>
      <c r="R1428" t="s">
        <v>92</v>
      </c>
    </row>
    <row r="1429" spans="1:18" x14ac:dyDescent="0.2">
      <c r="A1429" s="514">
        <v>1428</v>
      </c>
      <c r="B1429" s="374">
        <v>43441.62222222222</v>
      </c>
      <c r="C1429" t="s">
        <v>93</v>
      </c>
      <c r="D1429">
        <v>0.01</v>
      </c>
      <c r="E1429" t="s">
        <v>253</v>
      </c>
      <c r="F1429">
        <v>1.1392</v>
      </c>
      <c r="I1429" s="374">
        <v>43441.627083333333</v>
      </c>
      <c r="J1429">
        <v>1.1379999999999999</v>
      </c>
      <c r="K1429">
        <v>0</v>
      </c>
      <c r="M1429">
        <v>0</v>
      </c>
      <c r="N1429">
        <v>1.2</v>
      </c>
      <c r="O1429">
        <v>1110</v>
      </c>
      <c r="P1429" t="s">
        <v>563</v>
      </c>
      <c r="Q1429">
        <v>563</v>
      </c>
      <c r="R1429" t="s">
        <v>93</v>
      </c>
    </row>
    <row r="1430" spans="1:18" x14ac:dyDescent="0.2">
      <c r="A1430" s="514">
        <v>1429</v>
      </c>
      <c r="B1430" s="374">
        <v>43441.634722222225</v>
      </c>
      <c r="C1430" t="s">
        <v>93</v>
      </c>
      <c r="D1430">
        <v>0.01</v>
      </c>
      <c r="E1430" t="s">
        <v>253</v>
      </c>
      <c r="F1430">
        <v>1.1379999999999999</v>
      </c>
      <c r="I1430" s="374">
        <v>43441.957638888889</v>
      </c>
      <c r="J1430">
        <v>1.1387</v>
      </c>
      <c r="K1430">
        <v>0</v>
      </c>
      <c r="M1430">
        <v>0</v>
      </c>
      <c r="N1430">
        <v>-0.7</v>
      </c>
      <c r="O1430">
        <v>1110</v>
      </c>
      <c r="P1430" t="s">
        <v>575</v>
      </c>
      <c r="Q1430">
        <v>564</v>
      </c>
      <c r="R1430" t="s">
        <v>93</v>
      </c>
    </row>
    <row r="1431" spans="1:18" x14ac:dyDescent="0.2">
      <c r="A1431" s="514">
        <v>1431</v>
      </c>
      <c r="B1431" s="374">
        <v>43441.652777777781</v>
      </c>
      <c r="C1431" t="s">
        <v>93</v>
      </c>
      <c r="D1431">
        <v>0.01</v>
      </c>
      <c r="E1431" t="s">
        <v>253</v>
      </c>
      <c r="F1431">
        <v>1.1392</v>
      </c>
      <c r="I1431" s="374">
        <v>43441.957638888889</v>
      </c>
      <c r="J1431">
        <v>1.1387</v>
      </c>
      <c r="K1431">
        <v>0</v>
      </c>
      <c r="M1431">
        <v>0</v>
      </c>
      <c r="N1431">
        <v>0.5</v>
      </c>
      <c r="O1431">
        <v>1110</v>
      </c>
      <c r="P1431" t="s">
        <v>1253</v>
      </c>
      <c r="Q1431">
        <v>564</v>
      </c>
      <c r="R1431" t="s">
        <v>93</v>
      </c>
    </row>
    <row r="1432" spans="1:18" x14ac:dyDescent="0.2">
      <c r="A1432" s="514">
        <v>1435</v>
      </c>
      <c r="B1432" s="374">
        <v>43441.813194444447</v>
      </c>
      <c r="C1432" t="s">
        <v>93</v>
      </c>
      <c r="D1432">
        <v>0.01</v>
      </c>
      <c r="E1432" t="s">
        <v>253</v>
      </c>
      <c r="F1432">
        <v>1.1405000000000001</v>
      </c>
      <c r="I1432" s="374">
        <v>43441.957638888889</v>
      </c>
      <c r="J1432">
        <v>1.1387</v>
      </c>
      <c r="K1432">
        <v>0</v>
      </c>
      <c r="M1432">
        <v>0</v>
      </c>
      <c r="N1432">
        <v>1.8</v>
      </c>
      <c r="O1432">
        <v>1110</v>
      </c>
      <c r="P1432" t="s">
        <v>660</v>
      </c>
      <c r="Q1432">
        <v>564</v>
      </c>
      <c r="R1432" t="s">
        <v>93</v>
      </c>
    </row>
    <row r="1433" spans="1:18" x14ac:dyDescent="0.2">
      <c r="A1433" s="514">
        <v>1437</v>
      </c>
      <c r="B1433" s="374">
        <v>43441.873611111114</v>
      </c>
      <c r="C1433" t="s">
        <v>93</v>
      </c>
      <c r="D1433">
        <v>0.02</v>
      </c>
      <c r="E1433" t="s">
        <v>253</v>
      </c>
      <c r="F1433">
        <v>1.1419999999999999</v>
      </c>
      <c r="I1433" s="374">
        <v>43441.957638888889</v>
      </c>
      <c r="J1433">
        <v>1.1387</v>
      </c>
      <c r="K1433">
        <v>0</v>
      </c>
      <c r="M1433">
        <v>0</v>
      </c>
      <c r="N1433">
        <v>6.6</v>
      </c>
      <c r="O1433">
        <v>1110</v>
      </c>
      <c r="P1433" t="s">
        <v>661</v>
      </c>
      <c r="Q1433">
        <v>564</v>
      </c>
      <c r="R1433" t="s">
        <v>93</v>
      </c>
    </row>
    <row r="1434" spans="1:18" x14ac:dyDescent="0.2">
      <c r="A1434" s="514">
        <v>1430</v>
      </c>
      <c r="B1434" s="374">
        <v>43441.645833333336</v>
      </c>
      <c r="C1434" t="s">
        <v>92</v>
      </c>
      <c r="D1434">
        <v>0.01</v>
      </c>
      <c r="E1434" t="s">
        <v>253</v>
      </c>
      <c r="F1434">
        <v>1.1385000000000001</v>
      </c>
      <c r="I1434" s="374">
        <v>43441.655555555553</v>
      </c>
      <c r="J1434">
        <v>1.1396999999999999</v>
      </c>
      <c r="K1434">
        <v>0</v>
      </c>
      <c r="M1434">
        <v>0</v>
      </c>
      <c r="N1434">
        <v>1.2</v>
      </c>
      <c r="O1434">
        <v>1110</v>
      </c>
      <c r="P1434" t="s">
        <v>563</v>
      </c>
      <c r="Q1434">
        <v>565</v>
      </c>
      <c r="R1434" t="s">
        <v>92</v>
      </c>
    </row>
    <row r="1435" spans="1:18" x14ac:dyDescent="0.2">
      <c r="A1435" s="514">
        <v>1432</v>
      </c>
      <c r="B1435" s="374">
        <v>43441.660416666666</v>
      </c>
      <c r="C1435" t="s">
        <v>92</v>
      </c>
      <c r="D1435">
        <v>0.01</v>
      </c>
      <c r="E1435" t="s">
        <v>253</v>
      </c>
      <c r="F1435">
        <v>1.1395999999999999</v>
      </c>
      <c r="I1435" s="374">
        <v>43441.729166666664</v>
      </c>
      <c r="J1435">
        <v>1.1402000000000001</v>
      </c>
      <c r="K1435">
        <v>0</v>
      </c>
      <c r="M1435">
        <v>0</v>
      </c>
      <c r="N1435">
        <v>0.6</v>
      </c>
      <c r="O1435">
        <v>1110</v>
      </c>
      <c r="P1435" t="s">
        <v>563</v>
      </c>
      <c r="Q1435">
        <v>566</v>
      </c>
      <c r="R1435" t="s">
        <v>92</v>
      </c>
    </row>
    <row r="1436" spans="1:18" x14ac:dyDescent="0.2">
      <c r="A1436" s="514">
        <v>1433</v>
      </c>
      <c r="B1436" s="374">
        <v>43441.668749999997</v>
      </c>
      <c r="C1436" t="s">
        <v>92</v>
      </c>
      <c r="D1436">
        <v>0.01</v>
      </c>
      <c r="E1436" t="s">
        <v>253</v>
      </c>
      <c r="F1436">
        <v>1.1383000000000001</v>
      </c>
      <c r="I1436" s="374">
        <v>43441.729166666664</v>
      </c>
      <c r="J1436">
        <v>1.1402000000000001</v>
      </c>
      <c r="K1436">
        <v>0</v>
      </c>
      <c r="M1436">
        <v>0</v>
      </c>
      <c r="N1436">
        <v>1.9</v>
      </c>
      <c r="O1436">
        <v>1110</v>
      </c>
      <c r="P1436" t="s">
        <v>659</v>
      </c>
      <c r="Q1436">
        <v>566</v>
      </c>
      <c r="R1436" t="s">
        <v>92</v>
      </c>
    </row>
    <row r="1437" spans="1:18" x14ac:dyDescent="0.2">
      <c r="A1437" s="514">
        <v>1434</v>
      </c>
      <c r="B1437" s="374">
        <v>43441.731944444444</v>
      </c>
      <c r="C1437" t="s">
        <v>92</v>
      </c>
      <c r="D1437">
        <v>0.01</v>
      </c>
      <c r="E1437" t="s">
        <v>253</v>
      </c>
      <c r="F1437">
        <v>1.1395</v>
      </c>
      <c r="I1437" s="374">
        <v>43441.813194444447</v>
      </c>
      <c r="J1437">
        <v>1.1407</v>
      </c>
      <c r="K1437">
        <v>0</v>
      </c>
      <c r="M1437">
        <v>0</v>
      </c>
      <c r="N1437">
        <v>1.2</v>
      </c>
      <c r="O1437">
        <v>1110</v>
      </c>
      <c r="P1437" t="s">
        <v>575</v>
      </c>
      <c r="Q1437">
        <v>567</v>
      </c>
      <c r="R1437" t="s">
        <v>92</v>
      </c>
    </row>
    <row r="1438" spans="1:18" x14ac:dyDescent="0.2">
      <c r="A1438" s="514">
        <v>1436</v>
      </c>
      <c r="B1438" s="374">
        <v>43441.821527777778</v>
      </c>
      <c r="C1438" t="s">
        <v>92</v>
      </c>
      <c r="D1438">
        <v>0.01</v>
      </c>
      <c r="E1438" t="s">
        <v>253</v>
      </c>
      <c r="F1438">
        <v>1.1404000000000001</v>
      </c>
      <c r="I1438" s="374">
        <v>43441.852083333331</v>
      </c>
      <c r="J1438">
        <v>1.1415999999999999</v>
      </c>
      <c r="K1438">
        <v>0</v>
      </c>
      <c r="M1438">
        <v>0</v>
      </c>
      <c r="N1438">
        <v>1.2</v>
      </c>
      <c r="O1438">
        <v>1110</v>
      </c>
      <c r="P1438" t="s">
        <v>563</v>
      </c>
      <c r="Q1438">
        <v>568</v>
      </c>
      <c r="R1438" t="s">
        <v>92</v>
      </c>
    </row>
    <row r="1439" spans="1:18" x14ac:dyDescent="0.2">
      <c r="A1439" s="514">
        <v>1438</v>
      </c>
      <c r="B1439" s="374">
        <v>43441.918749999997</v>
      </c>
      <c r="C1439" t="s">
        <v>92</v>
      </c>
      <c r="D1439">
        <v>0.01</v>
      </c>
      <c r="E1439" t="s">
        <v>253</v>
      </c>
      <c r="F1439">
        <v>1.1407</v>
      </c>
      <c r="I1439" s="374">
        <v>43444.092361111114</v>
      </c>
      <c r="J1439">
        <v>1.1414</v>
      </c>
      <c r="K1439">
        <v>0</v>
      </c>
      <c r="M1439">
        <v>-0.12</v>
      </c>
      <c r="N1439">
        <v>0.57999999999999996</v>
      </c>
      <c r="O1439">
        <v>1110</v>
      </c>
      <c r="P1439" t="s">
        <v>575</v>
      </c>
      <c r="Q1439">
        <v>569</v>
      </c>
      <c r="R1439" t="s">
        <v>92</v>
      </c>
    </row>
    <row r="1440" spans="1:18" x14ac:dyDescent="0.2">
      <c r="A1440" s="514">
        <v>1439</v>
      </c>
      <c r="B1440" s="374">
        <v>43441.956944444442</v>
      </c>
      <c r="C1440" t="s">
        <v>92</v>
      </c>
      <c r="D1440">
        <v>0.01</v>
      </c>
      <c r="E1440" t="s">
        <v>253</v>
      </c>
      <c r="F1440">
        <v>1.1395</v>
      </c>
      <c r="I1440" s="374">
        <v>43444.092361111114</v>
      </c>
      <c r="J1440">
        <v>1.1414</v>
      </c>
      <c r="K1440">
        <v>0</v>
      </c>
      <c r="M1440">
        <v>-0.12</v>
      </c>
      <c r="N1440">
        <v>1.78</v>
      </c>
      <c r="O1440">
        <v>1110</v>
      </c>
      <c r="P1440" t="s">
        <v>1252</v>
      </c>
      <c r="Q1440">
        <v>569</v>
      </c>
      <c r="R1440" t="s">
        <v>92</v>
      </c>
    </row>
    <row r="1441" spans="1:18" x14ac:dyDescent="0.2">
      <c r="A1441" s="514">
        <v>1440</v>
      </c>
      <c r="B1441" s="374">
        <v>43444.098611111112</v>
      </c>
      <c r="C1441" t="s">
        <v>93</v>
      </c>
      <c r="D1441">
        <v>0.01</v>
      </c>
      <c r="E1441" t="s">
        <v>253</v>
      </c>
      <c r="F1441">
        <v>1.1417999999999999</v>
      </c>
      <c r="I1441" s="374">
        <v>43444.405555555553</v>
      </c>
      <c r="J1441">
        <v>1.1412</v>
      </c>
      <c r="K1441">
        <v>0</v>
      </c>
      <c r="M1441">
        <v>0</v>
      </c>
      <c r="N1441">
        <v>0.6</v>
      </c>
      <c r="O1441">
        <v>1110</v>
      </c>
      <c r="P1441" t="s">
        <v>563</v>
      </c>
      <c r="Q1441">
        <v>570</v>
      </c>
      <c r="R1441" t="s">
        <v>93</v>
      </c>
    </row>
    <row r="1442" spans="1:18" x14ac:dyDescent="0.2">
      <c r="A1442" s="514">
        <v>1441</v>
      </c>
      <c r="B1442" s="374">
        <v>43444.103472222225</v>
      </c>
      <c r="C1442" t="s">
        <v>93</v>
      </c>
      <c r="D1442">
        <v>0.01</v>
      </c>
      <c r="E1442" t="s">
        <v>253</v>
      </c>
      <c r="F1442">
        <v>1.143</v>
      </c>
      <c r="I1442" s="374">
        <v>43444.405555555553</v>
      </c>
      <c r="J1442">
        <v>1.1412</v>
      </c>
      <c r="K1442">
        <v>0</v>
      </c>
      <c r="M1442">
        <v>0</v>
      </c>
      <c r="N1442">
        <v>1.8</v>
      </c>
      <c r="O1442">
        <v>1110</v>
      </c>
      <c r="P1442" t="s">
        <v>662</v>
      </c>
      <c r="Q1442">
        <v>570</v>
      </c>
      <c r="R1442" t="s">
        <v>93</v>
      </c>
    </row>
    <row r="1443" spans="1:18" x14ac:dyDescent="0.2">
      <c r="A1443" s="514">
        <v>1442</v>
      </c>
      <c r="B1443" s="374">
        <v>43444.136111111111</v>
      </c>
      <c r="C1443" t="s">
        <v>92</v>
      </c>
      <c r="D1443">
        <v>0.01</v>
      </c>
      <c r="E1443" t="s">
        <v>253</v>
      </c>
      <c r="F1443">
        <v>1.1438999999999999</v>
      </c>
      <c r="I1443" s="374">
        <v>43446.791666666664</v>
      </c>
      <c r="J1443">
        <v>1.1378999999999999</v>
      </c>
      <c r="K1443">
        <v>0</v>
      </c>
      <c r="M1443">
        <v>-0.24</v>
      </c>
      <c r="N1443">
        <v>-6.24</v>
      </c>
      <c r="O1443">
        <v>1110</v>
      </c>
      <c r="P1443" t="s">
        <v>575</v>
      </c>
      <c r="Q1443">
        <v>571</v>
      </c>
      <c r="R1443" t="s">
        <v>92</v>
      </c>
    </row>
    <row r="1444" spans="1:18" x14ac:dyDescent="0.2">
      <c r="A1444" s="514">
        <v>1443</v>
      </c>
      <c r="B1444" s="374">
        <v>43444.23541666667</v>
      </c>
      <c r="C1444" t="s">
        <v>92</v>
      </c>
      <c r="D1444">
        <v>0.01</v>
      </c>
      <c r="E1444" t="s">
        <v>253</v>
      </c>
      <c r="F1444">
        <v>1.1426000000000001</v>
      </c>
      <c r="I1444" s="374">
        <v>43446.791666666664</v>
      </c>
      <c r="J1444">
        <v>1.1378999999999999</v>
      </c>
      <c r="K1444">
        <v>0</v>
      </c>
      <c r="M1444">
        <v>-0.24</v>
      </c>
      <c r="N1444">
        <v>-4.9400000000000004</v>
      </c>
      <c r="O1444">
        <v>1110</v>
      </c>
      <c r="P1444" t="s">
        <v>1249</v>
      </c>
      <c r="Q1444">
        <v>571</v>
      </c>
      <c r="R1444" t="s">
        <v>92</v>
      </c>
    </row>
    <row r="1445" spans="1:18" x14ac:dyDescent="0.2">
      <c r="A1445" s="514">
        <v>1444</v>
      </c>
      <c r="B1445" s="374">
        <v>43444.407638888886</v>
      </c>
      <c r="C1445" t="s">
        <v>92</v>
      </c>
      <c r="D1445">
        <v>0.01</v>
      </c>
      <c r="E1445" t="s">
        <v>253</v>
      </c>
      <c r="F1445">
        <v>1.1413</v>
      </c>
      <c r="I1445" s="374">
        <v>43446.791666666664</v>
      </c>
      <c r="J1445">
        <v>1.1378999999999999</v>
      </c>
      <c r="K1445">
        <v>0</v>
      </c>
      <c r="M1445">
        <v>-0.24</v>
      </c>
      <c r="N1445">
        <v>-3.64</v>
      </c>
      <c r="O1445">
        <v>1110</v>
      </c>
      <c r="P1445" t="s">
        <v>1247</v>
      </c>
      <c r="Q1445">
        <v>571</v>
      </c>
      <c r="R1445" t="s">
        <v>92</v>
      </c>
    </row>
    <row r="1446" spans="1:18" x14ac:dyDescent="0.2">
      <c r="A1446" s="514">
        <v>1447</v>
      </c>
      <c r="B1446" s="374">
        <v>43444.636805555558</v>
      </c>
      <c r="C1446" t="s">
        <v>92</v>
      </c>
      <c r="D1446">
        <v>0.02</v>
      </c>
      <c r="E1446" t="s">
        <v>253</v>
      </c>
      <c r="F1446">
        <v>1.1398999999999999</v>
      </c>
      <c r="I1446" s="374">
        <v>43446.791666666664</v>
      </c>
      <c r="J1446">
        <v>1.1378999999999999</v>
      </c>
      <c r="K1446">
        <v>0</v>
      </c>
      <c r="M1446">
        <v>-0.5</v>
      </c>
      <c r="N1446">
        <v>-4.5</v>
      </c>
      <c r="O1446">
        <v>1110</v>
      </c>
      <c r="P1446" t="s">
        <v>1248</v>
      </c>
      <c r="Q1446">
        <v>571</v>
      </c>
      <c r="R1446" t="s">
        <v>92</v>
      </c>
    </row>
    <row r="1447" spans="1:18" x14ac:dyDescent="0.2">
      <c r="A1447" s="514">
        <v>1449</v>
      </c>
      <c r="B1447" s="374">
        <v>43444.706944444442</v>
      </c>
      <c r="C1447" t="s">
        <v>92</v>
      </c>
      <c r="D1447">
        <v>0.03</v>
      </c>
      <c r="E1447" t="s">
        <v>253</v>
      </c>
      <c r="F1447">
        <v>1.1383000000000001</v>
      </c>
      <c r="I1447" s="374">
        <v>43446.791666666664</v>
      </c>
      <c r="J1447">
        <v>1.1378999999999999</v>
      </c>
      <c r="K1447">
        <v>0</v>
      </c>
      <c r="M1447">
        <v>-0.74</v>
      </c>
      <c r="N1447">
        <v>-1.94</v>
      </c>
      <c r="O1447">
        <v>1110</v>
      </c>
      <c r="P1447" t="s">
        <v>1246</v>
      </c>
      <c r="Q1447">
        <v>571</v>
      </c>
      <c r="R1447" t="s">
        <v>92</v>
      </c>
    </row>
    <row r="1448" spans="1:18" x14ac:dyDescent="0.2">
      <c r="A1448" s="514">
        <v>1450</v>
      </c>
      <c r="B1448" s="374">
        <v>43444.711805555555</v>
      </c>
      <c r="C1448" t="s">
        <v>92</v>
      </c>
      <c r="D1448">
        <v>0.04</v>
      </c>
      <c r="E1448" t="s">
        <v>253</v>
      </c>
      <c r="F1448">
        <v>1.1367</v>
      </c>
      <c r="I1448" s="374">
        <v>43446.791666666664</v>
      </c>
      <c r="J1448">
        <v>1.1378999999999999</v>
      </c>
      <c r="K1448">
        <v>0</v>
      </c>
      <c r="M1448">
        <v>-1</v>
      </c>
      <c r="N1448">
        <v>3.8</v>
      </c>
      <c r="O1448">
        <v>1110</v>
      </c>
      <c r="P1448" t="s">
        <v>1245</v>
      </c>
      <c r="Q1448">
        <v>571</v>
      </c>
      <c r="R1448" t="s">
        <v>92</v>
      </c>
    </row>
    <row r="1449" spans="1:18" x14ac:dyDescent="0.2">
      <c r="A1449" s="514">
        <v>1455</v>
      </c>
      <c r="B1449" s="374">
        <v>43445.63958333333</v>
      </c>
      <c r="C1449" t="s">
        <v>92</v>
      </c>
      <c r="D1449">
        <v>0.06</v>
      </c>
      <c r="E1449" t="s">
        <v>253</v>
      </c>
      <c r="F1449">
        <v>1.1348</v>
      </c>
      <c r="I1449" s="374">
        <v>43446.791666666664</v>
      </c>
      <c r="J1449">
        <v>1.1378999999999999</v>
      </c>
      <c r="K1449">
        <v>0</v>
      </c>
      <c r="M1449">
        <v>-0.74</v>
      </c>
      <c r="N1449">
        <v>17.86</v>
      </c>
      <c r="O1449">
        <v>1110</v>
      </c>
      <c r="P1449" t="s">
        <v>1244</v>
      </c>
      <c r="Q1449">
        <v>571</v>
      </c>
      <c r="R1449" t="s">
        <v>92</v>
      </c>
    </row>
    <row r="1450" spans="1:18" x14ac:dyDescent="0.2">
      <c r="A1450" s="514">
        <v>1457</v>
      </c>
      <c r="B1450" s="374">
        <v>43445.690972222219</v>
      </c>
      <c r="C1450" t="s">
        <v>92</v>
      </c>
      <c r="D1450">
        <v>0.09</v>
      </c>
      <c r="E1450" t="s">
        <v>253</v>
      </c>
      <c r="F1450">
        <v>1.1325000000000001</v>
      </c>
      <c r="I1450" s="374">
        <v>43446.791666666664</v>
      </c>
      <c r="J1450">
        <v>1.1378999999999999</v>
      </c>
      <c r="K1450">
        <v>0</v>
      </c>
      <c r="M1450">
        <v>-1.1200000000000001</v>
      </c>
      <c r="N1450">
        <v>47.48</v>
      </c>
      <c r="O1450">
        <v>1110</v>
      </c>
      <c r="P1450" t="s">
        <v>1243</v>
      </c>
      <c r="Q1450">
        <v>571</v>
      </c>
      <c r="R1450" t="s">
        <v>92</v>
      </c>
    </row>
    <row r="1451" spans="1:18" x14ac:dyDescent="0.2">
      <c r="A1451" s="514">
        <v>1445</v>
      </c>
      <c r="B1451" s="374">
        <v>43444.456944444442</v>
      </c>
      <c r="C1451" t="s">
        <v>93</v>
      </c>
      <c r="D1451">
        <v>0.01</v>
      </c>
      <c r="E1451" t="s">
        <v>253</v>
      </c>
      <c r="F1451">
        <v>1.1411</v>
      </c>
      <c r="I1451" s="374">
        <v>43444.635416666664</v>
      </c>
      <c r="J1451">
        <v>1.1405000000000001</v>
      </c>
      <c r="K1451">
        <v>0</v>
      </c>
      <c r="M1451">
        <v>0</v>
      </c>
      <c r="N1451">
        <v>0.6</v>
      </c>
      <c r="O1451">
        <v>1110</v>
      </c>
      <c r="P1451" t="s">
        <v>575</v>
      </c>
      <c r="Q1451">
        <v>572</v>
      </c>
      <c r="R1451" t="s">
        <v>93</v>
      </c>
    </row>
    <row r="1452" spans="1:18" x14ac:dyDescent="0.2">
      <c r="A1452" s="514">
        <v>1446</v>
      </c>
      <c r="B1452" s="374">
        <v>43444.523611111108</v>
      </c>
      <c r="C1452" t="s">
        <v>93</v>
      </c>
      <c r="D1452">
        <v>0.01</v>
      </c>
      <c r="E1452" t="s">
        <v>253</v>
      </c>
      <c r="F1452">
        <v>1.1423000000000001</v>
      </c>
      <c r="I1452" s="374">
        <v>43444.635416666664</v>
      </c>
      <c r="J1452">
        <v>1.1405000000000001</v>
      </c>
      <c r="K1452">
        <v>0</v>
      </c>
      <c r="M1452">
        <v>0</v>
      </c>
      <c r="N1452">
        <v>1.8</v>
      </c>
      <c r="O1452">
        <v>1110</v>
      </c>
      <c r="P1452" t="s">
        <v>1251</v>
      </c>
      <c r="Q1452">
        <v>572</v>
      </c>
      <c r="R1452" t="s">
        <v>93</v>
      </c>
    </row>
    <row r="1453" spans="1:18" x14ac:dyDescent="0.2">
      <c r="A1453" s="514">
        <v>1448</v>
      </c>
      <c r="B1453" s="374">
        <v>43444.662499999999</v>
      </c>
      <c r="C1453" t="s">
        <v>93</v>
      </c>
      <c r="D1453">
        <v>0.01</v>
      </c>
      <c r="E1453" t="s">
        <v>253</v>
      </c>
      <c r="F1453">
        <v>1.1405000000000001</v>
      </c>
      <c r="I1453" s="374">
        <v>43444.705555555556</v>
      </c>
      <c r="J1453">
        <v>1.1393</v>
      </c>
      <c r="K1453">
        <v>0</v>
      </c>
      <c r="M1453">
        <v>0</v>
      </c>
      <c r="N1453">
        <v>1.2</v>
      </c>
      <c r="O1453">
        <v>1110</v>
      </c>
      <c r="P1453" t="s">
        <v>563</v>
      </c>
      <c r="Q1453">
        <v>573</v>
      </c>
      <c r="R1453" t="s">
        <v>93</v>
      </c>
    </row>
    <row r="1454" spans="1:18" x14ac:dyDescent="0.2">
      <c r="A1454" s="514">
        <v>1451</v>
      </c>
      <c r="B1454" s="374">
        <v>43444.719444444447</v>
      </c>
      <c r="C1454" t="s">
        <v>93</v>
      </c>
      <c r="D1454">
        <v>0.01</v>
      </c>
      <c r="E1454" t="s">
        <v>253</v>
      </c>
      <c r="F1454">
        <v>1.1366000000000001</v>
      </c>
      <c r="I1454" s="374">
        <v>43444.819444444445</v>
      </c>
      <c r="J1454">
        <v>1.1354</v>
      </c>
      <c r="K1454">
        <v>0</v>
      </c>
      <c r="M1454">
        <v>0</v>
      </c>
      <c r="N1454">
        <v>1.2</v>
      </c>
      <c r="O1454">
        <v>1110</v>
      </c>
      <c r="P1454" t="s">
        <v>563</v>
      </c>
      <c r="Q1454">
        <v>574</v>
      </c>
      <c r="R1454" t="s">
        <v>93</v>
      </c>
    </row>
    <row r="1455" spans="1:18" x14ac:dyDescent="0.2">
      <c r="A1455" s="514">
        <v>1452</v>
      </c>
      <c r="B1455" s="374">
        <v>43445.345138888886</v>
      </c>
      <c r="C1455" t="s">
        <v>93</v>
      </c>
      <c r="D1455">
        <v>0.01</v>
      </c>
      <c r="E1455" t="s">
        <v>253</v>
      </c>
      <c r="F1455">
        <v>1.1373</v>
      </c>
      <c r="I1455" s="374">
        <v>43445.62777777778</v>
      </c>
      <c r="J1455">
        <v>1.1367</v>
      </c>
      <c r="K1455">
        <v>0</v>
      </c>
      <c r="M1455">
        <v>0</v>
      </c>
      <c r="N1455">
        <v>0.6</v>
      </c>
      <c r="O1455">
        <v>1110</v>
      </c>
      <c r="P1455" t="s">
        <v>575</v>
      </c>
      <c r="Q1455">
        <v>575</v>
      </c>
      <c r="R1455" t="s">
        <v>93</v>
      </c>
    </row>
    <row r="1456" spans="1:18" x14ac:dyDescent="0.2">
      <c r="A1456" s="514">
        <v>1453</v>
      </c>
      <c r="B1456" s="374">
        <v>43445.402083333334</v>
      </c>
      <c r="C1456" t="s">
        <v>93</v>
      </c>
      <c r="D1456">
        <v>0.01</v>
      </c>
      <c r="E1456" t="s">
        <v>253</v>
      </c>
      <c r="F1456">
        <v>1.1385000000000001</v>
      </c>
      <c r="I1456" s="374">
        <v>43445.62777777778</v>
      </c>
      <c r="J1456">
        <v>1.1367</v>
      </c>
      <c r="K1456">
        <v>0</v>
      </c>
      <c r="M1456">
        <v>0</v>
      </c>
      <c r="N1456">
        <v>1.8</v>
      </c>
      <c r="O1456">
        <v>1110</v>
      </c>
      <c r="P1456" t="s">
        <v>1250</v>
      </c>
      <c r="Q1456">
        <v>575</v>
      </c>
      <c r="R1456" t="s">
        <v>93</v>
      </c>
    </row>
    <row r="1457" spans="1:18" x14ac:dyDescent="0.2">
      <c r="A1457" s="514">
        <v>1454</v>
      </c>
      <c r="B1457" s="374">
        <v>43445.630555555559</v>
      </c>
      <c r="C1457" t="s">
        <v>93</v>
      </c>
      <c r="D1457">
        <v>0.01</v>
      </c>
      <c r="E1457" t="s">
        <v>253</v>
      </c>
      <c r="F1457">
        <v>1.1363000000000001</v>
      </c>
      <c r="I1457" s="374">
        <v>43445.638888888891</v>
      </c>
      <c r="J1457">
        <v>1.1351</v>
      </c>
      <c r="K1457">
        <v>0</v>
      </c>
      <c r="M1457">
        <v>0</v>
      </c>
      <c r="N1457">
        <v>1.2</v>
      </c>
      <c r="O1457">
        <v>1110</v>
      </c>
      <c r="P1457" t="s">
        <v>563</v>
      </c>
      <c r="Q1457">
        <v>576</v>
      </c>
      <c r="R1457" t="s">
        <v>93</v>
      </c>
    </row>
    <row r="1458" spans="1:18" x14ac:dyDescent="0.2">
      <c r="A1458" s="514">
        <v>1456</v>
      </c>
      <c r="B1458" s="374">
        <v>43445.648611111108</v>
      </c>
      <c r="C1458" t="s">
        <v>93</v>
      </c>
      <c r="D1458">
        <v>0.01</v>
      </c>
      <c r="E1458" t="s">
        <v>253</v>
      </c>
      <c r="F1458">
        <v>1.1341000000000001</v>
      </c>
      <c r="I1458" s="374">
        <v>43445.68472222222</v>
      </c>
      <c r="J1458">
        <v>1.1329</v>
      </c>
      <c r="K1458">
        <v>0</v>
      </c>
      <c r="M1458">
        <v>0</v>
      </c>
      <c r="N1458">
        <v>1.2</v>
      </c>
      <c r="O1458">
        <v>1110</v>
      </c>
      <c r="P1458" t="s">
        <v>563</v>
      </c>
      <c r="Q1458">
        <v>577</v>
      </c>
      <c r="R1458" t="s">
        <v>93</v>
      </c>
    </row>
    <row r="1459" spans="1:18" x14ac:dyDescent="0.2">
      <c r="A1459" s="514">
        <v>1458</v>
      </c>
      <c r="B1459" s="374">
        <v>43445.703472222223</v>
      </c>
      <c r="C1459" t="s">
        <v>93</v>
      </c>
      <c r="D1459">
        <v>0.01</v>
      </c>
      <c r="E1459" t="s">
        <v>253</v>
      </c>
      <c r="F1459">
        <v>1.1325000000000001</v>
      </c>
      <c r="I1459" s="374">
        <v>43445.740277777775</v>
      </c>
      <c r="J1459">
        <v>1.1313</v>
      </c>
      <c r="K1459">
        <v>0</v>
      </c>
      <c r="M1459">
        <v>0</v>
      </c>
      <c r="N1459">
        <v>1.2</v>
      </c>
      <c r="O1459">
        <v>1110</v>
      </c>
      <c r="P1459" t="s">
        <v>563</v>
      </c>
      <c r="Q1459">
        <v>578</v>
      </c>
      <c r="R1459" t="s">
        <v>93</v>
      </c>
    </row>
    <row r="1460" spans="1:18" x14ac:dyDescent="0.2">
      <c r="A1460" s="514">
        <v>1459</v>
      </c>
      <c r="B1460" s="374">
        <v>43445.743055555555</v>
      </c>
      <c r="C1460" t="s">
        <v>93</v>
      </c>
      <c r="D1460">
        <v>0.01</v>
      </c>
      <c r="E1460" t="s">
        <v>253</v>
      </c>
      <c r="F1460">
        <v>1.1313</v>
      </c>
      <c r="I1460" s="374">
        <v>43447.65625</v>
      </c>
      <c r="J1460">
        <v>1.1338999999999999</v>
      </c>
      <c r="K1460">
        <v>0</v>
      </c>
      <c r="M1460">
        <v>7.0000000000000007E-2</v>
      </c>
      <c r="N1460">
        <v>-2.5299999999999998</v>
      </c>
      <c r="O1460">
        <v>1110</v>
      </c>
      <c r="P1460" t="s">
        <v>575</v>
      </c>
      <c r="Q1460">
        <v>579</v>
      </c>
      <c r="R1460" t="s">
        <v>93</v>
      </c>
    </row>
    <row r="1461" spans="1:18" x14ac:dyDescent="0.2">
      <c r="A1461" s="514">
        <v>1460</v>
      </c>
      <c r="B1461" s="374">
        <v>43445.872916666667</v>
      </c>
      <c r="C1461" t="s">
        <v>93</v>
      </c>
      <c r="D1461">
        <v>0.01</v>
      </c>
      <c r="E1461" t="s">
        <v>253</v>
      </c>
      <c r="F1461">
        <v>1.1325000000000001</v>
      </c>
      <c r="I1461" s="374">
        <v>43447.65625</v>
      </c>
      <c r="J1461">
        <v>1.1338999999999999</v>
      </c>
      <c r="K1461">
        <v>0</v>
      </c>
      <c r="M1461">
        <v>7.0000000000000007E-2</v>
      </c>
      <c r="N1461">
        <v>-1.33</v>
      </c>
      <c r="O1461">
        <v>1110</v>
      </c>
      <c r="P1461" t="s">
        <v>1240</v>
      </c>
      <c r="Q1461">
        <v>579</v>
      </c>
      <c r="R1461" t="s">
        <v>93</v>
      </c>
    </row>
    <row r="1462" spans="1:18" x14ac:dyDescent="0.2">
      <c r="A1462" s="514">
        <v>1461</v>
      </c>
      <c r="B1462" s="374">
        <v>43446.578472222223</v>
      </c>
      <c r="C1462" t="s">
        <v>93</v>
      </c>
      <c r="D1462">
        <v>0.01</v>
      </c>
      <c r="E1462" t="s">
        <v>253</v>
      </c>
      <c r="F1462">
        <v>1.133</v>
      </c>
      <c r="I1462" s="374">
        <v>43447.65625</v>
      </c>
      <c r="J1462">
        <v>1.1338999999999999</v>
      </c>
      <c r="K1462">
        <v>0</v>
      </c>
      <c r="M1462">
        <v>0.05</v>
      </c>
      <c r="N1462">
        <v>-0.85</v>
      </c>
      <c r="O1462">
        <v>1110</v>
      </c>
      <c r="P1462" t="s">
        <v>1239</v>
      </c>
      <c r="Q1462">
        <v>579</v>
      </c>
      <c r="R1462" t="s">
        <v>93</v>
      </c>
    </row>
    <row r="1463" spans="1:18" x14ac:dyDescent="0.2">
      <c r="A1463" s="514">
        <v>1462</v>
      </c>
      <c r="B1463" s="374">
        <v>43446.583333333336</v>
      </c>
      <c r="C1463" t="s">
        <v>93</v>
      </c>
      <c r="D1463">
        <v>0.02</v>
      </c>
      <c r="E1463" t="s">
        <v>253</v>
      </c>
      <c r="F1463">
        <v>1.1345000000000001</v>
      </c>
      <c r="I1463" s="374">
        <v>43447.65625</v>
      </c>
      <c r="J1463">
        <v>1.1338999999999999</v>
      </c>
      <c r="K1463">
        <v>0</v>
      </c>
      <c r="M1463">
        <v>0.09</v>
      </c>
      <c r="N1463">
        <v>1.29</v>
      </c>
      <c r="O1463">
        <v>1110</v>
      </c>
      <c r="P1463" t="s">
        <v>1238</v>
      </c>
      <c r="Q1463">
        <v>579</v>
      </c>
      <c r="R1463" t="s">
        <v>93</v>
      </c>
    </row>
    <row r="1464" spans="1:18" x14ac:dyDescent="0.2">
      <c r="A1464" s="514">
        <v>1463</v>
      </c>
      <c r="B1464" s="374">
        <v>43446.654166666667</v>
      </c>
      <c r="C1464" t="s">
        <v>93</v>
      </c>
      <c r="D1464">
        <v>0.03</v>
      </c>
      <c r="E1464" t="s">
        <v>253</v>
      </c>
      <c r="F1464">
        <v>1.1361000000000001</v>
      </c>
      <c r="I1464" s="374">
        <v>43447.65625</v>
      </c>
      <c r="J1464">
        <v>1.1338999999999999</v>
      </c>
      <c r="K1464">
        <v>0</v>
      </c>
      <c r="M1464">
        <v>0.14000000000000001</v>
      </c>
      <c r="N1464">
        <v>6.74</v>
      </c>
      <c r="O1464">
        <v>1110</v>
      </c>
      <c r="P1464" t="s">
        <v>1237</v>
      </c>
      <c r="Q1464">
        <v>579</v>
      </c>
      <c r="R1464" t="s">
        <v>93</v>
      </c>
    </row>
    <row r="1465" spans="1:18" x14ac:dyDescent="0.2">
      <c r="A1465" s="514">
        <v>1464</v>
      </c>
      <c r="B1465" s="374">
        <v>43446.69027777778</v>
      </c>
      <c r="C1465" t="s">
        <v>93</v>
      </c>
      <c r="D1465">
        <v>0.04</v>
      </c>
      <c r="E1465" t="s">
        <v>253</v>
      </c>
      <c r="F1465">
        <v>1.1377999999999999</v>
      </c>
      <c r="I1465" s="374">
        <v>43447.65625</v>
      </c>
      <c r="J1465">
        <v>1.1338999999999999</v>
      </c>
      <c r="K1465">
        <v>0</v>
      </c>
      <c r="M1465">
        <v>0.19</v>
      </c>
      <c r="N1465">
        <v>15.79</v>
      </c>
      <c r="O1465">
        <v>1110</v>
      </c>
      <c r="P1465" t="s">
        <v>1236</v>
      </c>
      <c r="Q1465">
        <v>579</v>
      </c>
      <c r="R1465" t="s">
        <v>93</v>
      </c>
    </row>
    <row r="1466" spans="1:18" x14ac:dyDescent="0.2">
      <c r="A1466" s="514">
        <v>1465</v>
      </c>
      <c r="B1466" s="374">
        <v>43446.800694444442</v>
      </c>
      <c r="C1466" t="s">
        <v>92</v>
      </c>
      <c r="D1466">
        <v>0.01</v>
      </c>
      <c r="E1466" t="s">
        <v>253</v>
      </c>
      <c r="F1466">
        <v>1.1375999999999999</v>
      </c>
      <c r="I1466" s="374">
        <v>43447.371527777781</v>
      </c>
      <c r="J1466">
        <v>1.1385000000000001</v>
      </c>
      <c r="K1466">
        <v>0</v>
      </c>
      <c r="M1466">
        <v>-0.37</v>
      </c>
      <c r="N1466">
        <v>0.53</v>
      </c>
      <c r="O1466">
        <v>1110</v>
      </c>
      <c r="P1466" t="s">
        <v>575</v>
      </c>
      <c r="Q1466">
        <v>580</v>
      </c>
      <c r="R1466" t="s">
        <v>92</v>
      </c>
    </row>
    <row r="1467" spans="1:18" x14ac:dyDescent="0.2">
      <c r="A1467" s="514">
        <v>1466</v>
      </c>
      <c r="B1467" s="374">
        <v>43446.833333333336</v>
      </c>
      <c r="C1467" t="s">
        <v>92</v>
      </c>
      <c r="D1467">
        <v>0.01</v>
      </c>
      <c r="E1467" t="s">
        <v>253</v>
      </c>
      <c r="F1467">
        <v>1.1363000000000001</v>
      </c>
      <c r="I1467" s="374">
        <v>43447.371527777781</v>
      </c>
      <c r="J1467">
        <v>1.1385000000000001</v>
      </c>
      <c r="K1467">
        <v>0</v>
      </c>
      <c r="M1467">
        <v>-0.37</v>
      </c>
      <c r="N1467">
        <v>1.83</v>
      </c>
      <c r="O1467">
        <v>1110</v>
      </c>
      <c r="P1467" t="s">
        <v>1242</v>
      </c>
      <c r="Q1467">
        <v>580</v>
      </c>
      <c r="R1467" t="s">
        <v>92</v>
      </c>
    </row>
    <row r="1468" spans="1:18" x14ac:dyDescent="0.2">
      <c r="A1468" s="514">
        <v>1467</v>
      </c>
      <c r="B1468" s="374">
        <v>43447.423611111109</v>
      </c>
      <c r="C1468" t="s">
        <v>92</v>
      </c>
      <c r="D1468">
        <v>0.01</v>
      </c>
      <c r="E1468" t="s">
        <v>253</v>
      </c>
      <c r="F1468">
        <v>1.1380999999999999</v>
      </c>
      <c r="I1468" s="374">
        <v>43447.573611111111</v>
      </c>
      <c r="J1468">
        <v>1.1387</v>
      </c>
      <c r="K1468">
        <v>0</v>
      </c>
      <c r="M1468">
        <v>0</v>
      </c>
      <c r="N1468">
        <v>0.6</v>
      </c>
      <c r="O1468">
        <v>1110</v>
      </c>
      <c r="P1468" t="s">
        <v>575</v>
      </c>
      <c r="Q1468">
        <v>581</v>
      </c>
      <c r="R1468" t="s">
        <v>92</v>
      </c>
    </row>
    <row r="1469" spans="1:18" x14ac:dyDescent="0.2">
      <c r="A1469" s="514">
        <v>1468</v>
      </c>
      <c r="B1469" s="374">
        <v>43447.45416666667</v>
      </c>
      <c r="C1469" t="s">
        <v>92</v>
      </c>
      <c r="D1469">
        <v>0.01</v>
      </c>
      <c r="E1469" t="s">
        <v>253</v>
      </c>
      <c r="F1469">
        <v>1.1368</v>
      </c>
      <c r="I1469" s="374">
        <v>43447.573611111111</v>
      </c>
      <c r="J1469">
        <v>1.1387</v>
      </c>
      <c r="K1469">
        <v>0</v>
      </c>
      <c r="M1469">
        <v>0</v>
      </c>
      <c r="N1469">
        <v>1.9</v>
      </c>
      <c r="O1469">
        <v>1110</v>
      </c>
      <c r="P1469" t="s">
        <v>1241</v>
      </c>
      <c r="Q1469">
        <v>581</v>
      </c>
      <c r="R1469" t="s">
        <v>92</v>
      </c>
    </row>
    <row r="1470" spans="1:18" x14ac:dyDescent="0.2">
      <c r="A1470" s="514">
        <v>1469</v>
      </c>
      <c r="B1470" s="374">
        <v>43447.580555555556</v>
      </c>
      <c r="C1470" t="s">
        <v>92</v>
      </c>
      <c r="D1470">
        <v>0.01</v>
      </c>
      <c r="E1470" t="s">
        <v>253</v>
      </c>
      <c r="F1470">
        <v>1.1373</v>
      </c>
      <c r="I1470" s="374">
        <v>43447.606249999997</v>
      </c>
      <c r="J1470">
        <v>1.1386000000000001</v>
      </c>
      <c r="K1470">
        <v>0</v>
      </c>
      <c r="M1470">
        <v>0</v>
      </c>
      <c r="N1470">
        <v>1.3</v>
      </c>
      <c r="O1470">
        <v>1110</v>
      </c>
      <c r="P1470" t="s">
        <v>575</v>
      </c>
      <c r="Q1470">
        <v>582</v>
      </c>
      <c r="R1470" t="s">
        <v>92</v>
      </c>
    </row>
    <row r="1471" spans="1:18" x14ac:dyDescent="0.2">
      <c r="A1471" s="514">
        <v>1470</v>
      </c>
      <c r="B1471" s="374">
        <v>43447.613888888889</v>
      </c>
      <c r="C1471" t="s">
        <v>92</v>
      </c>
      <c r="D1471">
        <v>0.01</v>
      </c>
      <c r="E1471" t="s">
        <v>253</v>
      </c>
      <c r="F1471">
        <v>1.135</v>
      </c>
      <c r="I1471" s="374">
        <v>43447.631944444445</v>
      </c>
      <c r="J1471">
        <v>1.1362000000000001</v>
      </c>
      <c r="K1471">
        <v>0</v>
      </c>
      <c r="M1471">
        <v>0</v>
      </c>
      <c r="N1471">
        <v>1.2</v>
      </c>
      <c r="O1471">
        <v>1110</v>
      </c>
      <c r="P1471" t="s">
        <v>563</v>
      </c>
      <c r="Q1471">
        <v>583</v>
      </c>
      <c r="R1471" t="s">
        <v>92</v>
      </c>
    </row>
    <row r="1472" spans="1:18" x14ac:dyDescent="0.2">
      <c r="A1472" s="514">
        <v>1471</v>
      </c>
      <c r="B1472" s="374">
        <v>43447.640277777777</v>
      </c>
      <c r="C1472" t="s">
        <v>92</v>
      </c>
      <c r="D1472">
        <v>0.01</v>
      </c>
      <c r="E1472" t="s">
        <v>253</v>
      </c>
      <c r="F1472">
        <v>1.1357999999999999</v>
      </c>
      <c r="I1472" s="374">
        <v>43447.797222222223</v>
      </c>
      <c r="J1472">
        <v>1.1364000000000001</v>
      </c>
      <c r="K1472">
        <v>0</v>
      </c>
      <c r="M1472">
        <v>0</v>
      </c>
      <c r="N1472">
        <v>0.6</v>
      </c>
      <c r="O1472">
        <v>1110</v>
      </c>
      <c r="P1472" t="s">
        <v>575</v>
      </c>
      <c r="Q1472">
        <v>584</v>
      </c>
      <c r="R1472" t="s">
        <v>92</v>
      </c>
    </row>
    <row r="1473" spans="1:18" x14ac:dyDescent="0.2">
      <c r="A1473" s="514">
        <v>1472</v>
      </c>
      <c r="B1473" s="374">
        <v>43447.648611111108</v>
      </c>
      <c r="C1473" t="s">
        <v>92</v>
      </c>
      <c r="D1473">
        <v>0.01</v>
      </c>
      <c r="E1473" t="s">
        <v>253</v>
      </c>
      <c r="F1473">
        <v>1.1345000000000001</v>
      </c>
      <c r="I1473" s="374">
        <v>43447.797222222223</v>
      </c>
      <c r="J1473">
        <v>1.1364000000000001</v>
      </c>
      <c r="K1473">
        <v>0</v>
      </c>
      <c r="M1473">
        <v>0</v>
      </c>
      <c r="N1473">
        <v>1.9</v>
      </c>
      <c r="O1473">
        <v>1110</v>
      </c>
      <c r="P1473" t="s">
        <v>1235</v>
      </c>
      <c r="Q1473">
        <v>584</v>
      </c>
      <c r="R1473" t="s">
        <v>92</v>
      </c>
    </row>
    <row r="1474" spans="1:18" x14ac:dyDescent="0.2">
      <c r="A1474" s="514">
        <v>1473</v>
      </c>
      <c r="B1474" s="374">
        <v>43447.661111111112</v>
      </c>
      <c r="C1474" t="s">
        <v>93</v>
      </c>
      <c r="D1474">
        <v>0.01</v>
      </c>
      <c r="E1474" t="s">
        <v>253</v>
      </c>
      <c r="F1474">
        <v>1.1336999999999999</v>
      </c>
      <c r="I1474" s="374">
        <v>43448.38958333333</v>
      </c>
      <c r="J1474">
        <v>1.1336999999999999</v>
      </c>
      <c r="K1474">
        <v>0</v>
      </c>
      <c r="M1474">
        <v>0.02</v>
      </c>
      <c r="N1474">
        <v>0.02</v>
      </c>
      <c r="O1474">
        <v>1110</v>
      </c>
      <c r="P1474" t="s">
        <v>575</v>
      </c>
      <c r="Q1474">
        <v>585</v>
      </c>
      <c r="R1474" t="s">
        <v>93</v>
      </c>
    </row>
    <row r="1475" spans="1:18" x14ac:dyDescent="0.2">
      <c r="A1475" s="514">
        <v>1474</v>
      </c>
      <c r="B1475" s="374">
        <v>43447.669444444444</v>
      </c>
      <c r="C1475" t="s">
        <v>93</v>
      </c>
      <c r="D1475">
        <v>0.01</v>
      </c>
      <c r="E1475" t="s">
        <v>253</v>
      </c>
      <c r="F1475">
        <v>1.1349</v>
      </c>
      <c r="I1475" s="374">
        <v>43448.38958333333</v>
      </c>
      <c r="J1475">
        <v>1.1336999999999999</v>
      </c>
      <c r="K1475">
        <v>0</v>
      </c>
      <c r="M1475">
        <v>0.02</v>
      </c>
      <c r="N1475">
        <v>1.22</v>
      </c>
      <c r="O1475">
        <v>1110</v>
      </c>
      <c r="P1475" t="s">
        <v>1234</v>
      </c>
      <c r="Q1475">
        <v>585</v>
      </c>
      <c r="R1475" t="s">
        <v>93</v>
      </c>
    </row>
    <row r="1476" spans="1:18" x14ac:dyDescent="0.2">
      <c r="A1476" s="514">
        <v>1475</v>
      </c>
      <c r="B1476" s="374">
        <v>43447.755555555559</v>
      </c>
      <c r="C1476" t="s">
        <v>93</v>
      </c>
      <c r="D1476">
        <v>0.01</v>
      </c>
      <c r="E1476" t="s">
        <v>253</v>
      </c>
      <c r="F1476">
        <v>1.1362000000000001</v>
      </c>
      <c r="I1476" s="374">
        <v>43448.38958333333</v>
      </c>
      <c r="J1476">
        <v>1.1336999999999999</v>
      </c>
      <c r="K1476">
        <v>0</v>
      </c>
      <c r="M1476">
        <v>0.02</v>
      </c>
      <c r="N1476">
        <v>2.52</v>
      </c>
      <c r="O1476">
        <v>1110</v>
      </c>
      <c r="P1476" t="s">
        <v>1233</v>
      </c>
      <c r="Q1476">
        <v>585</v>
      </c>
      <c r="R1476" t="s">
        <v>93</v>
      </c>
    </row>
    <row r="1477" spans="1:18" x14ac:dyDescent="0.2">
      <c r="A1477" s="514">
        <v>1476</v>
      </c>
      <c r="B1477" s="374">
        <v>43447.814583333333</v>
      </c>
      <c r="C1477" t="s">
        <v>92</v>
      </c>
      <c r="D1477">
        <v>0.01</v>
      </c>
      <c r="E1477" t="s">
        <v>253</v>
      </c>
      <c r="F1477">
        <v>1.1366000000000001</v>
      </c>
      <c r="I1477" s="374">
        <v>43451.375</v>
      </c>
      <c r="J1477">
        <v>1.1322000000000001</v>
      </c>
      <c r="K1477">
        <v>0</v>
      </c>
      <c r="M1477">
        <v>-0.24</v>
      </c>
      <c r="N1477">
        <v>-4.6399999999999997</v>
      </c>
      <c r="O1477">
        <v>1110</v>
      </c>
      <c r="P1477" t="s">
        <v>575</v>
      </c>
      <c r="Q1477">
        <v>586</v>
      </c>
      <c r="R1477" t="s">
        <v>92</v>
      </c>
    </row>
    <row r="1478" spans="1:18" x14ac:dyDescent="0.2">
      <c r="A1478" s="514">
        <v>1477</v>
      </c>
      <c r="B1478" s="374">
        <v>43448.309027777781</v>
      </c>
      <c r="C1478" t="s">
        <v>92</v>
      </c>
      <c r="D1478">
        <v>0.01</v>
      </c>
      <c r="E1478" t="s">
        <v>253</v>
      </c>
      <c r="F1478">
        <v>1.1354</v>
      </c>
      <c r="I1478" s="374">
        <v>43451.375</v>
      </c>
      <c r="J1478">
        <v>1.1322000000000001</v>
      </c>
      <c r="K1478">
        <v>0</v>
      </c>
      <c r="M1478">
        <v>-0.12</v>
      </c>
      <c r="N1478">
        <v>-3.32</v>
      </c>
      <c r="O1478">
        <v>1110</v>
      </c>
      <c r="P1478" t="s">
        <v>1232</v>
      </c>
      <c r="Q1478">
        <v>586</v>
      </c>
      <c r="R1478" t="s">
        <v>92</v>
      </c>
    </row>
    <row r="1479" spans="1:18" x14ac:dyDescent="0.2">
      <c r="A1479" s="514">
        <v>1478</v>
      </c>
      <c r="B1479" s="374">
        <v>43448.386805555558</v>
      </c>
      <c r="C1479" t="s">
        <v>92</v>
      </c>
      <c r="D1479">
        <v>0.01</v>
      </c>
      <c r="E1479" t="s">
        <v>253</v>
      </c>
      <c r="F1479">
        <v>1.1339999999999999</v>
      </c>
      <c r="I1479" s="374">
        <v>43451.375</v>
      </c>
      <c r="J1479">
        <v>1.1322000000000001</v>
      </c>
      <c r="K1479">
        <v>0</v>
      </c>
      <c r="M1479">
        <v>-0.12</v>
      </c>
      <c r="N1479">
        <v>-1.92</v>
      </c>
      <c r="O1479">
        <v>1110</v>
      </c>
      <c r="P1479" t="s">
        <v>1231</v>
      </c>
      <c r="Q1479">
        <v>586</v>
      </c>
      <c r="R1479" t="s">
        <v>92</v>
      </c>
    </row>
    <row r="1480" spans="1:18" x14ac:dyDescent="0.2">
      <c r="A1480" s="514">
        <v>1479</v>
      </c>
      <c r="B1480" s="374">
        <v>43448.398611111108</v>
      </c>
      <c r="C1480" t="s">
        <v>92</v>
      </c>
      <c r="D1480">
        <v>0.02</v>
      </c>
      <c r="E1480" t="s">
        <v>253</v>
      </c>
      <c r="F1480">
        <v>1.1325000000000001</v>
      </c>
      <c r="I1480" s="374">
        <v>43451.375</v>
      </c>
      <c r="J1480">
        <v>1.1322000000000001</v>
      </c>
      <c r="K1480">
        <v>0</v>
      </c>
      <c r="M1480">
        <v>-0.25</v>
      </c>
      <c r="N1480">
        <v>-0.85</v>
      </c>
      <c r="O1480">
        <v>1110</v>
      </c>
      <c r="P1480" t="s">
        <v>1230</v>
      </c>
      <c r="Q1480">
        <v>586</v>
      </c>
      <c r="R1480" t="s">
        <v>92</v>
      </c>
    </row>
    <row r="1481" spans="1:18" x14ac:dyDescent="0.2">
      <c r="A1481" s="514">
        <v>1480</v>
      </c>
      <c r="B1481" s="374">
        <v>43448.404166666667</v>
      </c>
      <c r="C1481" t="s">
        <v>92</v>
      </c>
      <c r="D1481">
        <v>0.03</v>
      </c>
      <c r="E1481" t="s">
        <v>253</v>
      </c>
      <c r="F1481">
        <v>1.131</v>
      </c>
      <c r="I1481" s="374">
        <v>43451.375</v>
      </c>
      <c r="J1481">
        <v>1.1322000000000001</v>
      </c>
      <c r="K1481">
        <v>0</v>
      </c>
      <c r="M1481">
        <v>-0.37</v>
      </c>
      <c r="N1481">
        <v>3.23</v>
      </c>
      <c r="O1481">
        <v>1110</v>
      </c>
      <c r="P1481" t="s">
        <v>1229</v>
      </c>
      <c r="Q1481">
        <v>586</v>
      </c>
      <c r="R1481" t="s">
        <v>92</v>
      </c>
    </row>
    <row r="1482" spans="1:18" x14ac:dyDescent="0.2">
      <c r="A1482" s="514">
        <v>1481</v>
      </c>
      <c r="B1482" s="374">
        <v>43448.414583333331</v>
      </c>
      <c r="C1482" t="s">
        <v>92</v>
      </c>
      <c r="D1482">
        <v>0.04</v>
      </c>
      <c r="E1482" t="s">
        <v>253</v>
      </c>
      <c r="F1482">
        <v>1.1294</v>
      </c>
      <c r="I1482" s="374">
        <v>43451.375</v>
      </c>
      <c r="J1482">
        <v>1.1322000000000001</v>
      </c>
      <c r="K1482">
        <v>0</v>
      </c>
      <c r="M1482">
        <v>-0.5</v>
      </c>
      <c r="N1482">
        <v>10.7</v>
      </c>
      <c r="O1482">
        <v>1110</v>
      </c>
      <c r="P1482" t="s">
        <v>1228</v>
      </c>
      <c r="Q1482">
        <v>586</v>
      </c>
      <c r="R1482" t="s">
        <v>92</v>
      </c>
    </row>
    <row r="1483" spans="1:18" x14ac:dyDescent="0.2">
      <c r="A1483" s="514">
        <v>1483</v>
      </c>
      <c r="B1483" s="374">
        <v>43448.606249999997</v>
      </c>
      <c r="C1483" t="s">
        <v>92</v>
      </c>
      <c r="D1483">
        <v>0.06</v>
      </c>
      <c r="E1483" t="s">
        <v>253</v>
      </c>
      <c r="F1483">
        <v>1.1274999999999999</v>
      </c>
      <c r="I1483" s="374">
        <v>43451.375</v>
      </c>
      <c r="J1483">
        <v>1.1322000000000001</v>
      </c>
      <c r="K1483">
        <v>0</v>
      </c>
      <c r="M1483">
        <v>-0.74</v>
      </c>
      <c r="N1483">
        <v>27.46</v>
      </c>
      <c r="O1483">
        <v>1110</v>
      </c>
      <c r="P1483" t="s">
        <v>1227</v>
      </c>
      <c r="Q1483">
        <v>586</v>
      </c>
      <c r="R1483" t="s">
        <v>92</v>
      </c>
    </row>
    <row r="1484" spans="1:18" x14ac:dyDescent="0.2">
      <c r="A1484" s="514">
        <v>1482</v>
      </c>
      <c r="B1484" s="374">
        <v>43448.423611111109</v>
      </c>
      <c r="C1484" t="s">
        <v>93</v>
      </c>
      <c r="D1484">
        <v>0.01</v>
      </c>
      <c r="E1484" t="s">
        <v>253</v>
      </c>
      <c r="F1484">
        <v>1.1294999999999999</v>
      </c>
      <c r="I1484" s="374">
        <v>43448.604166666664</v>
      </c>
      <c r="J1484">
        <v>1.1283000000000001</v>
      </c>
      <c r="K1484">
        <v>0</v>
      </c>
      <c r="M1484">
        <v>0</v>
      </c>
      <c r="N1484">
        <v>1.2</v>
      </c>
      <c r="O1484">
        <v>1110</v>
      </c>
      <c r="P1484" t="s">
        <v>575</v>
      </c>
      <c r="Q1484">
        <v>587</v>
      </c>
      <c r="R1484" t="s">
        <v>93</v>
      </c>
    </row>
    <row r="1485" spans="1:18" x14ac:dyDescent="0.2">
      <c r="A1485" s="514">
        <v>1484</v>
      </c>
      <c r="B1485" s="374">
        <v>43448.609027777777</v>
      </c>
      <c r="C1485" t="s">
        <v>93</v>
      </c>
      <c r="D1485">
        <v>0.01</v>
      </c>
      <c r="E1485" t="s">
        <v>253</v>
      </c>
      <c r="F1485">
        <v>1.1278999999999999</v>
      </c>
      <c r="I1485" s="374">
        <v>43455.684027777781</v>
      </c>
      <c r="J1485">
        <v>1.1384000000000001</v>
      </c>
      <c r="K1485">
        <v>0</v>
      </c>
      <c r="M1485">
        <v>0.13</v>
      </c>
      <c r="N1485">
        <v>-10.37</v>
      </c>
      <c r="O1485">
        <v>1110</v>
      </c>
      <c r="P1485" t="s">
        <v>575</v>
      </c>
      <c r="Q1485">
        <v>588</v>
      </c>
      <c r="R1485" t="s">
        <v>93</v>
      </c>
    </row>
    <row r="1486" spans="1:18" x14ac:dyDescent="0.2">
      <c r="A1486" s="514">
        <v>1485</v>
      </c>
      <c r="B1486" s="374">
        <v>43448.685416666667</v>
      </c>
      <c r="C1486" t="s">
        <v>93</v>
      </c>
      <c r="D1486">
        <v>0.01</v>
      </c>
      <c r="E1486" t="s">
        <v>253</v>
      </c>
      <c r="F1486">
        <v>1.1291</v>
      </c>
      <c r="I1486" s="374">
        <v>43455.684027777781</v>
      </c>
      <c r="J1486">
        <v>1.1384000000000001</v>
      </c>
      <c r="K1486">
        <v>0</v>
      </c>
      <c r="M1486">
        <v>0.13</v>
      </c>
      <c r="N1486">
        <v>-9.17</v>
      </c>
      <c r="O1486">
        <v>1110</v>
      </c>
      <c r="P1486" t="s">
        <v>1215</v>
      </c>
      <c r="Q1486">
        <v>588</v>
      </c>
      <c r="R1486" t="s">
        <v>93</v>
      </c>
    </row>
    <row r="1487" spans="1:18" x14ac:dyDescent="0.2">
      <c r="A1487" s="514">
        <v>1486</v>
      </c>
      <c r="B1487" s="374">
        <v>43448.765277777777</v>
      </c>
      <c r="C1487" t="s">
        <v>93</v>
      </c>
      <c r="D1487">
        <v>0.01</v>
      </c>
      <c r="E1487" t="s">
        <v>253</v>
      </c>
      <c r="F1487">
        <v>1.1304000000000001</v>
      </c>
      <c r="I1487" s="374">
        <v>43455.684027777781</v>
      </c>
      <c r="J1487">
        <v>1.1384000000000001</v>
      </c>
      <c r="K1487">
        <v>0</v>
      </c>
      <c r="M1487">
        <v>0.13</v>
      </c>
      <c r="N1487">
        <v>-7.87</v>
      </c>
      <c r="O1487">
        <v>1110</v>
      </c>
      <c r="P1487" t="s">
        <v>1214</v>
      </c>
      <c r="Q1487">
        <v>588</v>
      </c>
      <c r="R1487" t="s">
        <v>93</v>
      </c>
    </row>
    <row r="1488" spans="1:18" x14ac:dyDescent="0.2">
      <c r="A1488" s="514">
        <v>1487</v>
      </c>
      <c r="B1488" s="374">
        <v>43451.374305555553</v>
      </c>
      <c r="C1488" t="s">
        <v>93</v>
      </c>
      <c r="D1488">
        <v>0.02</v>
      </c>
      <c r="E1488" t="s">
        <v>253</v>
      </c>
      <c r="F1488">
        <v>1.1318999999999999</v>
      </c>
      <c r="I1488" s="374">
        <v>43455.684027777781</v>
      </c>
      <c r="J1488">
        <v>1.1384000000000001</v>
      </c>
      <c r="K1488">
        <v>0</v>
      </c>
      <c r="M1488">
        <v>0.18</v>
      </c>
      <c r="N1488">
        <v>-12.82</v>
      </c>
      <c r="O1488">
        <v>1110</v>
      </c>
      <c r="P1488" t="s">
        <v>1216</v>
      </c>
      <c r="Q1488">
        <v>588</v>
      </c>
      <c r="R1488" t="s">
        <v>93</v>
      </c>
    </row>
    <row r="1489" spans="1:18" x14ac:dyDescent="0.2">
      <c r="A1489" s="514">
        <v>1488</v>
      </c>
      <c r="B1489" s="374">
        <v>43451.463888888888</v>
      </c>
      <c r="C1489" t="s">
        <v>93</v>
      </c>
      <c r="D1489">
        <v>0.03</v>
      </c>
      <c r="E1489" t="s">
        <v>253</v>
      </c>
      <c r="F1489">
        <v>1.1334</v>
      </c>
      <c r="I1489" s="374">
        <v>43455.684027777781</v>
      </c>
      <c r="J1489">
        <v>1.1384000000000001</v>
      </c>
      <c r="K1489">
        <v>0</v>
      </c>
      <c r="M1489">
        <v>0.28999999999999998</v>
      </c>
      <c r="N1489">
        <v>-14.71</v>
      </c>
      <c r="O1489">
        <v>1110</v>
      </c>
      <c r="P1489" t="s">
        <v>1218</v>
      </c>
      <c r="Q1489">
        <v>588</v>
      </c>
      <c r="R1489" t="s">
        <v>93</v>
      </c>
    </row>
    <row r="1490" spans="1:18" x14ac:dyDescent="0.2">
      <c r="A1490" s="514">
        <v>1490</v>
      </c>
      <c r="B1490" s="374">
        <v>43451.543055555558</v>
      </c>
      <c r="C1490" t="s">
        <v>93</v>
      </c>
      <c r="D1490">
        <v>0.04</v>
      </c>
      <c r="E1490" t="s">
        <v>253</v>
      </c>
      <c r="F1490">
        <v>1.1351</v>
      </c>
      <c r="I1490" s="374">
        <v>43455.684027777781</v>
      </c>
      <c r="J1490">
        <v>1.1384000000000001</v>
      </c>
      <c r="K1490">
        <v>0</v>
      </c>
      <c r="M1490">
        <v>0.37</v>
      </c>
      <c r="N1490">
        <v>-12.83</v>
      </c>
      <c r="O1490">
        <v>1110</v>
      </c>
      <c r="P1490" t="s">
        <v>1217</v>
      </c>
      <c r="Q1490">
        <v>588</v>
      </c>
      <c r="R1490" t="s">
        <v>93</v>
      </c>
    </row>
    <row r="1491" spans="1:18" x14ac:dyDescent="0.2">
      <c r="A1491" s="514">
        <v>1494</v>
      </c>
      <c r="B1491" s="374">
        <v>43452.397916666669</v>
      </c>
      <c r="C1491" t="s">
        <v>93</v>
      </c>
      <c r="D1491">
        <v>0.06</v>
      </c>
      <c r="E1491" t="s">
        <v>253</v>
      </c>
      <c r="F1491">
        <v>1.1371</v>
      </c>
      <c r="I1491" s="374">
        <v>43455.684027777781</v>
      </c>
      <c r="J1491">
        <v>1.1384000000000001</v>
      </c>
      <c r="K1491">
        <v>0</v>
      </c>
      <c r="M1491">
        <v>0.46</v>
      </c>
      <c r="N1491">
        <v>-7.34</v>
      </c>
      <c r="O1491">
        <v>1110</v>
      </c>
      <c r="P1491" t="s">
        <v>1213</v>
      </c>
      <c r="Q1491">
        <v>588</v>
      </c>
      <c r="R1491" t="s">
        <v>93</v>
      </c>
    </row>
    <row r="1492" spans="1:18" x14ac:dyDescent="0.2">
      <c r="A1492" s="514">
        <v>1496</v>
      </c>
      <c r="B1492" s="374">
        <v>43452.503472222219</v>
      </c>
      <c r="C1492" t="s">
        <v>93</v>
      </c>
      <c r="D1492">
        <v>0.09</v>
      </c>
      <c r="E1492" t="s">
        <v>253</v>
      </c>
      <c r="F1492">
        <v>1.1394</v>
      </c>
      <c r="I1492" s="374">
        <v>43455.684027777781</v>
      </c>
      <c r="J1492">
        <v>1.1384000000000001</v>
      </c>
      <c r="K1492">
        <v>0</v>
      </c>
      <c r="M1492">
        <v>0.7</v>
      </c>
      <c r="N1492">
        <v>9.6999999999999993</v>
      </c>
      <c r="O1492">
        <v>1110</v>
      </c>
      <c r="P1492" t="s">
        <v>1212</v>
      </c>
      <c r="Q1492">
        <v>588</v>
      </c>
      <c r="R1492" t="s">
        <v>93</v>
      </c>
    </row>
    <row r="1493" spans="1:18" x14ac:dyDescent="0.2">
      <c r="A1493" s="514">
        <v>1502</v>
      </c>
      <c r="B1493" s="374">
        <v>43453.65347222222</v>
      </c>
      <c r="C1493" t="s">
        <v>93</v>
      </c>
      <c r="D1493">
        <v>0.13</v>
      </c>
      <c r="E1493" t="s">
        <v>253</v>
      </c>
      <c r="F1493">
        <v>1.1419999999999999</v>
      </c>
      <c r="I1493" s="374">
        <v>43455.684027777781</v>
      </c>
      <c r="J1493">
        <v>1.1384000000000001</v>
      </c>
      <c r="K1493">
        <v>0</v>
      </c>
      <c r="M1493">
        <v>0.81</v>
      </c>
      <c r="N1493">
        <v>47.61</v>
      </c>
      <c r="O1493">
        <v>1110</v>
      </c>
      <c r="P1493" t="s">
        <v>1211</v>
      </c>
      <c r="Q1493">
        <v>588</v>
      </c>
      <c r="R1493" t="s">
        <v>93</v>
      </c>
    </row>
    <row r="1494" spans="1:18" x14ac:dyDescent="0.2">
      <c r="A1494" s="514">
        <v>1507</v>
      </c>
      <c r="B1494" s="374">
        <v>43454.425694444442</v>
      </c>
      <c r="C1494" t="s">
        <v>93</v>
      </c>
      <c r="D1494">
        <v>0.2</v>
      </c>
      <c r="E1494" t="s">
        <v>253</v>
      </c>
      <c r="F1494">
        <v>1.1452</v>
      </c>
      <c r="I1494" s="374">
        <v>43455.684027777781</v>
      </c>
      <c r="J1494">
        <v>1.1384000000000001</v>
      </c>
      <c r="K1494">
        <v>0</v>
      </c>
      <c r="M1494">
        <v>0.31</v>
      </c>
      <c r="N1494">
        <v>136.31</v>
      </c>
      <c r="O1494">
        <v>1110</v>
      </c>
      <c r="P1494" t="s">
        <v>1210</v>
      </c>
      <c r="Q1494">
        <v>588</v>
      </c>
      <c r="R1494" t="s">
        <v>93</v>
      </c>
    </row>
    <row r="1495" spans="1:18" x14ac:dyDescent="0.2">
      <c r="A1495" s="514">
        <v>1489</v>
      </c>
      <c r="B1495" s="374">
        <v>43451.472222222219</v>
      </c>
      <c r="C1495" t="s">
        <v>92</v>
      </c>
      <c r="D1495">
        <v>0.01</v>
      </c>
      <c r="E1495" t="s">
        <v>253</v>
      </c>
      <c r="F1495">
        <v>1.1338999999999999</v>
      </c>
      <c r="I1495" s="374">
        <v>43451.541666666664</v>
      </c>
      <c r="J1495">
        <v>1.1351</v>
      </c>
      <c r="K1495">
        <v>0</v>
      </c>
      <c r="M1495">
        <v>0</v>
      </c>
      <c r="N1495">
        <v>1.2</v>
      </c>
      <c r="O1495">
        <v>1110</v>
      </c>
      <c r="P1495" t="s">
        <v>575</v>
      </c>
      <c r="Q1495">
        <v>589</v>
      </c>
      <c r="R1495" t="s">
        <v>92</v>
      </c>
    </row>
    <row r="1496" spans="1:18" x14ac:dyDescent="0.2">
      <c r="A1496" s="514">
        <v>1491</v>
      </c>
      <c r="B1496" s="374">
        <v>43451.552083333336</v>
      </c>
      <c r="C1496" t="s">
        <v>92</v>
      </c>
      <c r="D1496">
        <v>0.01</v>
      </c>
      <c r="E1496" t="s">
        <v>253</v>
      </c>
      <c r="F1496">
        <v>1.1342000000000001</v>
      </c>
      <c r="I1496" s="374">
        <v>43451.786111111112</v>
      </c>
      <c r="J1496">
        <v>1.1354</v>
      </c>
      <c r="K1496">
        <v>0</v>
      </c>
      <c r="M1496">
        <v>0</v>
      </c>
      <c r="N1496">
        <v>1.2</v>
      </c>
      <c r="O1496">
        <v>1110</v>
      </c>
      <c r="P1496" t="s">
        <v>575</v>
      </c>
      <c r="Q1496">
        <v>590</v>
      </c>
      <c r="R1496" t="s">
        <v>92</v>
      </c>
    </row>
    <row r="1497" spans="1:18" x14ac:dyDescent="0.2">
      <c r="A1497" s="514">
        <v>1492</v>
      </c>
      <c r="B1497" s="374">
        <v>43452.063888888886</v>
      </c>
      <c r="C1497" t="s">
        <v>92</v>
      </c>
      <c r="D1497">
        <v>0.01</v>
      </c>
      <c r="E1497" t="s">
        <v>253</v>
      </c>
      <c r="F1497">
        <v>1.1347</v>
      </c>
      <c r="I1497" s="374">
        <v>43452.113194444442</v>
      </c>
      <c r="J1497">
        <v>1.1358999999999999</v>
      </c>
      <c r="K1497">
        <v>0</v>
      </c>
      <c r="M1497">
        <v>0</v>
      </c>
      <c r="N1497">
        <v>1.2</v>
      </c>
      <c r="O1497">
        <v>1110</v>
      </c>
      <c r="P1497" t="s">
        <v>575</v>
      </c>
      <c r="Q1497">
        <v>591</v>
      </c>
      <c r="R1497" t="s">
        <v>92</v>
      </c>
    </row>
    <row r="1498" spans="1:18" x14ac:dyDescent="0.2">
      <c r="A1498" s="514">
        <v>1493</v>
      </c>
      <c r="B1498" s="374">
        <v>43452.25</v>
      </c>
      <c r="C1498" t="s">
        <v>92</v>
      </c>
      <c r="D1498">
        <v>0.01</v>
      </c>
      <c r="E1498" t="s">
        <v>253</v>
      </c>
      <c r="F1498">
        <v>1.1349</v>
      </c>
      <c r="I1498" s="374">
        <v>43452.380555555559</v>
      </c>
      <c r="J1498">
        <v>1.1362000000000001</v>
      </c>
      <c r="K1498">
        <v>0</v>
      </c>
      <c r="M1498">
        <v>0</v>
      </c>
      <c r="N1498">
        <v>1.3</v>
      </c>
      <c r="O1498">
        <v>1110</v>
      </c>
      <c r="P1498" t="s">
        <v>575</v>
      </c>
      <c r="Q1498">
        <v>592</v>
      </c>
      <c r="R1498" t="s">
        <v>92</v>
      </c>
    </row>
    <row r="1499" spans="1:18" x14ac:dyDescent="0.2">
      <c r="A1499" s="514">
        <v>1495</v>
      </c>
      <c r="B1499" s="374">
        <v>43452.42083333333</v>
      </c>
      <c r="C1499" t="s">
        <v>92</v>
      </c>
      <c r="D1499">
        <v>0.01</v>
      </c>
      <c r="E1499" t="s">
        <v>253</v>
      </c>
      <c r="F1499">
        <v>1.1369</v>
      </c>
      <c r="I1499" s="374">
        <v>43452.452777777777</v>
      </c>
      <c r="J1499">
        <v>1.1380999999999999</v>
      </c>
      <c r="K1499">
        <v>0</v>
      </c>
      <c r="M1499">
        <v>0</v>
      </c>
      <c r="N1499">
        <v>1.2</v>
      </c>
      <c r="O1499">
        <v>1110</v>
      </c>
      <c r="P1499" t="s">
        <v>575</v>
      </c>
      <c r="Q1499">
        <v>593</v>
      </c>
      <c r="R1499" t="s">
        <v>92</v>
      </c>
    </row>
    <row r="1500" spans="1:18" x14ac:dyDescent="0.2">
      <c r="A1500" s="514">
        <v>1497</v>
      </c>
      <c r="B1500" s="374">
        <v>43452.577777777777</v>
      </c>
      <c r="C1500" t="s">
        <v>92</v>
      </c>
      <c r="D1500">
        <v>0.01</v>
      </c>
      <c r="E1500" t="s">
        <v>253</v>
      </c>
      <c r="F1500">
        <v>1.1382000000000001</v>
      </c>
      <c r="I1500" s="374">
        <v>43453.048611111109</v>
      </c>
      <c r="J1500">
        <v>1.1384000000000001</v>
      </c>
      <c r="K1500">
        <v>0</v>
      </c>
      <c r="M1500">
        <v>-0.12</v>
      </c>
      <c r="N1500">
        <v>0.08</v>
      </c>
      <c r="O1500">
        <v>1110</v>
      </c>
      <c r="P1500" t="s">
        <v>575</v>
      </c>
      <c r="Q1500">
        <v>594</v>
      </c>
      <c r="R1500" t="s">
        <v>92</v>
      </c>
    </row>
    <row r="1501" spans="1:18" x14ac:dyDescent="0.2">
      <c r="A1501" s="514">
        <v>1498</v>
      </c>
      <c r="B1501" s="374">
        <v>43452.642361111109</v>
      </c>
      <c r="C1501" t="s">
        <v>92</v>
      </c>
      <c r="D1501">
        <v>0.01</v>
      </c>
      <c r="E1501" t="s">
        <v>253</v>
      </c>
      <c r="F1501">
        <v>1.137</v>
      </c>
      <c r="I1501" s="374">
        <v>43453.048611111109</v>
      </c>
      <c r="J1501">
        <v>1.1384000000000001</v>
      </c>
      <c r="K1501">
        <v>0</v>
      </c>
      <c r="M1501">
        <v>-0.12</v>
      </c>
      <c r="N1501">
        <v>1.28</v>
      </c>
      <c r="O1501">
        <v>1110</v>
      </c>
      <c r="P1501" t="s">
        <v>1226</v>
      </c>
      <c r="Q1501">
        <v>594</v>
      </c>
      <c r="R1501" t="s">
        <v>92</v>
      </c>
    </row>
    <row r="1502" spans="1:18" x14ac:dyDescent="0.2">
      <c r="A1502" s="514">
        <v>1499</v>
      </c>
      <c r="B1502" s="374">
        <v>43452.793749999997</v>
      </c>
      <c r="C1502" t="s">
        <v>92</v>
      </c>
      <c r="D1502">
        <v>0.01</v>
      </c>
      <c r="E1502" t="s">
        <v>253</v>
      </c>
      <c r="F1502">
        <v>1.1355999999999999</v>
      </c>
      <c r="I1502" s="374">
        <v>43453.048611111109</v>
      </c>
      <c r="J1502">
        <v>1.1384000000000001</v>
      </c>
      <c r="K1502">
        <v>0</v>
      </c>
      <c r="M1502">
        <v>-0.12</v>
      </c>
      <c r="N1502">
        <v>2.68</v>
      </c>
      <c r="O1502">
        <v>1110</v>
      </c>
      <c r="P1502" t="s">
        <v>1225</v>
      </c>
      <c r="Q1502">
        <v>594</v>
      </c>
      <c r="R1502" t="s">
        <v>92</v>
      </c>
    </row>
    <row r="1503" spans="1:18" x14ac:dyDescent="0.2">
      <c r="A1503" s="514">
        <v>1500</v>
      </c>
      <c r="B1503" s="374">
        <v>43453.36041666667</v>
      </c>
      <c r="C1503" t="s">
        <v>92</v>
      </c>
      <c r="D1503">
        <v>0.01</v>
      </c>
      <c r="E1503" t="s">
        <v>253</v>
      </c>
      <c r="F1503">
        <v>1.1395999999999999</v>
      </c>
      <c r="I1503" s="374">
        <v>43453.478472222225</v>
      </c>
      <c r="J1503">
        <v>1.1408</v>
      </c>
      <c r="K1503">
        <v>0</v>
      </c>
      <c r="M1503">
        <v>0</v>
      </c>
      <c r="N1503">
        <v>1.2</v>
      </c>
      <c r="O1503">
        <v>1110</v>
      </c>
      <c r="P1503" t="s">
        <v>575</v>
      </c>
      <c r="Q1503">
        <v>595</v>
      </c>
      <c r="R1503" t="s">
        <v>92</v>
      </c>
    </row>
    <row r="1504" spans="1:18" x14ac:dyDescent="0.2">
      <c r="A1504" s="514">
        <v>1501</v>
      </c>
      <c r="B1504" s="374">
        <v>43453.490972222222</v>
      </c>
      <c r="C1504" t="s">
        <v>92</v>
      </c>
      <c r="D1504">
        <v>0.01</v>
      </c>
      <c r="E1504" t="s">
        <v>253</v>
      </c>
      <c r="F1504">
        <v>1.1402000000000001</v>
      </c>
      <c r="I1504" s="374">
        <v>43453.643750000003</v>
      </c>
      <c r="J1504">
        <v>1.1414</v>
      </c>
      <c r="K1504">
        <v>0</v>
      </c>
      <c r="M1504">
        <v>0</v>
      </c>
      <c r="N1504">
        <v>1.2</v>
      </c>
      <c r="O1504">
        <v>1110</v>
      </c>
      <c r="P1504" t="s">
        <v>575</v>
      </c>
      <c r="Q1504">
        <v>596</v>
      </c>
      <c r="R1504" t="s">
        <v>92</v>
      </c>
    </row>
    <row r="1505" spans="1:18" x14ac:dyDescent="0.2">
      <c r="A1505" s="514">
        <v>1503</v>
      </c>
      <c r="B1505" s="374">
        <v>43453.704861111109</v>
      </c>
      <c r="C1505" t="s">
        <v>92</v>
      </c>
      <c r="D1505">
        <v>0.01</v>
      </c>
      <c r="E1505" t="s">
        <v>253</v>
      </c>
      <c r="F1505">
        <v>1.1425000000000001</v>
      </c>
      <c r="I1505" s="374">
        <v>43453.832638888889</v>
      </c>
      <c r="J1505">
        <v>1.1435999999999999</v>
      </c>
      <c r="K1505">
        <v>0</v>
      </c>
      <c r="M1505">
        <v>0</v>
      </c>
      <c r="N1505">
        <v>1.1000000000000001</v>
      </c>
      <c r="O1505">
        <v>1110</v>
      </c>
      <c r="P1505" t="s">
        <v>575</v>
      </c>
      <c r="Q1505">
        <v>597</v>
      </c>
      <c r="R1505" t="s">
        <v>92</v>
      </c>
    </row>
    <row r="1506" spans="1:18" x14ac:dyDescent="0.2">
      <c r="A1506" s="514">
        <v>1504</v>
      </c>
      <c r="B1506" s="374">
        <v>43453.844444444447</v>
      </c>
      <c r="C1506" t="s">
        <v>92</v>
      </c>
      <c r="D1506">
        <v>0.01</v>
      </c>
      <c r="E1506" t="s">
        <v>253</v>
      </c>
      <c r="F1506">
        <v>1.1389</v>
      </c>
      <c r="I1506" s="374">
        <v>43454.327777777777</v>
      </c>
      <c r="J1506">
        <v>1.1398999999999999</v>
      </c>
      <c r="K1506">
        <v>0</v>
      </c>
      <c r="M1506">
        <v>-0.37</v>
      </c>
      <c r="N1506">
        <v>0.63</v>
      </c>
      <c r="O1506">
        <v>1110</v>
      </c>
      <c r="P1506" t="s">
        <v>575</v>
      </c>
      <c r="Q1506">
        <v>598</v>
      </c>
      <c r="R1506" t="s">
        <v>92</v>
      </c>
    </row>
    <row r="1507" spans="1:18" x14ac:dyDescent="0.2">
      <c r="A1507" s="514">
        <v>1505</v>
      </c>
      <c r="B1507" s="374">
        <v>43453.857638888891</v>
      </c>
      <c r="C1507" t="s">
        <v>92</v>
      </c>
      <c r="D1507">
        <v>0.01</v>
      </c>
      <c r="E1507" t="s">
        <v>253</v>
      </c>
      <c r="F1507">
        <v>1.1376999999999999</v>
      </c>
      <c r="I1507" s="374">
        <v>43454.327777777777</v>
      </c>
      <c r="J1507">
        <v>1.1398999999999999</v>
      </c>
      <c r="K1507">
        <v>0</v>
      </c>
      <c r="M1507">
        <v>-0.37</v>
      </c>
      <c r="N1507">
        <v>1.83</v>
      </c>
      <c r="O1507">
        <v>1110</v>
      </c>
      <c r="P1507" t="s">
        <v>1224</v>
      </c>
      <c r="Q1507">
        <v>598</v>
      </c>
      <c r="R1507" t="s">
        <v>92</v>
      </c>
    </row>
    <row r="1508" spans="1:18" x14ac:dyDescent="0.2">
      <c r="A1508" s="514">
        <v>1506</v>
      </c>
      <c r="B1508" s="374">
        <v>43454.371527777781</v>
      </c>
      <c r="C1508" t="s">
        <v>92</v>
      </c>
      <c r="D1508">
        <v>0.01</v>
      </c>
      <c r="E1508" t="s">
        <v>253</v>
      </c>
      <c r="F1508">
        <v>1.1420999999999999</v>
      </c>
      <c r="I1508" s="374">
        <v>43454.396527777775</v>
      </c>
      <c r="J1508">
        <v>1.1432</v>
      </c>
      <c r="K1508">
        <v>0</v>
      </c>
      <c r="M1508">
        <v>0</v>
      </c>
      <c r="N1508">
        <v>1.1000000000000001</v>
      </c>
      <c r="O1508">
        <v>1110</v>
      </c>
      <c r="P1508" t="s">
        <v>575</v>
      </c>
      <c r="Q1508">
        <v>599</v>
      </c>
      <c r="R1508" t="s">
        <v>92</v>
      </c>
    </row>
    <row r="1509" spans="1:18" x14ac:dyDescent="0.2">
      <c r="A1509" s="514">
        <v>1508</v>
      </c>
      <c r="B1509" s="374">
        <v>43454.475694444445</v>
      </c>
      <c r="C1509" t="s">
        <v>92</v>
      </c>
      <c r="D1509">
        <v>0.01</v>
      </c>
      <c r="E1509" t="s">
        <v>253</v>
      </c>
      <c r="F1509">
        <v>1.1478999999999999</v>
      </c>
      <c r="I1509" s="374">
        <v>43454.757638888892</v>
      </c>
      <c r="J1509">
        <v>1.1446000000000001</v>
      </c>
      <c r="K1509">
        <v>0</v>
      </c>
      <c r="M1509">
        <v>0</v>
      </c>
      <c r="N1509">
        <v>-3.3</v>
      </c>
      <c r="O1509">
        <v>1110</v>
      </c>
      <c r="P1509" t="s">
        <v>575</v>
      </c>
      <c r="Q1509">
        <v>600</v>
      </c>
      <c r="R1509" t="s">
        <v>92</v>
      </c>
    </row>
    <row r="1510" spans="1:18" x14ac:dyDescent="0.2">
      <c r="A1510" s="514">
        <v>1509</v>
      </c>
      <c r="B1510" s="374">
        <v>43454.519444444442</v>
      </c>
      <c r="C1510" t="s">
        <v>92</v>
      </c>
      <c r="D1510">
        <v>0.01</v>
      </c>
      <c r="E1510" t="s">
        <v>253</v>
      </c>
      <c r="F1510">
        <v>1.1466000000000001</v>
      </c>
      <c r="I1510" s="374">
        <v>43454.757638888892</v>
      </c>
      <c r="J1510">
        <v>1.1446000000000001</v>
      </c>
      <c r="K1510">
        <v>0</v>
      </c>
      <c r="M1510">
        <v>0</v>
      </c>
      <c r="N1510">
        <v>-2</v>
      </c>
      <c r="O1510">
        <v>1110</v>
      </c>
      <c r="P1510" t="s">
        <v>1223</v>
      </c>
      <c r="Q1510">
        <v>600</v>
      </c>
      <c r="R1510" t="s">
        <v>92</v>
      </c>
    </row>
    <row r="1511" spans="1:18" x14ac:dyDescent="0.2">
      <c r="A1511" s="514">
        <v>1510</v>
      </c>
      <c r="B1511" s="374">
        <v>43454.578472222223</v>
      </c>
      <c r="C1511" t="s">
        <v>92</v>
      </c>
      <c r="D1511">
        <v>0.01</v>
      </c>
      <c r="E1511" t="s">
        <v>253</v>
      </c>
      <c r="F1511">
        <v>1.1452</v>
      </c>
      <c r="I1511" s="374">
        <v>43454.757638888892</v>
      </c>
      <c r="J1511">
        <v>1.1446000000000001</v>
      </c>
      <c r="K1511">
        <v>0</v>
      </c>
      <c r="M1511">
        <v>0</v>
      </c>
      <c r="N1511">
        <v>-0.6</v>
      </c>
      <c r="O1511">
        <v>1110</v>
      </c>
      <c r="P1511" t="s">
        <v>1222</v>
      </c>
      <c r="Q1511">
        <v>600</v>
      </c>
      <c r="R1511" t="s">
        <v>92</v>
      </c>
    </row>
    <row r="1512" spans="1:18" x14ac:dyDescent="0.2">
      <c r="A1512" s="514">
        <v>1511</v>
      </c>
      <c r="B1512" s="374">
        <v>43454.67291666667</v>
      </c>
      <c r="C1512" t="s">
        <v>92</v>
      </c>
      <c r="D1512">
        <v>0.02</v>
      </c>
      <c r="E1512" t="s">
        <v>253</v>
      </c>
      <c r="F1512">
        <v>1.1437999999999999</v>
      </c>
      <c r="I1512" s="374">
        <v>43454.757638888892</v>
      </c>
      <c r="J1512">
        <v>1.1446000000000001</v>
      </c>
      <c r="K1512">
        <v>0</v>
      </c>
      <c r="M1512">
        <v>0</v>
      </c>
      <c r="N1512">
        <v>1.6</v>
      </c>
      <c r="O1512">
        <v>1110</v>
      </c>
      <c r="P1512" t="s">
        <v>1221</v>
      </c>
      <c r="Q1512">
        <v>600</v>
      </c>
      <c r="R1512" t="s">
        <v>92</v>
      </c>
    </row>
    <row r="1513" spans="1:18" x14ac:dyDescent="0.2">
      <c r="A1513" s="514">
        <v>1512</v>
      </c>
      <c r="B1513" s="374">
        <v>43454.69027777778</v>
      </c>
      <c r="C1513" t="s">
        <v>92</v>
      </c>
      <c r="D1513">
        <v>0.03</v>
      </c>
      <c r="E1513" t="s">
        <v>253</v>
      </c>
      <c r="F1513">
        <v>1.1422000000000001</v>
      </c>
      <c r="I1513" s="374">
        <v>43454.757638888892</v>
      </c>
      <c r="J1513">
        <v>1.1446000000000001</v>
      </c>
      <c r="K1513">
        <v>0</v>
      </c>
      <c r="M1513">
        <v>0</v>
      </c>
      <c r="N1513">
        <v>7.2</v>
      </c>
      <c r="O1513">
        <v>1110</v>
      </c>
      <c r="P1513" t="s">
        <v>1220</v>
      </c>
      <c r="Q1513">
        <v>600</v>
      </c>
      <c r="R1513" t="s">
        <v>92</v>
      </c>
    </row>
    <row r="1514" spans="1:18" x14ac:dyDescent="0.2">
      <c r="A1514" s="514">
        <v>1513</v>
      </c>
      <c r="B1514" s="374">
        <v>43454.702777777777</v>
      </c>
      <c r="C1514" t="s">
        <v>92</v>
      </c>
      <c r="D1514">
        <v>0.04</v>
      </c>
      <c r="E1514" t="s">
        <v>253</v>
      </c>
      <c r="F1514">
        <v>1.1406000000000001</v>
      </c>
      <c r="I1514" s="374">
        <v>43454.757638888892</v>
      </c>
      <c r="J1514">
        <v>1.1446000000000001</v>
      </c>
      <c r="K1514">
        <v>0</v>
      </c>
      <c r="M1514">
        <v>0</v>
      </c>
      <c r="N1514">
        <v>16</v>
      </c>
      <c r="O1514">
        <v>1110</v>
      </c>
      <c r="P1514" t="s">
        <v>1219</v>
      </c>
      <c r="Q1514">
        <v>600</v>
      </c>
      <c r="R1514" t="s">
        <v>92</v>
      </c>
    </row>
    <row r="1515" spans="1:18" x14ac:dyDescent="0.2">
      <c r="A1515" s="514">
        <v>1514</v>
      </c>
      <c r="B1515" s="374">
        <v>43454.792361111111</v>
      </c>
      <c r="C1515" t="s">
        <v>92</v>
      </c>
      <c r="D1515">
        <v>0.01</v>
      </c>
      <c r="E1515" t="s">
        <v>253</v>
      </c>
      <c r="F1515">
        <v>1.1457999999999999</v>
      </c>
      <c r="I1515" s="374">
        <v>43454.808333333334</v>
      </c>
      <c r="J1515">
        <v>1.147</v>
      </c>
      <c r="K1515">
        <v>0</v>
      </c>
      <c r="M1515">
        <v>0</v>
      </c>
      <c r="N1515">
        <v>1.2</v>
      </c>
      <c r="O1515">
        <v>1110</v>
      </c>
      <c r="P1515" t="s">
        <v>563</v>
      </c>
      <c r="Q1515">
        <v>601</v>
      </c>
      <c r="R1515" t="s">
        <v>92</v>
      </c>
    </row>
    <row r="1516" spans="1:18" x14ac:dyDescent="0.2">
      <c r="A1516" s="514">
        <v>1515</v>
      </c>
      <c r="B1516" s="374">
        <v>43454.854861111111</v>
      </c>
      <c r="C1516" t="s">
        <v>92</v>
      </c>
      <c r="D1516">
        <v>0.01</v>
      </c>
      <c r="E1516" t="s">
        <v>253</v>
      </c>
      <c r="F1516">
        <v>1.1479999999999999</v>
      </c>
      <c r="I1516" s="374">
        <v>43458.643055555556</v>
      </c>
      <c r="J1516">
        <v>1.1419999999999999</v>
      </c>
      <c r="K1516">
        <v>0</v>
      </c>
      <c r="M1516">
        <v>-0.24</v>
      </c>
      <c r="N1516">
        <v>-6.24</v>
      </c>
      <c r="O1516">
        <v>1110</v>
      </c>
      <c r="P1516" t="s">
        <v>575</v>
      </c>
      <c r="Q1516">
        <v>602</v>
      </c>
      <c r="R1516" t="s">
        <v>92</v>
      </c>
    </row>
    <row r="1517" spans="1:18" x14ac:dyDescent="0.2">
      <c r="A1517" s="514">
        <v>1516</v>
      </c>
      <c r="B1517" s="374">
        <v>43454.875694444447</v>
      </c>
      <c r="C1517" t="s">
        <v>92</v>
      </c>
      <c r="D1517">
        <v>0.01</v>
      </c>
      <c r="E1517" t="s">
        <v>253</v>
      </c>
      <c r="F1517">
        <v>1.1467000000000001</v>
      </c>
      <c r="I1517" s="374">
        <v>43458.643055555556</v>
      </c>
      <c r="J1517">
        <v>1.1419999999999999</v>
      </c>
      <c r="K1517">
        <v>0</v>
      </c>
      <c r="M1517">
        <v>-0.24</v>
      </c>
      <c r="N1517">
        <v>-4.9400000000000004</v>
      </c>
      <c r="O1517">
        <v>1110</v>
      </c>
      <c r="P1517" t="s">
        <v>1207</v>
      </c>
      <c r="Q1517">
        <v>602</v>
      </c>
      <c r="R1517" t="s">
        <v>92</v>
      </c>
    </row>
    <row r="1518" spans="1:18" x14ac:dyDescent="0.2">
      <c r="A1518" s="514">
        <v>1517</v>
      </c>
      <c r="B1518" s="374">
        <v>43454.942361111112</v>
      </c>
      <c r="C1518" t="s">
        <v>92</v>
      </c>
      <c r="D1518">
        <v>0.01</v>
      </c>
      <c r="E1518" t="s">
        <v>253</v>
      </c>
      <c r="F1518">
        <v>1.1454</v>
      </c>
      <c r="I1518" s="374">
        <v>43458.643055555556</v>
      </c>
      <c r="J1518">
        <v>1.1419999999999999</v>
      </c>
      <c r="K1518">
        <v>0</v>
      </c>
      <c r="M1518">
        <v>-0.24</v>
      </c>
      <c r="N1518">
        <v>-3.64</v>
      </c>
      <c r="O1518">
        <v>1110</v>
      </c>
      <c r="P1518" t="s">
        <v>1205</v>
      </c>
      <c r="Q1518">
        <v>602</v>
      </c>
      <c r="R1518" t="s">
        <v>92</v>
      </c>
    </row>
    <row r="1519" spans="1:18" x14ac:dyDescent="0.2">
      <c r="A1519" s="514">
        <v>1518</v>
      </c>
      <c r="B1519" s="374">
        <v>43455.417361111111</v>
      </c>
      <c r="C1519" t="s">
        <v>92</v>
      </c>
      <c r="D1519">
        <v>0.02</v>
      </c>
      <c r="E1519" t="s">
        <v>253</v>
      </c>
      <c r="F1519">
        <v>1.1439999999999999</v>
      </c>
      <c r="I1519" s="374">
        <v>43458.643055555556</v>
      </c>
      <c r="J1519">
        <v>1.1419999999999999</v>
      </c>
      <c r="K1519">
        <v>0</v>
      </c>
      <c r="M1519">
        <v>-0.25</v>
      </c>
      <c r="N1519">
        <v>-4.25</v>
      </c>
      <c r="O1519">
        <v>1110</v>
      </c>
      <c r="P1519" t="s">
        <v>1206</v>
      </c>
      <c r="Q1519">
        <v>602</v>
      </c>
      <c r="R1519" t="s">
        <v>92</v>
      </c>
    </row>
    <row r="1520" spans="1:18" x14ac:dyDescent="0.2">
      <c r="A1520" s="514">
        <v>1519</v>
      </c>
      <c r="B1520" s="374">
        <v>43455.432638888888</v>
      </c>
      <c r="C1520" t="s">
        <v>92</v>
      </c>
      <c r="D1520">
        <v>0.03</v>
      </c>
      <c r="E1520" t="s">
        <v>253</v>
      </c>
      <c r="F1520">
        <v>1.1424000000000001</v>
      </c>
      <c r="I1520" s="374">
        <v>43458.643055555556</v>
      </c>
      <c r="J1520">
        <v>1.1419999999999999</v>
      </c>
      <c r="K1520">
        <v>0</v>
      </c>
      <c r="M1520">
        <v>-0.37</v>
      </c>
      <c r="N1520">
        <v>-1.57</v>
      </c>
      <c r="O1520">
        <v>1110</v>
      </c>
      <c r="P1520" t="s">
        <v>1204</v>
      </c>
      <c r="Q1520">
        <v>602</v>
      </c>
      <c r="R1520" t="s">
        <v>92</v>
      </c>
    </row>
    <row r="1521" spans="1:18" x14ac:dyDescent="0.2">
      <c r="A1521" s="514">
        <v>1520</v>
      </c>
      <c r="B1521" s="374">
        <v>43455.55972222222</v>
      </c>
      <c r="C1521" t="s">
        <v>92</v>
      </c>
      <c r="D1521">
        <v>0.04</v>
      </c>
      <c r="E1521" t="s">
        <v>253</v>
      </c>
      <c r="F1521">
        <v>1.1408</v>
      </c>
      <c r="I1521" s="374">
        <v>43458.643055555556</v>
      </c>
      <c r="J1521">
        <v>1.1419999999999999</v>
      </c>
      <c r="K1521">
        <v>0</v>
      </c>
      <c r="M1521">
        <v>-0.5</v>
      </c>
      <c r="N1521">
        <v>4.3</v>
      </c>
      <c r="O1521">
        <v>1110</v>
      </c>
      <c r="P1521" t="s">
        <v>1203</v>
      </c>
      <c r="Q1521">
        <v>602</v>
      </c>
      <c r="R1521" t="s">
        <v>92</v>
      </c>
    </row>
    <row r="1522" spans="1:18" x14ac:dyDescent="0.2">
      <c r="A1522" s="514">
        <v>1521</v>
      </c>
      <c r="B1522" s="374">
        <v>43455.683333333334</v>
      </c>
      <c r="C1522" t="s">
        <v>92</v>
      </c>
      <c r="D1522">
        <v>0.06</v>
      </c>
      <c r="E1522" t="s">
        <v>253</v>
      </c>
      <c r="F1522">
        <v>1.1389</v>
      </c>
      <c r="I1522" s="374">
        <v>43458.643055555556</v>
      </c>
      <c r="J1522">
        <v>1.1419999999999999</v>
      </c>
      <c r="K1522">
        <v>0</v>
      </c>
      <c r="M1522">
        <v>-0.74</v>
      </c>
      <c r="N1522">
        <v>17.86</v>
      </c>
      <c r="O1522">
        <v>1110</v>
      </c>
      <c r="P1522" t="s">
        <v>1202</v>
      </c>
      <c r="Q1522">
        <v>602</v>
      </c>
      <c r="R1522" t="s">
        <v>92</v>
      </c>
    </row>
    <row r="1523" spans="1:18" x14ac:dyDescent="0.2">
      <c r="A1523" s="514">
        <v>1525</v>
      </c>
      <c r="B1523" s="374">
        <v>43455.8</v>
      </c>
      <c r="C1523" t="s">
        <v>92</v>
      </c>
      <c r="D1523">
        <v>0.09</v>
      </c>
      <c r="E1523" t="s">
        <v>253</v>
      </c>
      <c r="F1523">
        <v>1.1366000000000001</v>
      </c>
      <c r="I1523" s="374">
        <v>43458.643055555556</v>
      </c>
      <c r="J1523">
        <v>1.1419999999999999</v>
      </c>
      <c r="K1523">
        <v>0</v>
      </c>
      <c r="M1523">
        <v>-1.1200000000000001</v>
      </c>
      <c r="N1523">
        <v>47.48</v>
      </c>
      <c r="O1523">
        <v>1110</v>
      </c>
      <c r="P1523" t="s">
        <v>1201</v>
      </c>
      <c r="Q1523">
        <v>602</v>
      </c>
      <c r="R1523" t="s">
        <v>92</v>
      </c>
    </row>
    <row r="1524" spans="1:18" x14ac:dyDescent="0.2">
      <c r="A1524" s="514">
        <v>1522</v>
      </c>
      <c r="B1524" s="374">
        <v>43455.697222222225</v>
      </c>
      <c r="C1524" t="s">
        <v>93</v>
      </c>
      <c r="D1524">
        <v>0.01</v>
      </c>
      <c r="E1524" t="s">
        <v>253</v>
      </c>
      <c r="F1524">
        <v>1.1393</v>
      </c>
      <c r="I1524" s="374">
        <v>43455.756944444445</v>
      </c>
      <c r="J1524">
        <v>1.1393</v>
      </c>
      <c r="K1524">
        <v>0</v>
      </c>
      <c r="M1524">
        <v>0</v>
      </c>
      <c r="N1524">
        <v>0</v>
      </c>
      <c r="O1524">
        <v>1110</v>
      </c>
      <c r="P1524" t="s">
        <v>575</v>
      </c>
      <c r="Q1524">
        <v>603</v>
      </c>
      <c r="R1524" t="s">
        <v>93</v>
      </c>
    </row>
    <row r="1525" spans="1:18" x14ac:dyDescent="0.2">
      <c r="A1525" s="514">
        <v>1523</v>
      </c>
      <c r="B1525" s="374">
        <v>43455.705555555556</v>
      </c>
      <c r="C1525" t="s">
        <v>93</v>
      </c>
      <c r="D1525">
        <v>0.01</v>
      </c>
      <c r="E1525" t="s">
        <v>253</v>
      </c>
      <c r="F1525">
        <v>1.1405000000000001</v>
      </c>
      <c r="I1525" s="374">
        <v>43455.756944444445</v>
      </c>
      <c r="J1525">
        <v>1.1393</v>
      </c>
      <c r="K1525">
        <v>0</v>
      </c>
      <c r="M1525">
        <v>0</v>
      </c>
      <c r="N1525">
        <v>1.2</v>
      </c>
      <c r="O1525">
        <v>1110</v>
      </c>
      <c r="P1525" t="s">
        <v>1209</v>
      </c>
      <c r="Q1525">
        <v>603</v>
      </c>
      <c r="R1525" t="s">
        <v>93</v>
      </c>
    </row>
    <row r="1526" spans="1:18" x14ac:dyDescent="0.2">
      <c r="A1526" s="514">
        <v>1524</v>
      </c>
      <c r="B1526" s="374">
        <v>43455.709027777775</v>
      </c>
      <c r="C1526" t="s">
        <v>93</v>
      </c>
      <c r="D1526">
        <v>0.01</v>
      </c>
      <c r="E1526" t="s">
        <v>253</v>
      </c>
      <c r="F1526">
        <v>1.1418999999999999</v>
      </c>
      <c r="I1526" s="374">
        <v>43455.756944444445</v>
      </c>
      <c r="J1526">
        <v>1.1393</v>
      </c>
      <c r="K1526">
        <v>0</v>
      </c>
      <c r="M1526">
        <v>0</v>
      </c>
      <c r="N1526">
        <v>2.6</v>
      </c>
      <c r="O1526">
        <v>1110</v>
      </c>
      <c r="P1526" t="s">
        <v>1208</v>
      </c>
      <c r="Q1526">
        <v>603</v>
      </c>
      <c r="R1526" t="s">
        <v>93</v>
      </c>
    </row>
    <row r="1527" spans="1:18" x14ac:dyDescent="0.2">
      <c r="A1527" s="514">
        <v>1526</v>
      </c>
      <c r="B1527" s="374">
        <v>43455.815972222219</v>
      </c>
      <c r="C1527" t="s">
        <v>93</v>
      </c>
      <c r="D1527">
        <v>0.01</v>
      </c>
      <c r="E1527" t="s">
        <v>253</v>
      </c>
      <c r="F1527">
        <v>1.1369</v>
      </c>
      <c r="I1527" s="374">
        <v>43455.898611111108</v>
      </c>
      <c r="J1527">
        <v>1.1356999999999999</v>
      </c>
      <c r="K1527">
        <v>0</v>
      </c>
      <c r="M1527">
        <v>0</v>
      </c>
      <c r="N1527">
        <v>1.2</v>
      </c>
      <c r="O1527">
        <v>1110</v>
      </c>
      <c r="P1527" t="s">
        <v>575</v>
      </c>
      <c r="Q1527">
        <v>604</v>
      </c>
      <c r="R1527" t="s">
        <v>93</v>
      </c>
    </row>
    <row r="1528" spans="1:18" x14ac:dyDescent="0.2">
      <c r="A1528" s="514">
        <v>1527</v>
      </c>
      <c r="B1528" s="374">
        <v>43458</v>
      </c>
      <c r="C1528" t="s">
        <v>93</v>
      </c>
      <c r="D1528">
        <v>0.01</v>
      </c>
      <c r="E1528" t="s">
        <v>253</v>
      </c>
      <c r="F1528">
        <v>1.1366000000000001</v>
      </c>
      <c r="I1528" s="374">
        <v>43460.404166666667</v>
      </c>
      <c r="J1528">
        <v>1.1387</v>
      </c>
      <c r="K1528">
        <v>0</v>
      </c>
      <c r="M1528">
        <v>0.04</v>
      </c>
      <c r="N1528">
        <v>-2.06</v>
      </c>
      <c r="O1528">
        <v>1110</v>
      </c>
      <c r="P1528" t="s">
        <v>575</v>
      </c>
      <c r="Q1528">
        <v>605</v>
      </c>
      <c r="R1528" t="s">
        <v>93</v>
      </c>
    </row>
    <row r="1529" spans="1:18" x14ac:dyDescent="0.2">
      <c r="A1529" s="514">
        <v>1528</v>
      </c>
      <c r="B1529" s="374">
        <v>43458.07916666667</v>
      </c>
      <c r="C1529" t="s">
        <v>93</v>
      </c>
      <c r="D1529">
        <v>0.01</v>
      </c>
      <c r="E1529" t="s">
        <v>253</v>
      </c>
      <c r="F1529">
        <v>1.1378999999999999</v>
      </c>
      <c r="I1529" s="374">
        <v>43460.404166666667</v>
      </c>
      <c r="J1529">
        <v>1.1387</v>
      </c>
      <c r="K1529">
        <v>0</v>
      </c>
      <c r="M1529">
        <v>0.04</v>
      </c>
      <c r="N1529">
        <v>-0.76</v>
      </c>
      <c r="O1529">
        <v>1110</v>
      </c>
      <c r="P1529" t="s">
        <v>1200</v>
      </c>
      <c r="Q1529">
        <v>605</v>
      </c>
      <c r="R1529" t="s">
        <v>93</v>
      </c>
    </row>
    <row r="1530" spans="1:18" x14ac:dyDescent="0.2">
      <c r="A1530" s="514">
        <v>1529</v>
      </c>
      <c r="B1530" s="374">
        <v>43458.25</v>
      </c>
      <c r="C1530" t="s">
        <v>93</v>
      </c>
      <c r="D1530">
        <v>0.01</v>
      </c>
      <c r="E1530" t="s">
        <v>253</v>
      </c>
      <c r="F1530">
        <v>1.1392</v>
      </c>
      <c r="I1530" s="374">
        <v>43460.404166666667</v>
      </c>
      <c r="J1530">
        <v>1.1387</v>
      </c>
      <c r="K1530">
        <v>0</v>
      </c>
      <c r="M1530">
        <v>0.04</v>
      </c>
      <c r="N1530">
        <v>0.54</v>
      </c>
      <c r="O1530">
        <v>1110</v>
      </c>
      <c r="P1530" t="s">
        <v>1199</v>
      </c>
      <c r="Q1530">
        <v>605</v>
      </c>
      <c r="R1530" t="s">
        <v>93</v>
      </c>
    </row>
    <row r="1531" spans="1:18" x14ac:dyDescent="0.2">
      <c r="A1531" s="514">
        <v>1530</v>
      </c>
      <c r="B1531" s="374">
        <v>43458.421527777777</v>
      </c>
      <c r="C1531" t="s">
        <v>93</v>
      </c>
      <c r="D1531">
        <v>0.02</v>
      </c>
      <c r="E1531" t="s">
        <v>253</v>
      </c>
      <c r="F1531">
        <v>1.1406000000000001</v>
      </c>
      <c r="I1531" s="374">
        <v>43460.404166666667</v>
      </c>
      <c r="J1531">
        <v>1.1387</v>
      </c>
      <c r="K1531">
        <v>0</v>
      </c>
      <c r="M1531">
        <v>0.06</v>
      </c>
      <c r="N1531">
        <v>3.86</v>
      </c>
      <c r="O1531">
        <v>1110</v>
      </c>
      <c r="P1531" t="s">
        <v>1198</v>
      </c>
      <c r="Q1531">
        <v>605</v>
      </c>
      <c r="R1531" t="s">
        <v>93</v>
      </c>
    </row>
    <row r="1532" spans="1:18" x14ac:dyDescent="0.2">
      <c r="A1532" s="514">
        <v>1531</v>
      </c>
      <c r="B1532" s="374">
        <v>43458.645833333336</v>
      </c>
      <c r="C1532" t="s">
        <v>93</v>
      </c>
      <c r="D1532">
        <v>0.03</v>
      </c>
      <c r="E1532" t="s">
        <v>253</v>
      </c>
      <c r="F1532">
        <v>1.1422000000000001</v>
      </c>
      <c r="I1532" s="374">
        <v>43460.404166666667</v>
      </c>
      <c r="J1532">
        <v>1.1387</v>
      </c>
      <c r="K1532">
        <v>0</v>
      </c>
      <c r="M1532">
        <v>0.1</v>
      </c>
      <c r="N1532">
        <v>10.6</v>
      </c>
      <c r="O1532">
        <v>1110</v>
      </c>
      <c r="P1532" t="s">
        <v>1197</v>
      </c>
      <c r="Q1532">
        <v>605</v>
      </c>
      <c r="R1532" t="s">
        <v>93</v>
      </c>
    </row>
    <row r="1533" spans="1:18" x14ac:dyDescent="0.2">
      <c r="A1533" s="514">
        <v>1532</v>
      </c>
      <c r="B1533" s="374">
        <v>43458.662499999999</v>
      </c>
      <c r="C1533" t="s">
        <v>92</v>
      </c>
      <c r="D1533">
        <v>0.01</v>
      </c>
      <c r="E1533" t="s">
        <v>253</v>
      </c>
      <c r="F1533">
        <v>1.1435</v>
      </c>
      <c r="I1533" s="374">
        <v>43461.405555555553</v>
      </c>
      <c r="J1533">
        <v>1.1394</v>
      </c>
      <c r="K1533">
        <v>0</v>
      </c>
      <c r="M1533">
        <v>-0.61</v>
      </c>
      <c r="N1533">
        <v>-4.71</v>
      </c>
      <c r="O1533">
        <v>1110</v>
      </c>
      <c r="P1533" t="s">
        <v>575</v>
      </c>
      <c r="Q1533">
        <v>606</v>
      </c>
      <c r="R1533" t="s">
        <v>92</v>
      </c>
    </row>
    <row r="1534" spans="1:18" x14ac:dyDescent="0.2">
      <c r="A1534" s="514">
        <v>1533</v>
      </c>
      <c r="B1534" s="374">
        <v>43458.6875</v>
      </c>
      <c r="C1534" t="s">
        <v>92</v>
      </c>
      <c r="D1534">
        <v>0.01</v>
      </c>
      <c r="E1534" t="s">
        <v>253</v>
      </c>
      <c r="F1534">
        <v>1.1422000000000001</v>
      </c>
      <c r="I1534" s="374">
        <v>43461.405555555553</v>
      </c>
      <c r="J1534">
        <v>1.1394</v>
      </c>
      <c r="K1534">
        <v>0</v>
      </c>
      <c r="M1534">
        <v>-0.61</v>
      </c>
      <c r="N1534">
        <v>-3.41</v>
      </c>
      <c r="O1534">
        <v>1110</v>
      </c>
      <c r="P1534" t="s">
        <v>1194</v>
      </c>
      <c r="Q1534">
        <v>606</v>
      </c>
      <c r="R1534" t="s">
        <v>92</v>
      </c>
    </row>
    <row r="1535" spans="1:18" x14ac:dyDescent="0.2">
      <c r="A1535" s="514">
        <v>1534</v>
      </c>
      <c r="B1535" s="374">
        <v>43458.692361111112</v>
      </c>
      <c r="C1535" t="s">
        <v>92</v>
      </c>
      <c r="D1535">
        <v>0.01</v>
      </c>
      <c r="E1535" t="s">
        <v>253</v>
      </c>
      <c r="F1535">
        <v>1.1409</v>
      </c>
      <c r="I1535" s="374">
        <v>43461.405555555553</v>
      </c>
      <c r="J1535">
        <v>1.1394</v>
      </c>
      <c r="K1535">
        <v>0</v>
      </c>
      <c r="M1535">
        <v>-0.61</v>
      </c>
      <c r="N1535">
        <v>-2.11</v>
      </c>
      <c r="O1535">
        <v>1110</v>
      </c>
      <c r="P1535" t="s">
        <v>1193</v>
      </c>
      <c r="Q1535">
        <v>606</v>
      </c>
      <c r="R1535" t="s">
        <v>92</v>
      </c>
    </row>
    <row r="1536" spans="1:18" x14ac:dyDescent="0.2">
      <c r="A1536" s="514">
        <v>1535</v>
      </c>
      <c r="B1536" s="374">
        <v>43460.387499999997</v>
      </c>
      <c r="C1536" t="s">
        <v>92</v>
      </c>
      <c r="D1536">
        <v>0.02</v>
      </c>
      <c r="E1536" t="s">
        <v>253</v>
      </c>
      <c r="F1536">
        <v>1.1395</v>
      </c>
      <c r="I1536" s="374">
        <v>43461.405555555553</v>
      </c>
      <c r="J1536">
        <v>1.1394</v>
      </c>
      <c r="K1536">
        <v>0</v>
      </c>
      <c r="M1536">
        <v>-0.74</v>
      </c>
      <c r="N1536">
        <v>-0.94</v>
      </c>
      <c r="O1536">
        <v>1110</v>
      </c>
      <c r="P1536" t="s">
        <v>1192</v>
      </c>
      <c r="Q1536">
        <v>606</v>
      </c>
      <c r="R1536" t="s">
        <v>92</v>
      </c>
    </row>
    <row r="1537" spans="1:18" x14ac:dyDescent="0.2">
      <c r="A1537" s="514">
        <v>1537</v>
      </c>
      <c r="B1537" s="374">
        <v>43460.542361111111</v>
      </c>
      <c r="C1537" t="s">
        <v>92</v>
      </c>
      <c r="D1537">
        <v>0.03</v>
      </c>
      <c r="E1537" t="s">
        <v>253</v>
      </c>
      <c r="F1537">
        <v>1.1379999999999999</v>
      </c>
      <c r="I1537" s="374">
        <v>43461.405555555553</v>
      </c>
      <c r="J1537">
        <v>1.1394</v>
      </c>
      <c r="K1537">
        <v>0</v>
      </c>
      <c r="M1537">
        <v>-1.1200000000000001</v>
      </c>
      <c r="N1537">
        <v>3.08</v>
      </c>
      <c r="O1537">
        <v>1110</v>
      </c>
      <c r="P1537" t="s">
        <v>1191</v>
      </c>
      <c r="Q1537">
        <v>606</v>
      </c>
      <c r="R1537" t="s">
        <v>92</v>
      </c>
    </row>
    <row r="1538" spans="1:18" x14ac:dyDescent="0.2">
      <c r="A1538" s="514">
        <v>1540</v>
      </c>
      <c r="B1538" s="374">
        <v>43460.787499999999</v>
      </c>
      <c r="C1538" t="s">
        <v>92</v>
      </c>
      <c r="D1538">
        <v>0.04</v>
      </c>
      <c r="E1538" t="s">
        <v>253</v>
      </c>
      <c r="F1538">
        <v>1.1363000000000001</v>
      </c>
      <c r="I1538" s="374">
        <v>43461.405555555553</v>
      </c>
      <c r="J1538">
        <v>1.1394</v>
      </c>
      <c r="K1538">
        <v>0</v>
      </c>
      <c r="M1538">
        <v>-1.49</v>
      </c>
      <c r="N1538">
        <v>10.91</v>
      </c>
      <c r="O1538">
        <v>1110</v>
      </c>
      <c r="P1538" t="s">
        <v>1190</v>
      </c>
      <c r="Q1538">
        <v>606</v>
      </c>
      <c r="R1538" t="s">
        <v>92</v>
      </c>
    </row>
    <row r="1539" spans="1:18" x14ac:dyDescent="0.2">
      <c r="A1539" s="514">
        <v>1542</v>
      </c>
      <c r="B1539" s="374">
        <v>43460.881944444445</v>
      </c>
      <c r="C1539" t="s">
        <v>92</v>
      </c>
      <c r="D1539">
        <v>0.06</v>
      </c>
      <c r="E1539" t="s">
        <v>253</v>
      </c>
      <c r="F1539">
        <v>1.1344000000000001</v>
      </c>
      <c r="I1539" s="374">
        <v>43461.405555555553</v>
      </c>
      <c r="J1539">
        <v>1.1394</v>
      </c>
      <c r="K1539">
        <v>0</v>
      </c>
      <c r="M1539">
        <v>-2.23</v>
      </c>
      <c r="N1539">
        <v>27.77</v>
      </c>
      <c r="O1539">
        <v>1110</v>
      </c>
      <c r="P1539" t="s">
        <v>1189</v>
      </c>
      <c r="Q1539">
        <v>606</v>
      </c>
      <c r="R1539" t="s">
        <v>92</v>
      </c>
    </row>
    <row r="1540" spans="1:18" x14ac:dyDescent="0.2">
      <c r="A1540" s="514">
        <v>1536</v>
      </c>
      <c r="B1540" s="374">
        <v>43460.459027777775</v>
      </c>
      <c r="C1540" t="s">
        <v>93</v>
      </c>
      <c r="D1540">
        <v>0.01</v>
      </c>
      <c r="E1540" t="s">
        <v>253</v>
      </c>
      <c r="F1540">
        <v>1.1383000000000001</v>
      </c>
      <c r="I1540" s="374">
        <v>43460.771527777775</v>
      </c>
      <c r="J1540">
        <v>1.1384000000000001</v>
      </c>
      <c r="K1540">
        <v>0</v>
      </c>
      <c r="M1540">
        <v>0</v>
      </c>
      <c r="N1540">
        <v>-0.1</v>
      </c>
      <c r="O1540">
        <v>1110</v>
      </c>
      <c r="P1540" t="s">
        <v>575</v>
      </c>
      <c r="Q1540">
        <v>607</v>
      </c>
      <c r="R1540" t="s">
        <v>93</v>
      </c>
    </row>
    <row r="1541" spans="1:18" x14ac:dyDescent="0.2">
      <c r="A1541" s="514">
        <v>1538</v>
      </c>
      <c r="B1541" s="374">
        <v>43460.673611111109</v>
      </c>
      <c r="C1541" t="s">
        <v>93</v>
      </c>
      <c r="D1541">
        <v>0.01</v>
      </c>
      <c r="E1541" t="s">
        <v>253</v>
      </c>
      <c r="F1541">
        <v>1.1397999999999999</v>
      </c>
      <c r="I1541" s="374">
        <v>43460.771527777775</v>
      </c>
      <c r="J1541">
        <v>1.1384000000000001</v>
      </c>
      <c r="K1541">
        <v>0</v>
      </c>
      <c r="M1541">
        <v>0</v>
      </c>
      <c r="N1541">
        <v>1.4</v>
      </c>
      <c r="O1541">
        <v>1110</v>
      </c>
      <c r="P1541" t="s">
        <v>1196</v>
      </c>
      <c r="Q1541">
        <v>607</v>
      </c>
      <c r="R1541" t="s">
        <v>93</v>
      </c>
    </row>
    <row r="1542" spans="1:18" x14ac:dyDescent="0.2">
      <c r="A1542" s="514">
        <v>1539</v>
      </c>
      <c r="B1542" s="374">
        <v>43460.704861111109</v>
      </c>
      <c r="C1542" t="s">
        <v>93</v>
      </c>
      <c r="D1542">
        <v>0.01</v>
      </c>
      <c r="E1542" t="s">
        <v>253</v>
      </c>
      <c r="F1542">
        <v>1.1411</v>
      </c>
      <c r="I1542" s="374">
        <v>43460.771527777775</v>
      </c>
      <c r="J1542">
        <v>1.1384000000000001</v>
      </c>
      <c r="K1542">
        <v>0</v>
      </c>
      <c r="M1542">
        <v>0</v>
      </c>
      <c r="N1542">
        <v>2.7</v>
      </c>
      <c r="O1542">
        <v>1110</v>
      </c>
      <c r="P1542" t="s">
        <v>1195</v>
      </c>
      <c r="Q1542">
        <v>607</v>
      </c>
      <c r="R1542" t="s">
        <v>93</v>
      </c>
    </row>
    <row r="1543" spans="1:18" x14ac:dyDescent="0.2">
      <c r="A1543" s="514">
        <v>1541</v>
      </c>
      <c r="B1543" s="374">
        <v>43460.81527777778</v>
      </c>
      <c r="C1543" t="s">
        <v>93</v>
      </c>
      <c r="D1543">
        <v>0.01</v>
      </c>
      <c r="E1543" t="s">
        <v>253</v>
      </c>
      <c r="F1543">
        <v>1.1363000000000001</v>
      </c>
      <c r="I1543" s="374">
        <v>43460.870833333334</v>
      </c>
      <c r="J1543">
        <v>1.1351</v>
      </c>
      <c r="K1543">
        <v>0</v>
      </c>
      <c r="M1543">
        <v>0</v>
      </c>
      <c r="N1543">
        <v>1.2</v>
      </c>
      <c r="O1543">
        <v>1110</v>
      </c>
      <c r="P1543" t="s">
        <v>563</v>
      </c>
      <c r="Q1543">
        <v>608</v>
      </c>
      <c r="R1543" t="s">
        <v>93</v>
      </c>
    </row>
    <row r="1544" spans="1:18" x14ac:dyDescent="0.2">
      <c r="A1544" s="514">
        <v>1543</v>
      </c>
      <c r="B1544" s="374">
        <v>43461.136111111111</v>
      </c>
      <c r="C1544" t="s">
        <v>93</v>
      </c>
      <c r="D1544">
        <v>0.01</v>
      </c>
      <c r="E1544" t="s">
        <v>253</v>
      </c>
      <c r="F1544">
        <v>1.1379999999999999</v>
      </c>
      <c r="I1544" s="374">
        <v>43461.579861111109</v>
      </c>
      <c r="J1544">
        <v>1.1379999999999999</v>
      </c>
      <c r="K1544">
        <v>0</v>
      </c>
      <c r="M1544">
        <v>0</v>
      </c>
      <c r="N1544">
        <v>0</v>
      </c>
      <c r="O1544">
        <v>1110</v>
      </c>
      <c r="P1544" t="s">
        <v>575</v>
      </c>
      <c r="Q1544">
        <v>609</v>
      </c>
      <c r="R1544" t="s">
        <v>93</v>
      </c>
    </row>
    <row r="1545" spans="1:18" x14ac:dyDescent="0.2">
      <c r="A1545" s="514">
        <v>1544</v>
      </c>
      <c r="B1545" s="374">
        <v>43461.392361111109</v>
      </c>
      <c r="C1545" t="s">
        <v>93</v>
      </c>
      <c r="D1545">
        <v>0.01</v>
      </c>
      <c r="E1545" t="s">
        <v>253</v>
      </c>
      <c r="F1545">
        <v>1.1392</v>
      </c>
      <c r="I1545" s="374">
        <v>43461.579861111109</v>
      </c>
      <c r="J1545">
        <v>1.1379999999999999</v>
      </c>
      <c r="K1545">
        <v>0</v>
      </c>
      <c r="M1545">
        <v>0</v>
      </c>
      <c r="N1545">
        <v>1.2</v>
      </c>
      <c r="O1545">
        <v>1110</v>
      </c>
      <c r="P1545" t="s">
        <v>1188</v>
      </c>
      <c r="Q1545">
        <v>609</v>
      </c>
      <c r="R1545" t="s">
        <v>93</v>
      </c>
    </row>
    <row r="1546" spans="1:18" x14ac:dyDescent="0.2">
      <c r="A1546" s="514">
        <v>1545</v>
      </c>
      <c r="B1546" s="374">
        <v>43461.518750000003</v>
      </c>
      <c r="C1546" t="s">
        <v>93</v>
      </c>
      <c r="D1546">
        <v>0.01</v>
      </c>
      <c r="E1546" t="s">
        <v>253</v>
      </c>
      <c r="F1546">
        <v>1.1406000000000001</v>
      </c>
      <c r="I1546" s="374">
        <v>43461.579861111109</v>
      </c>
      <c r="J1546">
        <v>1.1379999999999999</v>
      </c>
      <c r="K1546">
        <v>0</v>
      </c>
      <c r="M1546">
        <v>0</v>
      </c>
      <c r="N1546">
        <v>2.6</v>
      </c>
      <c r="O1546">
        <v>1110</v>
      </c>
      <c r="P1546" t="s">
        <v>1187</v>
      </c>
      <c r="Q1546">
        <v>609</v>
      </c>
      <c r="R1546" t="s">
        <v>93</v>
      </c>
    </row>
    <row r="1547" spans="1:18" x14ac:dyDescent="0.2">
      <c r="A1547" s="514">
        <v>1546</v>
      </c>
      <c r="B1547" s="374">
        <v>43461.529166666667</v>
      </c>
      <c r="C1547" t="s">
        <v>92</v>
      </c>
      <c r="D1547">
        <v>0.01</v>
      </c>
      <c r="E1547" t="s">
        <v>253</v>
      </c>
      <c r="F1547">
        <v>1.1400999999999999</v>
      </c>
      <c r="I1547" s="374">
        <v>43461.618750000001</v>
      </c>
      <c r="J1547">
        <v>1.1402000000000001</v>
      </c>
      <c r="K1547">
        <v>0</v>
      </c>
      <c r="M1547">
        <v>0</v>
      </c>
      <c r="N1547">
        <v>0.1</v>
      </c>
      <c r="O1547">
        <v>1110</v>
      </c>
      <c r="P1547" t="s">
        <v>575</v>
      </c>
      <c r="Q1547">
        <v>610</v>
      </c>
      <c r="R1547" t="s">
        <v>92</v>
      </c>
    </row>
    <row r="1548" spans="1:18" x14ac:dyDescent="0.2">
      <c r="A1548" s="514">
        <v>1547</v>
      </c>
      <c r="B1548" s="374">
        <v>43461.538888888892</v>
      </c>
      <c r="C1548" t="s">
        <v>92</v>
      </c>
      <c r="D1548">
        <v>0.01</v>
      </c>
      <c r="E1548" t="s">
        <v>253</v>
      </c>
      <c r="F1548">
        <v>1.1388</v>
      </c>
      <c r="I1548" s="374">
        <v>43461.618750000001</v>
      </c>
      <c r="J1548">
        <v>1.1402000000000001</v>
      </c>
      <c r="K1548">
        <v>0</v>
      </c>
      <c r="M1548">
        <v>0</v>
      </c>
      <c r="N1548">
        <v>1.4</v>
      </c>
      <c r="O1548">
        <v>1110</v>
      </c>
      <c r="P1548" t="s">
        <v>1186</v>
      </c>
      <c r="Q1548">
        <v>610</v>
      </c>
      <c r="R1548" t="s">
        <v>92</v>
      </c>
    </row>
    <row r="1549" spans="1:18" x14ac:dyDescent="0.2">
      <c r="A1549" s="514">
        <v>1548</v>
      </c>
      <c r="B1549" s="374">
        <v>43461.581944444442</v>
      </c>
      <c r="C1549" t="s">
        <v>92</v>
      </c>
      <c r="D1549">
        <v>0.01</v>
      </c>
      <c r="E1549" t="s">
        <v>253</v>
      </c>
      <c r="F1549">
        <v>1.1375</v>
      </c>
      <c r="I1549" s="374">
        <v>43461.618750000001</v>
      </c>
      <c r="J1549">
        <v>1.1402000000000001</v>
      </c>
      <c r="K1549">
        <v>0</v>
      </c>
      <c r="M1549">
        <v>0</v>
      </c>
      <c r="N1549">
        <v>2.7</v>
      </c>
      <c r="O1549">
        <v>1110</v>
      </c>
      <c r="P1549" t="s">
        <v>1185</v>
      </c>
      <c r="Q1549">
        <v>610</v>
      </c>
      <c r="R1549" t="s">
        <v>92</v>
      </c>
    </row>
    <row r="1550" spans="1:18" x14ac:dyDescent="0.2">
      <c r="A1550" s="514">
        <v>1549</v>
      </c>
      <c r="B1550" s="374">
        <v>43461.587500000001</v>
      </c>
      <c r="C1550" t="s">
        <v>93</v>
      </c>
      <c r="D1550">
        <v>0.01</v>
      </c>
      <c r="E1550" t="s">
        <v>253</v>
      </c>
      <c r="F1550">
        <v>1.1377999999999999</v>
      </c>
      <c r="I1550" s="374">
        <v>43467.398611111108</v>
      </c>
      <c r="J1550">
        <v>1.1431</v>
      </c>
      <c r="K1550">
        <v>0</v>
      </c>
      <c r="M1550">
        <v>0.08</v>
      </c>
      <c r="N1550">
        <v>-5.22</v>
      </c>
      <c r="O1550">
        <v>1110</v>
      </c>
      <c r="P1550" t="s">
        <v>575</v>
      </c>
      <c r="Q1550">
        <v>611</v>
      </c>
      <c r="R1550" t="s">
        <v>93</v>
      </c>
    </row>
    <row r="1551" spans="1:18" x14ac:dyDescent="0.2">
      <c r="A1551" s="514">
        <v>1550</v>
      </c>
      <c r="B1551" s="374">
        <v>43461.613888888889</v>
      </c>
      <c r="C1551" t="s">
        <v>93</v>
      </c>
      <c r="D1551">
        <v>0.01</v>
      </c>
      <c r="E1551" t="s">
        <v>253</v>
      </c>
      <c r="F1551">
        <v>1.139</v>
      </c>
      <c r="I1551" s="374">
        <v>43467.398611111108</v>
      </c>
      <c r="J1551">
        <v>1.1431</v>
      </c>
      <c r="K1551">
        <v>0</v>
      </c>
      <c r="M1551">
        <v>0.08</v>
      </c>
      <c r="N1551">
        <v>-4.0199999999999996</v>
      </c>
      <c r="O1551">
        <v>1110</v>
      </c>
      <c r="P1551" t="s">
        <v>1174</v>
      </c>
      <c r="Q1551">
        <v>611</v>
      </c>
      <c r="R1551" t="s">
        <v>93</v>
      </c>
    </row>
    <row r="1552" spans="1:18" x14ac:dyDescent="0.2">
      <c r="A1552" s="514">
        <v>1551</v>
      </c>
      <c r="B1552" s="374">
        <v>43461.618750000001</v>
      </c>
      <c r="C1552" t="s">
        <v>93</v>
      </c>
      <c r="D1552">
        <v>0.01</v>
      </c>
      <c r="E1552" t="s">
        <v>253</v>
      </c>
      <c r="F1552">
        <v>1.1403000000000001</v>
      </c>
      <c r="I1552" s="374">
        <v>43467.398611111108</v>
      </c>
      <c r="J1552">
        <v>1.1431</v>
      </c>
      <c r="K1552">
        <v>0</v>
      </c>
      <c r="M1552">
        <v>0.08</v>
      </c>
      <c r="N1552">
        <v>-2.72</v>
      </c>
      <c r="O1552">
        <v>1110</v>
      </c>
      <c r="P1552" t="s">
        <v>1173</v>
      </c>
      <c r="Q1552">
        <v>611</v>
      </c>
      <c r="R1552" t="s">
        <v>93</v>
      </c>
    </row>
    <row r="1553" spans="1:18" x14ac:dyDescent="0.2">
      <c r="A1553" s="514">
        <v>1553</v>
      </c>
      <c r="B1553" s="374">
        <v>43461.667361111111</v>
      </c>
      <c r="C1553" t="s">
        <v>93</v>
      </c>
      <c r="D1553">
        <v>0.02</v>
      </c>
      <c r="E1553" t="s">
        <v>253</v>
      </c>
      <c r="F1553">
        <v>1.1426000000000001</v>
      </c>
      <c r="I1553" s="374">
        <v>43467.398611111108</v>
      </c>
      <c r="J1553">
        <v>1.1431</v>
      </c>
      <c r="K1553">
        <v>0</v>
      </c>
      <c r="M1553">
        <v>0.12</v>
      </c>
      <c r="N1553">
        <v>-0.88</v>
      </c>
      <c r="O1553">
        <v>1110</v>
      </c>
      <c r="P1553" t="s">
        <v>1172</v>
      </c>
      <c r="Q1553">
        <v>611</v>
      </c>
      <c r="R1553" t="s">
        <v>93</v>
      </c>
    </row>
    <row r="1554" spans="1:18" x14ac:dyDescent="0.2">
      <c r="A1554" s="514">
        <v>1557</v>
      </c>
      <c r="B1554" s="374">
        <v>43461.775000000001</v>
      </c>
      <c r="C1554" t="s">
        <v>93</v>
      </c>
      <c r="D1554">
        <v>0.03</v>
      </c>
      <c r="E1554" t="s">
        <v>253</v>
      </c>
      <c r="F1554">
        <v>1.1442000000000001</v>
      </c>
      <c r="I1554" s="374">
        <v>43467.398611111108</v>
      </c>
      <c r="J1554">
        <v>1.1431</v>
      </c>
      <c r="K1554">
        <v>0</v>
      </c>
      <c r="M1554">
        <v>0.2</v>
      </c>
      <c r="N1554">
        <v>3.5</v>
      </c>
      <c r="O1554">
        <v>1110</v>
      </c>
      <c r="P1554" t="s">
        <v>1171</v>
      </c>
      <c r="Q1554">
        <v>611</v>
      </c>
      <c r="R1554" t="s">
        <v>93</v>
      </c>
    </row>
    <row r="1555" spans="1:18" x14ac:dyDescent="0.2">
      <c r="A1555" s="514">
        <v>1561</v>
      </c>
      <c r="B1555" s="374">
        <v>43462.155555555553</v>
      </c>
      <c r="C1555" t="s">
        <v>93</v>
      </c>
      <c r="D1555">
        <v>0.04</v>
      </c>
      <c r="E1555" t="s">
        <v>253</v>
      </c>
      <c r="F1555">
        <v>1.1458999999999999</v>
      </c>
      <c r="I1555" s="374">
        <v>43467.398611111108</v>
      </c>
      <c r="J1555">
        <v>1.1431</v>
      </c>
      <c r="K1555">
        <v>0</v>
      </c>
      <c r="M1555">
        <v>0.18</v>
      </c>
      <c r="N1555">
        <v>11.38</v>
      </c>
      <c r="O1555">
        <v>1110</v>
      </c>
      <c r="P1555" t="s">
        <v>1170</v>
      </c>
      <c r="Q1555">
        <v>611</v>
      </c>
      <c r="R1555" t="s">
        <v>93</v>
      </c>
    </row>
    <row r="1556" spans="1:18" x14ac:dyDescent="0.2">
      <c r="A1556" s="514">
        <v>1575</v>
      </c>
      <c r="B1556" s="374">
        <v>43467.290277777778</v>
      </c>
      <c r="C1556" t="s">
        <v>93</v>
      </c>
      <c r="D1556">
        <v>0.06</v>
      </c>
      <c r="E1556" t="s">
        <v>253</v>
      </c>
      <c r="F1556">
        <v>1.1477999999999999</v>
      </c>
      <c r="I1556" s="374">
        <v>43467.398611111108</v>
      </c>
      <c r="J1556">
        <v>1.1431</v>
      </c>
      <c r="K1556">
        <v>0</v>
      </c>
      <c r="M1556">
        <v>0</v>
      </c>
      <c r="N1556">
        <v>28.2</v>
      </c>
      <c r="O1556">
        <v>1110</v>
      </c>
      <c r="P1556" t="s">
        <v>1169</v>
      </c>
      <c r="Q1556">
        <v>611</v>
      </c>
      <c r="R1556" t="s">
        <v>93</v>
      </c>
    </row>
    <row r="1557" spans="1:18" x14ac:dyDescent="0.2">
      <c r="A1557" s="514">
        <v>1552</v>
      </c>
      <c r="B1557" s="374">
        <v>43461.625</v>
      </c>
      <c r="C1557" t="s">
        <v>92</v>
      </c>
      <c r="D1557">
        <v>0.01</v>
      </c>
      <c r="E1557" t="s">
        <v>253</v>
      </c>
      <c r="F1557">
        <v>1.1397999999999999</v>
      </c>
      <c r="I1557" s="374">
        <v>43461.662499999999</v>
      </c>
      <c r="J1557">
        <v>1.141</v>
      </c>
      <c r="K1557">
        <v>0</v>
      </c>
      <c r="M1557">
        <v>0</v>
      </c>
      <c r="N1557">
        <v>1.2</v>
      </c>
      <c r="O1557">
        <v>1110</v>
      </c>
      <c r="P1557" t="s">
        <v>575</v>
      </c>
      <c r="Q1557">
        <v>612</v>
      </c>
      <c r="R1557" t="s">
        <v>92</v>
      </c>
    </row>
    <row r="1558" spans="1:18" x14ac:dyDescent="0.2">
      <c r="A1558" s="514">
        <v>1554</v>
      </c>
      <c r="B1558" s="374">
        <v>43461.668749999997</v>
      </c>
      <c r="C1558" t="s">
        <v>92</v>
      </c>
      <c r="D1558">
        <v>0.01</v>
      </c>
      <c r="E1558" t="s">
        <v>253</v>
      </c>
      <c r="F1558">
        <v>1.1428</v>
      </c>
      <c r="I1558" s="374">
        <v>43461.769444444442</v>
      </c>
      <c r="J1558">
        <v>1.1428</v>
      </c>
      <c r="K1558">
        <v>0</v>
      </c>
      <c r="M1558">
        <v>0</v>
      </c>
      <c r="N1558">
        <v>0</v>
      </c>
      <c r="O1558">
        <v>1110</v>
      </c>
      <c r="P1558" t="s">
        <v>575</v>
      </c>
      <c r="Q1558">
        <v>613</v>
      </c>
      <c r="R1558" t="s">
        <v>92</v>
      </c>
    </row>
    <row r="1559" spans="1:18" x14ac:dyDescent="0.2">
      <c r="A1559" s="514">
        <v>1555</v>
      </c>
      <c r="B1559" s="374">
        <v>43461.695833333331</v>
      </c>
      <c r="C1559" t="s">
        <v>92</v>
      </c>
      <c r="D1559">
        <v>0.01</v>
      </c>
      <c r="E1559" t="s">
        <v>253</v>
      </c>
      <c r="F1559">
        <v>1.1415999999999999</v>
      </c>
      <c r="I1559" s="374">
        <v>43461.769444444442</v>
      </c>
      <c r="J1559">
        <v>1.1428</v>
      </c>
      <c r="K1559">
        <v>0</v>
      </c>
      <c r="M1559">
        <v>0</v>
      </c>
      <c r="N1559">
        <v>1.2</v>
      </c>
      <c r="O1559">
        <v>1110</v>
      </c>
      <c r="P1559" t="s">
        <v>1184</v>
      </c>
      <c r="Q1559">
        <v>613</v>
      </c>
      <c r="R1559" t="s">
        <v>92</v>
      </c>
    </row>
    <row r="1560" spans="1:18" x14ac:dyDescent="0.2">
      <c r="A1560" s="514">
        <v>1556</v>
      </c>
      <c r="B1560" s="374">
        <v>43461.707638888889</v>
      </c>
      <c r="C1560" t="s">
        <v>92</v>
      </c>
      <c r="D1560">
        <v>0.01</v>
      </c>
      <c r="E1560" t="s">
        <v>253</v>
      </c>
      <c r="F1560">
        <v>1.1402000000000001</v>
      </c>
      <c r="I1560" s="374">
        <v>43461.769444444442</v>
      </c>
      <c r="J1560">
        <v>1.1428</v>
      </c>
      <c r="K1560">
        <v>0</v>
      </c>
      <c r="M1560">
        <v>0</v>
      </c>
      <c r="N1560">
        <v>2.6</v>
      </c>
      <c r="O1560">
        <v>1110</v>
      </c>
      <c r="P1560" t="s">
        <v>1183</v>
      </c>
      <c r="Q1560">
        <v>613</v>
      </c>
      <c r="R1560" t="s">
        <v>92</v>
      </c>
    </row>
    <row r="1561" spans="1:18" x14ac:dyDescent="0.2">
      <c r="A1561" s="514">
        <v>1558</v>
      </c>
      <c r="B1561" s="374">
        <v>43461.786111111112</v>
      </c>
      <c r="C1561" t="s">
        <v>92</v>
      </c>
      <c r="D1561">
        <v>0.01</v>
      </c>
      <c r="E1561" t="s">
        <v>253</v>
      </c>
      <c r="F1561">
        <v>1.1440999999999999</v>
      </c>
      <c r="I1561" s="374">
        <v>43461.82916666667</v>
      </c>
      <c r="J1561">
        <v>1.1453</v>
      </c>
      <c r="K1561">
        <v>0</v>
      </c>
      <c r="M1561">
        <v>0</v>
      </c>
      <c r="N1561">
        <v>1.2</v>
      </c>
      <c r="O1561">
        <v>1110</v>
      </c>
      <c r="P1561" t="s">
        <v>575</v>
      </c>
      <c r="Q1561">
        <v>614</v>
      </c>
      <c r="R1561" t="s">
        <v>92</v>
      </c>
    </row>
    <row r="1562" spans="1:18" x14ac:dyDescent="0.2">
      <c r="A1562" s="514">
        <v>1559</v>
      </c>
      <c r="B1562" s="374">
        <v>43461.844444444447</v>
      </c>
      <c r="C1562" t="s">
        <v>92</v>
      </c>
      <c r="D1562">
        <v>0.01</v>
      </c>
      <c r="E1562" t="s">
        <v>253</v>
      </c>
      <c r="F1562">
        <v>1.1447000000000001</v>
      </c>
      <c r="I1562" s="374">
        <v>43462.134027777778</v>
      </c>
      <c r="J1562">
        <v>1.1452</v>
      </c>
      <c r="K1562">
        <v>0</v>
      </c>
      <c r="M1562">
        <v>-0.12</v>
      </c>
      <c r="N1562">
        <v>0.38</v>
      </c>
      <c r="O1562">
        <v>1110</v>
      </c>
      <c r="P1562" t="s">
        <v>575</v>
      </c>
      <c r="Q1562">
        <v>615</v>
      </c>
      <c r="R1562" t="s">
        <v>92</v>
      </c>
    </row>
    <row r="1563" spans="1:18" x14ac:dyDescent="0.2">
      <c r="A1563" s="514">
        <v>1560</v>
      </c>
      <c r="B1563" s="374">
        <v>43461.907638888886</v>
      </c>
      <c r="C1563" t="s">
        <v>92</v>
      </c>
      <c r="D1563">
        <v>0.01</v>
      </c>
      <c r="E1563" t="s">
        <v>253</v>
      </c>
      <c r="F1563">
        <v>1.143</v>
      </c>
      <c r="I1563" s="374">
        <v>43462.134027777778</v>
      </c>
      <c r="J1563">
        <v>1.1452</v>
      </c>
      <c r="K1563">
        <v>0</v>
      </c>
      <c r="M1563">
        <v>-0.12</v>
      </c>
      <c r="N1563">
        <v>2.08</v>
      </c>
      <c r="O1563">
        <v>1110</v>
      </c>
      <c r="P1563" t="s">
        <v>1182</v>
      </c>
      <c r="Q1563">
        <v>615</v>
      </c>
      <c r="R1563" t="s">
        <v>92</v>
      </c>
    </row>
    <row r="1564" spans="1:18" x14ac:dyDescent="0.2">
      <c r="A1564" s="514">
        <v>1562</v>
      </c>
      <c r="B1564" s="374">
        <v>43462.351388888892</v>
      </c>
      <c r="C1564" t="s">
        <v>92</v>
      </c>
      <c r="D1564">
        <v>0.01</v>
      </c>
      <c r="E1564" t="s">
        <v>253</v>
      </c>
      <c r="F1564">
        <v>1.1453</v>
      </c>
      <c r="I1564" s="374">
        <v>43462.380555555559</v>
      </c>
      <c r="J1564">
        <v>1.1465000000000001</v>
      </c>
      <c r="K1564">
        <v>0</v>
      </c>
      <c r="M1564">
        <v>0</v>
      </c>
      <c r="N1564">
        <v>1.2</v>
      </c>
      <c r="O1564">
        <v>1110</v>
      </c>
      <c r="P1564" t="s">
        <v>575</v>
      </c>
      <c r="Q1564">
        <v>616</v>
      </c>
      <c r="R1564" t="s">
        <v>92</v>
      </c>
    </row>
    <row r="1565" spans="1:18" x14ac:dyDescent="0.2">
      <c r="A1565" s="514">
        <v>1563</v>
      </c>
      <c r="B1565" s="374">
        <v>43462.385416666664</v>
      </c>
      <c r="C1565" t="s">
        <v>92</v>
      </c>
      <c r="D1565">
        <v>0.01</v>
      </c>
      <c r="E1565" t="s">
        <v>253</v>
      </c>
      <c r="F1565">
        <v>1.1460999999999999</v>
      </c>
      <c r="I1565" s="374">
        <v>43462.482638888891</v>
      </c>
      <c r="J1565">
        <v>1.1462000000000001</v>
      </c>
      <c r="K1565">
        <v>0</v>
      </c>
      <c r="M1565">
        <v>0</v>
      </c>
      <c r="N1565">
        <v>0.1</v>
      </c>
      <c r="O1565">
        <v>1110</v>
      </c>
      <c r="P1565" t="s">
        <v>575</v>
      </c>
      <c r="Q1565">
        <v>617</v>
      </c>
      <c r="R1565" t="s">
        <v>92</v>
      </c>
    </row>
    <row r="1566" spans="1:18" x14ac:dyDescent="0.2">
      <c r="A1566" s="514">
        <v>1564</v>
      </c>
      <c r="B1566" s="374">
        <v>43462.420138888891</v>
      </c>
      <c r="C1566" t="s">
        <v>92</v>
      </c>
      <c r="D1566">
        <v>0.01</v>
      </c>
      <c r="E1566" t="s">
        <v>253</v>
      </c>
      <c r="F1566">
        <v>1.1437999999999999</v>
      </c>
      <c r="I1566" s="374">
        <v>43462.482638888891</v>
      </c>
      <c r="J1566">
        <v>1.1462000000000001</v>
      </c>
      <c r="K1566">
        <v>0</v>
      </c>
      <c r="M1566">
        <v>0</v>
      </c>
      <c r="N1566">
        <v>2.4</v>
      </c>
      <c r="O1566">
        <v>1110</v>
      </c>
      <c r="P1566" t="s">
        <v>1181</v>
      </c>
      <c r="Q1566">
        <v>617</v>
      </c>
      <c r="R1566" t="s">
        <v>92</v>
      </c>
    </row>
    <row r="1567" spans="1:18" x14ac:dyDescent="0.2">
      <c r="A1567" s="514">
        <v>1565</v>
      </c>
      <c r="B1567" s="374">
        <v>43462.509027777778</v>
      </c>
      <c r="C1567" t="s">
        <v>92</v>
      </c>
      <c r="D1567">
        <v>0.01</v>
      </c>
      <c r="E1567" t="s">
        <v>253</v>
      </c>
      <c r="F1567">
        <v>1.147</v>
      </c>
      <c r="I1567" s="374">
        <v>43465.518055555556</v>
      </c>
      <c r="J1567">
        <v>1.1458999999999999</v>
      </c>
      <c r="K1567">
        <v>0</v>
      </c>
      <c r="M1567">
        <v>-0.12</v>
      </c>
      <c r="N1567">
        <v>-1.22</v>
      </c>
      <c r="O1567">
        <v>1110</v>
      </c>
      <c r="P1567" t="s">
        <v>575</v>
      </c>
      <c r="Q1567">
        <v>618</v>
      </c>
      <c r="R1567" t="s">
        <v>92</v>
      </c>
    </row>
    <row r="1568" spans="1:18" x14ac:dyDescent="0.2">
      <c r="A1568" s="514">
        <v>1566</v>
      </c>
      <c r="B1568" s="374">
        <v>43462.579861111109</v>
      </c>
      <c r="C1568" t="s">
        <v>92</v>
      </c>
      <c r="D1568">
        <v>0.01</v>
      </c>
      <c r="E1568" t="s">
        <v>253</v>
      </c>
      <c r="F1568">
        <v>1.1457999999999999</v>
      </c>
      <c r="I1568" s="374">
        <v>43465.518055555556</v>
      </c>
      <c r="J1568">
        <v>1.1458999999999999</v>
      </c>
      <c r="K1568">
        <v>0</v>
      </c>
      <c r="M1568">
        <v>-0.12</v>
      </c>
      <c r="N1568">
        <v>-0.02</v>
      </c>
      <c r="O1568">
        <v>1110</v>
      </c>
      <c r="P1568" t="s">
        <v>1180</v>
      </c>
      <c r="Q1568">
        <v>618</v>
      </c>
      <c r="R1568" t="s">
        <v>92</v>
      </c>
    </row>
    <row r="1569" spans="1:18" x14ac:dyDescent="0.2">
      <c r="A1569" s="514">
        <v>1567</v>
      </c>
      <c r="B1569" s="374">
        <v>43462.605555555558</v>
      </c>
      <c r="C1569" t="s">
        <v>92</v>
      </c>
      <c r="D1569">
        <v>0.01</v>
      </c>
      <c r="E1569" t="s">
        <v>253</v>
      </c>
      <c r="F1569">
        <v>1.1440999999999999</v>
      </c>
      <c r="I1569" s="374">
        <v>43465.518055555556</v>
      </c>
      <c r="J1569">
        <v>1.1458999999999999</v>
      </c>
      <c r="K1569">
        <v>0</v>
      </c>
      <c r="M1569">
        <v>-0.12</v>
      </c>
      <c r="N1569">
        <v>1.68</v>
      </c>
      <c r="O1569">
        <v>1110</v>
      </c>
      <c r="P1569" t="s">
        <v>1179</v>
      </c>
      <c r="Q1569">
        <v>618</v>
      </c>
      <c r="R1569" t="s">
        <v>92</v>
      </c>
    </row>
    <row r="1570" spans="1:18" x14ac:dyDescent="0.2">
      <c r="A1570" s="514">
        <v>1568</v>
      </c>
      <c r="B1570" s="374">
        <v>43465.246527777781</v>
      </c>
      <c r="C1570" t="s">
        <v>92</v>
      </c>
      <c r="D1570">
        <v>0.02</v>
      </c>
      <c r="E1570" t="s">
        <v>253</v>
      </c>
      <c r="F1570">
        <v>1.1426000000000001</v>
      </c>
      <c r="I1570" s="374">
        <v>43465.518055555556</v>
      </c>
      <c r="J1570">
        <v>1.1458999999999999</v>
      </c>
      <c r="K1570">
        <v>0</v>
      </c>
      <c r="M1570">
        <v>0</v>
      </c>
      <c r="N1570">
        <v>6.6</v>
      </c>
      <c r="O1570">
        <v>1110</v>
      </c>
      <c r="P1570" t="s">
        <v>1178</v>
      </c>
      <c r="Q1570">
        <v>618</v>
      </c>
      <c r="R1570" t="s">
        <v>92</v>
      </c>
    </row>
    <row r="1571" spans="1:18" x14ac:dyDescent="0.2">
      <c r="A1571" s="514">
        <v>1569</v>
      </c>
      <c r="B1571" s="374">
        <v>43465.529166666667</v>
      </c>
      <c r="C1571" t="s">
        <v>92</v>
      </c>
      <c r="D1571">
        <v>0.01</v>
      </c>
      <c r="E1571" t="s">
        <v>253</v>
      </c>
      <c r="F1571">
        <v>1.1458999999999999</v>
      </c>
      <c r="I1571" s="374">
        <v>43465.746527777781</v>
      </c>
      <c r="J1571">
        <v>1.1458999999999999</v>
      </c>
      <c r="K1571">
        <v>0</v>
      </c>
      <c r="M1571">
        <v>0</v>
      </c>
      <c r="N1571">
        <v>0</v>
      </c>
      <c r="O1571">
        <v>1110</v>
      </c>
      <c r="P1571" t="s">
        <v>575</v>
      </c>
      <c r="Q1571">
        <v>619</v>
      </c>
      <c r="R1571" t="s">
        <v>92</v>
      </c>
    </row>
    <row r="1572" spans="1:18" x14ac:dyDescent="0.2">
      <c r="A1572" s="514">
        <v>1570</v>
      </c>
      <c r="B1572" s="374">
        <v>43465.543055555558</v>
      </c>
      <c r="C1572" t="s">
        <v>92</v>
      </c>
      <c r="D1572">
        <v>0.01</v>
      </c>
      <c r="E1572" t="s">
        <v>253</v>
      </c>
      <c r="F1572">
        <v>1.1446000000000001</v>
      </c>
      <c r="I1572" s="374">
        <v>43465.746527777781</v>
      </c>
      <c r="J1572">
        <v>1.1458999999999999</v>
      </c>
      <c r="K1572">
        <v>0</v>
      </c>
      <c r="M1572">
        <v>0</v>
      </c>
      <c r="N1572">
        <v>1.3</v>
      </c>
      <c r="O1572">
        <v>1110</v>
      </c>
      <c r="P1572" t="s">
        <v>1177</v>
      </c>
      <c r="Q1572">
        <v>619</v>
      </c>
      <c r="R1572" t="s">
        <v>92</v>
      </c>
    </row>
    <row r="1573" spans="1:18" x14ac:dyDescent="0.2">
      <c r="A1573" s="514">
        <v>1571</v>
      </c>
      <c r="B1573" s="374">
        <v>43465.682638888888</v>
      </c>
      <c r="C1573" t="s">
        <v>92</v>
      </c>
      <c r="D1573">
        <v>0.01</v>
      </c>
      <c r="E1573" t="s">
        <v>253</v>
      </c>
      <c r="F1573">
        <v>1.1433</v>
      </c>
      <c r="I1573" s="374">
        <v>43465.746527777781</v>
      </c>
      <c r="J1573">
        <v>1.1458999999999999</v>
      </c>
      <c r="K1573">
        <v>0</v>
      </c>
      <c r="M1573">
        <v>0</v>
      </c>
      <c r="N1573">
        <v>2.6</v>
      </c>
      <c r="O1573">
        <v>1110</v>
      </c>
      <c r="P1573" t="s">
        <v>1176</v>
      </c>
      <c r="Q1573">
        <v>619</v>
      </c>
      <c r="R1573" t="s">
        <v>92</v>
      </c>
    </row>
    <row r="1574" spans="1:18" x14ac:dyDescent="0.2">
      <c r="A1574" s="514">
        <v>1572</v>
      </c>
      <c r="B1574" s="374">
        <v>43465.749305555553</v>
      </c>
      <c r="C1574" t="s">
        <v>92</v>
      </c>
      <c r="D1574">
        <v>0.01</v>
      </c>
      <c r="E1574" t="s">
        <v>253</v>
      </c>
      <c r="F1574">
        <v>1.1456999999999999</v>
      </c>
      <c r="I1574" s="374">
        <v>43465.9375</v>
      </c>
      <c r="J1574">
        <v>1.1463000000000001</v>
      </c>
      <c r="K1574">
        <v>0</v>
      </c>
      <c r="M1574">
        <v>0</v>
      </c>
      <c r="N1574">
        <v>0.6</v>
      </c>
      <c r="O1574">
        <v>1110</v>
      </c>
      <c r="P1574" t="s">
        <v>575</v>
      </c>
      <c r="Q1574">
        <v>620</v>
      </c>
      <c r="R1574" t="s">
        <v>92</v>
      </c>
    </row>
    <row r="1575" spans="1:18" x14ac:dyDescent="0.2">
      <c r="A1575" s="514">
        <v>1573</v>
      </c>
      <c r="B1575" s="374">
        <v>43465.81527777778</v>
      </c>
      <c r="C1575" t="s">
        <v>92</v>
      </c>
      <c r="D1575">
        <v>0.01</v>
      </c>
      <c r="E1575" t="s">
        <v>253</v>
      </c>
      <c r="F1575">
        <v>1.1444000000000001</v>
      </c>
      <c r="I1575" s="374">
        <v>43465.9375</v>
      </c>
      <c r="J1575">
        <v>1.1463000000000001</v>
      </c>
      <c r="K1575">
        <v>0</v>
      </c>
      <c r="M1575">
        <v>0</v>
      </c>
      <c r="N1575">
        <v>1.9</v>
      </c>
      <c r="O1575">
        <v>1110</v>
      </c>
      <c r="P1575" t="s">
        <v>1175</v>
      </c>
      <c r="Q1575">
        <v>620</v>
      </c>
      <c r="R1575" t="s">
        <v>92</v>
      </c>
    </row>
    <row r="1576" spans="1:18" x14ac:dyDescent="0.2">
      <c r="A1576" s="514">
        <v>1574</v>
      </c>
      <c r="B1576" s="374">
        <v>43467.150694444441</v>
      </c>
      <c r="C1576" t="s">
        <v>92</v>
      </c>
      <c r="D1576">
        <v>0.01</v>
      </c>
      <c r="E1576" t="s">
        <v>253</v>
      </c>
      <c r="F1576">
        <v>1.1446000000000001</v>
      </c>
      <c r="I1576" s="374">
        <v>43467.270833333336</v>
      </c>
      <c r="J1576">
        <v>1.1457999999999999</v>
      </c>
      <c r="K1576">
        <v>0</v>
      </c>
      <c r="M1576">
        <v>0</v>
      </c>
      <c r="N1576">
        <v>1.2</v>
      </c>
      <c r="O1576">
        <v>1110</v>
      </c>
      <c r="P1576" t="s">
        <v>575</v>
      </c>
      <c r="Q1576">
        <v>621</v>
      </c>
      <c r="R1576" t="s">
        <v>92</v>
      </c>
    </row>
    <row r="1577" spans="1:18" x14ac:dyDescent="0.2">
      <c r="A1577" s="514">
        <v>1576</v>
      </c>
      <c r="B1577" s="374">
        <v>43467.302083333336</v>
      </c>
      <c r="C1577" t="s">
        <v>92</v>
      </c>
      <c r="D1577">
        <v>0.01</v>
      </c>
      <c r="E1577" t="s">
        <v>253</v>
      </c>
      <c r="F1577">
        <v>1.1491</v>
      </c>
      <c r="I1577" s="374">
        <v>43468.666666666664</v>
      </c>
      <c r="J1577">
        <v>1.1387</v>
      </c>
      <c r="K1577">
        <v>0</v>
      </c>
      <c r="M1577">
        <v>-0.37</v>
      </c>
      <c r="N1577">
        <v>-10.77</v>
      </c>
      <c r="O1577">
        <v>1110</v>
      </c>
      <c r="P1577" t="s">
        <v>575</v>
      </c>
      <c r="Q1577">
        <v>622</v>
      </c>
      <c r="R1577" t="s">
        <v>92</v>
      </c>
    </row>
    <row r="1578" spans="1:18" x14ac:dyDescent="0.2">
      <c r="A1578" s="514">
        <v>1577</v>
      </c>
      <c r="B1578" s="374">
        <v>43467.356944444444</v>
      </c>
      <c r="C1578" t="s">
        <v>92</v>
      </c>
      <c r="D1578">
        <v>0.01</v>
      </c>
      <c r="E1578" t="s">
        <v>253</v>
      </c>
      <c r="F1578">
        <v>1.1478999999999999</v>
      </c>
      <c r="I1578" s="374">
        <v>43468.666666666664</v>
      </c>
      <c r="J1578">
        <v>1.1387</v>
      </c>
      <c r="K1578">
        <v>0</v>
      </c>
      <c r="M1578">
        <v>-0.37</v>
      </c>
      <c r="N1578">
        <v>-9.57</v>
      </c>
      <c r="O1578">
        <v>1110</v>
      </c>
      <c r="P1578" t="s">
        <v>1162</v>
      </c>
      <c r="Q1578">
        <v>622</v>
      </c>
      <c r="R1578" t="s">
        <v>92</v>
      </c>
    </row>
    <row r="1579" spans="1:18" x14ac:dyDescent="0.2">
      <c r="A1579" s="514">
        <v>1578</v>
      </c>
      <c r="B1579" s="374">
        <v>43467.383333333331</v>
      </c>
      <c r="C1579" t="s">
        <v>92</v>
      </c>
      <c r="D1579">
        <v>0.01</v>
      </c>
      <c r="E1579" t="s">
        <v>253</v>
      </c>
      <c r="F1579">
        <v>1.1463000000000001</v>
      </c>
      <c r="I1579" s="374">
        <v>43468.666666666664</v>
      </c>
      <c r="J1579">
        <v>1.1387</v>
      </c>
      <c r="K1579">
        <v>0</v>
      </c>
      <c r="M1579">
        <v>-0.37</v>
      </c>
      <c r="N1579">
        <v>-7.97</v>
      </c>
      <c r="O1579">
        <v>1110</v>
      </c>
      <c r="P1579" t="s">
        <v>1161</v>
      </c>
      <c r="Q1579">
        <v>622</v>
      </c>
      <c r="R1579" t="s">
        <v>92</v>
      </c>
    </row>
    <row r="1580" spans="1:18" x14ac:dyDescent="0.2">
      <c r="A1580" s="514">
        <v>1579</v>
      </c>
      <c r="B1580" s="374">
        <v>43467.395833333336</v>
      </c>
      <c r="C1580" t="s">
        <v>92</v>
      </c>
      <c r="D1580">
        <v>0.02</v>
      </c>
      <c r="E1580" t="s">
        <v>253</v>
      </c>
      <c r="F1580">
        <v>1.1449</v>
      </c>
      <c r="I1580" s="374">
        <v>43468.666666666664</v>
      </c>
      <c r="J1580">
        <v>1.1387</v>
      </c>
      <c r="K1580">
        <v>0</v>
      </c>
      <c r="M1580">
        <v>-0.74</v>
      </c>
      <c r="N1580">
        <v>-13.14</v>
      </c>
      <c r="O1580">
        <v>1110</v>
      </c>
      <c r="P1580" t="s">
        <v>1164</v>
      </c>
      <c r="Q1580">
        <v>622</v>
      </c>
      <c r="R1580" t="s">
        <v>92</v>
      </c>
    </row>
    <row r="1581" spans="1:18" x14ac:dyDescent="0.2">
      <c r="A1581" s="514">
        <v>1580</v>
      </c>
      <c r="B1581" s="374">
        <v>43467.398611111108</v>
      </c>
      <c r="C1581" t="s">
        <v>92</v>
      </c>
      <c r="D1581">
        <v>0.03</v>
      </c>
      <c r="E1581" t="s">
        <v>253</v>
      </c>
      <c r="F1581">
        <v>1.1432</v>
      </c>
      <c r="I1581" s="374">
        <v>43468.666666666664</v>
      </c>
      <c r="J1581">
        <v>1.1387</v>
      </c>
      <c r="K1581">
        <v>0</v>
      </c>
      <c r="M1581">
        <v>-1.1200000000000001</v>
      </c>
      <c r="N1581">
        <v>-14.62</v>
      </c>
      <c r="O1581">
        <v>1110</v>
      </c>
      <c r="P1581" t="s">
        <v>1165</v>
      </c>
      <c r="Q1581">
        <v>622</v>
      </c>
      <c r="R1581" t="s">
        <v>92</v>
      </c>
    </row>
    <row r="1582" spans="1:18" x14ac:dyDescent="0.2">
      <c r="A1582" s="514">
        <v>1583</v>
      </c>
      <c r="B1582" s="374">
        <v>43467.556944444441</v>
      </c>
      <c r="C1582" t="s">
        <v>92</v>
      </c>
      <c r="D1582">
        <v>0.04</v>
      </c>
      <c r="E1582" t="s">
        <v>253</v>
      </c>
      <c r="F1582">
        <v>1.1415999999999999</v>
      </c>
      <c r="I1582" s="374">
        <v>43468.666666666664</v>
      </c>
      <c r="J1582">
        <v>1.1387</v>
      </c>
      <c r="K1582">
        <v>0</v>
      </c>
      <c r="M1582">
        <v>-1.49</v>
      </c>
      <c r="N1582">
        <v>-13.09</v>
      </c>
      <c r="O1582">
        <v>1110</v>
      </c>
      <c r="P1582" t="s">
        <v>1163</v>
      </c>
      <c r="Q1582">
        <v>622</v>
      </c>
      <c r="R1582" t="s">
        <v>92</v>
      </c>
    </row>
    <row r="1583" spans="1:18" x14ac:dyDescent="0.2">
      <c r="A1583" s="514">
        <v>1585</v>
      </c>
      <c r="B1583" s="374">
        <v>43467.597916666666</v>
      </c>
      <c r="C1583" t="s">
        <v>92</v>
      </c>
      <c r="D1583">
        <v>0.06</v>
      </c>
      <c r="E1583" t="s">
        <v>253</v>
      </c>
      <c r="F1583">
        <v>1.1396999999999999</v>
      </c>
      <c r="I1583" s="374">
        <v>43468.666666666664</v>
      </c>
      <c r="J1583">
        <v>1.1387</v>
      </c>
      <c r="K1583">
        <v>0</v>
      </c>
      <c r="M1583">
        <v>-2.23</v>
      </c>
      <c r="N1583">
        <v>-8.23</v>
      </c>
      <c r="O1583">
        <v>1110</v>
      </c>
      <c r="P1583" t="s">
        <v>1160</v>
      </c>
      <c r="Q1583">
        <v>622</v>
      </c>
      <c r="R1583" t="s">
        <v>92</v>
      </c>
    </row>
    <row r="1584" spans="1:18" x14ac:dyDescent="0.2">
      <c r="A1584" s="514">
        <v>1587</v>
      </c>
      <c r="B1584" s="374">
        <v>43467.617361111108</v>
      </c>
      <c r="C1584" t="s">
        <v>92</v>
      </c>
      <c r="D1584">
        <v>0.09</v>
      </c>
      <c r="E1584" t="s">
        <v>253</v>
      </c>
      <c r="F1584">
        <v>1.1374</v>
      </c>
      <c r="I1584" s="374">
        <v>43468.666666666664</v>
      </c>
      <c r="J1584">
        <v>1.1387</v>
      </c>
      <c r="K1584">
        <v>0</v>
      </c>
      <c r="M1584">
        <v>-3.35</v>
      </c>
      <c r="N1584">
        <v>8.35</v>
      </c>
      <c r="O1584">
        <v>1110</v>
      </c>
      <c r="P1584" t="s">
        <v>1159</v>
      </c>
      <c r="Q1584">
        <v>622</v>
      </c>
      <c r="R1584" t="s">
        <v>92</v>
      </c>
    </row>
    <row r="1585" spans="1:18" x14ac:dyDescent="0.2">
      <c r="A1585" s="514">
        <v>1591</v>
      </c>
      <c r="B1585" s="374">
        <v>43467.757638888892</v>
      </c>
      <c r="C1585" t="s">
        <v>92</v>
      </c>
      <c r="D1585">
        <v>0.13</v>
      </c>
      <c r="E1585" t="s">
        <v>253</v>
      </c>
      <c r="F1585">
        <v>1.1348</v>
      </c>
      <c r="I1585" s="374">
        <v>43468.666666666664</v>
      </c>
      <c r="J1585">
        <v>1.1383000000000001</v>
      </c>
      <c r="K1585">
        <v>0</v>
      </c>
      <c r="M1585">
        <v>-4.84</v>
      </c>
      <c r="N1585">
        <v>40.659999999999997</v>
      </c>
      <c r="O1585">
        <v>1110</v>
      </c>
      <c r="P1585" t="s">
        <v>665</v>
      </c>
      <c r="Q1585">
        <v>622</v>
      </c>
      <c r="R1585" t="s">
        <v>92</v>
      </c>
    </row>
    <row r="1586" spans="1:18" x14ac:dyDescent="0.2">
      <c r="A1586" s="514">
        <v>1597</v>
      </c>
      <c r="B1586" s="374">
        <v>43468.038194444445</v>
      </c>
      <c r="C1586" t="s">
        <v>92</v>
      </c>
      <c r="D1586">
        <v>0.2</v>
      </c>
      <c r="E1586" t="s">
        <v>253</v>
      </c>
      <c r="F1586">
        <v>1.1315</v>
      </c>
      <c r="I1586" s="374">
        <v>43468.666666666664</v>
      </c>
      <c r="J1586">
        <v>1.1383000000000001</v>
      </c>
      <c r="K1586">
        <v>0</v>
      </c>
      <c r="M1586">
        <v>0</v>
      </c>
      <c r="N1586">
        <v>136</v>
      </c>
      <c r="O1586">
        <v>1110</v>
      </c>
      <c r="P1586" t="s">
        <v>664</v>
      </c>
      <c r="Q1586">
        <v>622</v>
      </c>
      <c r="R1586" t="s">
        <v>92</v>
      </c>
    </row>
    <row r="1587" spans="1:18" x14ac:dyDescent="0.2">
      <c r="A1587" s="514">
        <v>1581</v>
      </c>
      <c r="B1587" s="374">
        <v>43467.401388888888</v>
      </c>
      <c r="C1587" t="s">
        <v>93</v>
      </c>
      <c r="D1587">
        <v>0.01</v>
      </c>
      <c r="E1587" t="s">
        <v>253</v>
      </c>
      <c r="F1587">
        <v>1.1437999999999999</v>
      </c>
      <c r="I1587" s="374">
        <v>43467.445138888892</v>
      </c>
      <c r="J1587">
        <v>1.1427</v>
      </c>
      <c r="K1587">
        <v>0</v>
      </c>
      <c r="M1587">
        <v>0</v>
      </c>
      <c r="N1587">
        <v>1.1000000000000001</v>
      </c>
      <c r="O1587">
        <v>1110</v>
      </c>
      <c r="P1587" t="s">
        <v>575</v>
      </c>
      <c r="Q1587">
        <v>623</v>
      </c>
      <c r="R1587" t="s">
        <v>93</v>
      </c>
    </row>
    <row r="1588" spans="1:18" x14ac:dyDescent="0.2">
      <c r="A1588" s="514">
        <v>1582</v>
      </c>
      <c r="B1588" s="374">
        <v>43467.458333333336</v>
      </c>
      <c r="C1588" t="s">
        <v>93</v>
      </c>
      <c r="D1588">
        <v>0.01</v>
      </c>
      <c r="E1588" t="s">
        <v>253</v>
      </c>
      <c r="F1588">
        <v>1.1432</v>
      </c>
      <c r="I1588" s="374">
        <v>43467.554861111108</v>
      </c>
      <c r="J1588">
        <v>1.1417999999999999</v>
      </c>
      <c r="K1588">
        <v>0</v>
      </c>
      <c r="M1588">
        <v>0</v>
      </c>
      <c r="N1588">
        <v>1.4</v>
      </c>
      <c r="O1588">
        <v>1110</v>
      </c>
      <c r="P1588" t="s">
        <v>575</v>
      </c>
      <c r="Q1588">
        <v>624</v>
      </c>
      <c r="R1588" t="s">
        <v>93</v>
      </c>
    </row>
    <row r="1589" spans="1:18" x14ac:dyDescent="0.2">
      <c r="A1589" s="514">
        <v>1584</v>
      </c>
      <c r="B1589" s="374">
        <v>43467.56527777778</v>
      </c>
      <c r="C1589" t="s">
        <v>93</v>
      </c>
      <c r="D1589">
        <v>0.01</v>
      </c>
      <c r="E1589" t="s">
        <v>253</v>
      </c>
      <c r="F1589">
        <v>1.1404000000000001</v>
      </c>
      <c r="I1589" s="374">
        <v>43467.601388888892</v>
      </c>
      <c r="J1589">
        <v>1.1392</v>
      </c>
      <c r="K1589">
        <v>0</v>
      </c>
      <c r="M1589">
        <v>0</v>
      </c>
      <c r="N1589">
        <v>1.2</v>
      </c>
      <c r="O1589">
        <v>1110</v>
      </c>
      <c r="P1589" t="s">
        <v>575</v>
      </c>
      <c r="Q1589">
        <v>625</v>
      </c>
      <c r="R1589" t="s">
        <v>93</v>
      </c>
    </row>
    <row r="1590" spans="1:18" x14ac:dyDescent="0.2">
      <c r="A1590" s="514">
        <v>1586</v>
      </c>
      <c r="B1590" s="374">
        <v>43467.606944444444</v>
      </c>
      <c r="C1590" t="s">
        <v>93</v>
      </c>
      <c r="D1590">
        <v>0.01</v>
      </c>
      <c r="E1590" t="s">
        <v>253</v>
      </c>
      <c r="F1590">
        <v>1.1384000000000001</v>
      </c>
      <c r="I1590" s="374">
        <v>43467.620138888888</v>
      </c>
      <c r="J1590">
        <v>1.137</v>
      </c>
      <c r="K1590">
        <v>0</v>
      </c>
      <c r="M1590">
        <v>0</v>
      </c>
      <c r="N1590">
        <v>1.4</v>
      </c>
      <c r="O1590">
        <v>1110</v>
      </c>
      <c r="P1590" t="s">
        <v>577</v>
      </c>
      <c r="Q1590">
        <v>626</v>
      </c>
      <c r="R1590" t="s">
        <v>93</v>
      </c>
    </row>
    <row r="1591" spans="1:18" x14ac:dyDescent="0.2">
      <c r="A1591" s="514">
        <v>1588</v>
      </c>
      <c r="B1591" s="374">
        <v>43467.632638888892</v>
      </c>
      <c r="C1591" t="s">
        <v>93</v>
      </c>
      <c r="D1591">
        <v>0.01</v>
      </c>
      <c r="E1591" t="s">
        <v>253</v>
      </c>
      <c r="F1591">
        <v>1.1373</v>
      </c>
      <c r="I1591" s="374">
        <v>43467.665277777778</v>
      </c>
      <c r="J1591">
        <v>1.1361000000000001</v>
      </c>
      <c r="K1591">
        <v>0</v>
      </c>
      <c r="M1591">
        <v>0</v>
      </c>
      <c r="N1591">
        <v>1.2</v>
      </c>
      <c r="O1591">
        <v>1110</v>
      </c>
      <c r="P1591" t="s">
        <v>563</v>
      </c>
      <c r="Q1591">
        <v>627</v>
      </c>
      <c r="R1591" t="s">
        <v>93</v>
      </c>
    </row>
    <row r="1592" spans="1:18" x14ac:dyDescent="0.2">
      <c r="A1592" s="514">
        <v>1589</v>
      </c>
      <c r="B1592" s="374">
        <v>43467.670138888891</v>
      </c>
      <c r="C1592" t="s">
        <v>93</v>
      </c>
      <c r="D1592">
        <v>0.01</v>
      </c>
      <c r="E1592" t="s">
        <v>253</v>
      </c>
      <c r="F1592">
        <v>1.1365000000000001</v>
      </c>
      <c r="I1592" s="374">
        <v>43467.683333333334</v>
      </c>
      <c r="J1592">
        <v>1.1353</v>
      </c>
      <c r="K1592">
        <v>0</v>
      </c>
      <c r="M1592">
        <v>0</v>
      </c>
      <c r="N1592">
        <v>1.2</v>
      </c>
      <c r="O1592">
        <v>1110</v>
      </c>
      <c r="P1592" t="s">
        <v>563</v>
      </c>
      <c r="Q1592">
        <v>628</v>
      </c>
      <c r="R1592" t="s">
        <v>93</v>
      </c>
    </row>
    <row r="1593" spans="1:18" x14ac:dyDescent="0.2">
      <c r="A1593" s="514">
        <v>1590</v>
      </c>
      <c r="B1593" s="374">
        <v>43467.741666666669</v>
      </c>
      <c r="C1593" t="s">
        <v>93</v>
      </c>
      <c r="D1593">
        <v>0.01</v>
      </c>
      <c r="E1593" t="s">
        <v>253</v>
      </c>
      <c r="F1593">
        <v>1.1355</v>
      </c>
      <c r="I1593" s="374">
        <v>43467.765972222223</v>
      </c>
      <c r="J1593">
        <v>1.1343000000000001</v>
      </c>
      <c r="K1593">
        <v>0</v>
      </c>
      <c r="M1593">
        <v>0</v>
      </c>
      <c r="N1593">
        <v>1.2</v>
      </c>
      <c r="O1593">
        <v>1110</v>
      </c>
      <c r="P1593" t="s">
        <v>563</v>
      </c>
      <c r="Q1593">
        <v>629</v>
      </c>
      <c r="R1593" t="s">
        <v>93</v>
      </c>
    </row>
    <row r="1594" spans="1:18" x14ac:dyDescent="0.2">
      <c r="A1594" s="514">
        <v>1592</v>
      </c>
      <c r="B1594" s="374">
        <v>43467.768750000003</v>
      </c>
      <c r="C1594" t="s">
        <v>93</v>
      </c>
      <c r="D1594">
        <v>0.01</v>
      </c>
      <c r="E1594" t="s">
        <v>253</v>
      </c>
      <c r="F1594">
        <v>1.1347</v>
      </c>
      <c r="I1594" s="374">
        <v>43467.779166666667</v>
      </c>
      <c r="J1594">
        <v>1.1335</v>
      </c>
      <c r="K1594">
        <v>0</v>
      </c>
      <c r="M1594">
        <v>0</v>
      </c>
      <c r="N1594">
        <v>1.2</v>
      </c>
      <c r="O1594">
        <v>1110</v>
      </c>
      <c r="P1594" t="s">
        <v>575</v>
      </c>
      <c r="Q1594">
        <v>630</v>
      </c>
      <c r="R1594" t="s">
        <v>93</v>
      </c>
    </row>
    <row r="1595" spans="1:18" x14ac:dyDescent="0.2">
      <c r="A1595" s="514">
        <v>1593</v>
      </c>
      <c r="B1595" s="374">
        <v>43467.803472222222</v>
      </c>
      <c r="C1595" t="s">
        <v>93</v>
      </c>
      <c r="D1595">
        <v>0.01</v>
      </c>
      <c r="E1595" t="s">
        <v>253</v>
      </c>
      <c r="F1595">
        <v>1.1332</v>
      </c>
      <c r="I1595" s="374">
        <v>43467.982638888891</v>
      </c>
      <c r="J1595">
        <v>1.1328</v>
      </c>
      <c r="K1595">
        <v>0</v>
      </c>
      <c r="M1595">
        <v>0.05</v>
      </c>
      <c r="N1595">
        <v>0.45</v>
      </c>
      <c r="O1595">
        <v>1110</v>
      </c>
      <c r="P1595" t="s">
        <v>575</v>
      </c>
      <c r="Q1595">
        <v>631</v>
      </c>
      <c r="R1595" t="s">
        <v>93</v>
      </c>
    </row>
    <row r="1596" spans="1:18" x14ac:dyDescent="0.2">
      <c r="A1596" s="514">
        <v>1594</v>
      </c>
      <c r="B1596" s="374">
        <v>43467.888194444444</v>
      </c>
      <c r="C1596" t="s">
        <v>93</v>
      </c>
      <c r="D1596">
        <v>0.01</v>
      </c>
      <c r="E1596" t="s">
        <v>253</v>
      </c>
      <c r="F1596">
        <v>1.1344000000000001</v>
      </c>
      <c r="I1596" s="374">
        <v>43467.982638888891</v>
      </c>
      <c r="J1596">
        <v>1.1328</v>
      </c>
      <c r="K1596">
        <v>0</v>
      </c>
      <c r="M1596">
        <v>0.05</v>
      </c>
      <c r="N1596">
        <v>1.65</v>
      </c>
      <c r="O1596">
        <v>1110</v>
      </c>
      <c r="P1596" t="s">
        <v>663</v>
      </c>
      <c r="Q1596">
        <v>631</v>
      </c>
      <c r="R1596" t="s">
        <v>93</v>
      </c>
    </row>
    <row r="1597" spans="1:18" x14ac:dyDescent="0.2">
      <c r="A1597" s="514">
        <v>1595</v>
      </c>
      <c r="B1597" s="374">
        <v>43467.991666666669</v>
      </c>
      <c r="C1597" t="s">
        <v>93</v>
      </c>
      <c r="D1597">
        <v>0.01</v>
      </c>
      <c r="E1597" t="s">
        <v>253</v>
      </c>
      <c r="F1597">
        <v>1.1335</v>
      </c>
      <c r="I1597" s="374">
        <v>43467.994444444441</v>
      </c>
      <c r="J1597">
        <v>1.1333</v>
      </c>
      <c r="K1597">
        <v>0</v>
      </c>
      <c r="M1597">
        <v>0</v>
      </c>
      <c r="N1597">
        <v>0.2</v>
      </c>
      <c r="O1597">
        <v>1110</v>
      </c>
      <c r="P1597" t="s">
        <v>575</v>
      </c>
      <c r="Q1597">
        <v>632</v>
      </c>
      <c r="R1597" t="s">
        <v>93</v>
      </c>
    </row>
    <row r="1598" spans="1:18" x14ac:dyDescent="0.2">
      <c r="A1598" s="514">
        <v>1596</v>
      </c>
      <c r="B1598" s="374">
        <v>43468.003472222219</v>
      </c>
      <c r="C1598" t="s">
        <v>93</v>
      </c>
      <c r="D1598">
        <v>0.01</v>
      </c>
      <c r="E1598" t="s">
        <v>253</v>
      </c>
      <c r="F1598">
        <v>1.1347</v>
      </c>
      <c r="I1598" s="374">
        <v>43468.011805555558</v>
      </c>
      <c r="J1598">
        <v>1.1335</v>
      </c>
      <c r="K1598">
        <v>0</v>
      </c>
      <c r="M1598">
        <v>0</v>
      </c>
      <c r="N1598">
        <v>1.2</v>
      </c>
      <c r="O1598">
        <v>1110</v>
      </c>
      <c r="P1598" t="s">
        <v>563</v>
      </c>
      <c r="Q1598">
        <v>633</v>
      </c>
      <c r="R1598" t="s">
        <v>93</v>
      </c>
    </row>
    <row r="1599" spans="1:18" x14ac:dyDescent="0.2">
      <c r="A1599" s="514">
        <v>1598</v>
      </c>
      <c r="B1599" s="374">
        <v>43468.05972222222</v>
      </c>
      <c r="C1599" t="s">
        <v>93</v>
      </c>
      <c r="D1599">
        <v>0.01</v>
      </c>
      <c r="E1599" t="s">
        <v>253</v>
      </c>
      <c r="F1599">
        <v>1.1341000000000001</v>
      </c>
      <c r="I1599" s="374">
        <v>43468.52847222222</v>
      </c>
      <c r="J1599">
        <v>1.1351</v>
      </c>
      <c r="K1599">
        <v>0</v>
      </c>
      <c r="M1599">
        <v>0</v>
      </c>
      <c r="N1599">
        <v>-1</v>
      </c>
      <c r="O1599">
        <v>1110</v>
      </c>
      <c r="P1599" t="s">
        <v>575</v>
      </c>
      <c r="Q1599">
        <v>634</v>
      </c>
      <c r="R1599" t="s">
        <v>93</v>
      </c>
    </row>
    <row r="1600" spans="1:18" x14ac:dyDescent="0.2">
      <c r="A1600" s="514">
        <v>1599</v>
      </c>
      <c r="B1600" s="374">
        <v>43468.143750000003</v>
      </c>
      <c r="C1600" t="s">
        <v>93</v>
      </c>
      <c r="D1600">
        <v>0.01</v>
      </c>
      <c r="E1600" t="s">
        <v>253</v>
      </c>
      <c r="F1600">
        <v>1.1354</v>
      </c>
      <c r="I1600" s="374">
        <v>43468.52847222222</v>
      </c>
      <c r="J1600">
        <v>1.1351</v>
      </c>
      <c r="K1600">
        <v>0</v>
      </c>
      <c r="M1600">
        <v>0</v>
      </c>
      <c r="N1600">
        <v>0.3</v>
      </c>
      <c r="O1600">
        <v>1110</v>
      </c>
      <c r="P1600" t="s">
        <v>1168</v>
      </c>
      <c r="Q1600">
        <v>634</v>
      </c>
      <c r="R1600" t="s">
        <v>93</v>
      </c>
    </row>
    <row r="1601" spans="1:18" x14ac:dyDescent="0.2">
      <c r="A1601" s="514">
        <v>1600</v>
      </c>
      <c r="B1601" s="374">
        <v>43468.186805555553</v>
      </c>
      <c r="C1601" t="s">
        <v>93</v>
      </c>
      <c r="D1601">
        <v>0.01</v>
      </c>
      <c r="E1601" t="s">
        <v>253</v>
      </c>
      <c r="F1601">
        <v>1.1367</v>
      </c>
      <c r="I1601" s="374">
        <v>43468.52847222222</v>
      </c>
      <c r="J1601">
        <v>1.1351</v>
      </c>
      <c r="K1601">
        <v>0</v>
      </c>
      <c r="M1601">
        <v>0</v>
      </c>
      <c r="N1601">
        <v>1.6</v>
      </c>
      <c r="O1601">
        <v>1110</v>
      </c>
      <c r="P1601" t="s">
        <v>1167</v>
      </c>
      <c r="Q1601">
        <v>634</v>
      </c>
      <c r="R1601" t="s">
        <v>93</v>
      </c>
    </row>
    <row r="1602" spans="1:18" x14ac:dyDescent="0.2">
      <c r="A1602" s="514">
        <v>1601</v>
      </c>
      <c r="B1602" s="374">
        <v>43468.413888888892</v>
      </c>
      <c r="C1602" t="s">
        <v>93</v>
      </c>
      <c r="D1602">
        <v>0.02</v>
      </c>
      <c r="E1602" t="s">
        <v>253</v>
      </c>
      <c r="F1602">
        <v>1.1382000000000001</v>
      </c>
      <c r="I1602" s="374">
        <v>43468.52847222222</v>
      </c>
      <c r="J1602">
        <v>1.1351</v>
      </c>
      <c r="K1602">
        <v>0</v>
      </c>
      <c r="M1602">
        <v>0</v>
      </c>
      <c r="N1602">
        <v>6.2</v>
      </c>
      <c r="O1602">
        <v>1110</v>
      </c>
      <c r="P1602" t="s">
        <v>1166</v>
      </c>
      <c r="Q1602">
        <v>634</v>
      </c>
      <c r="R1602" t="s">
        <v>93</v>
      </c>
    </row>
    <row r="1603" spans="1:18" x14ac:dyDescent="0.2">
      <c r="A1603" s="514">
        <v>1602</v>
      </c>
      <c r="B1603" s="374">
        <v>43468.606249999997</v>
      </c>
      <c r="C1603" t="s">
        <v>93</v>
      </c>
      <c r="D1603">
        <v>0.01</v>
      </c>
      <c r="E1603" t="s">
        <v>253</v>
      </c>
      <c r="F1603">
        <v>1.1355999999999999</v>
      </c>
      <c r="I1603" s="374">
        <v>43469.604166666664</v>
      </c>
      <c r="J1603">
        <v>1.1371</v>
      </c>
      <c r="K1603">
        <v>0</v>
      </c>
      <c r="M1603">
        <v>0.02</v>
      </c>
      <c r="N1603">
        <v>-1.48</v>
      </c>
      <c r="O1603">
        <v>1110</v>
      </c>
      <c r="P1603" t="s">
        <v>575</v>
      </c>
      <c r="Q1603">
        <v>635</v>
      </c>
      <c r="R1603" t="s">
        <v>93</v>
      </c>
    </row>
    <row r="1604" spans="1:18" x14ac:dyDescent="0.2">
      <c r="A1604" s="514">
        <v>1603</v>
      </c>
      <c r="B1604" s="374">
        <v>43468.625</v>
      </c>
      <c r="C1604" t="s">
        <v>93</v>
      </c>
      <c r="D1604">
        <v>0.01</v>
      </c>
      <c r="E1604" t="s">
        <v>253</v>
      </c>
      <c r="F1604">
        <v>1.1368</v>
      </c>
      <c r="I1604" s="374">
        <v>43469.604166666664</v>
      </c>
      <c r="J1604">
        <v>1.1371</v>
      </c>
      <c r="K1604">
        <v>0</v>
      </c>
      <c r="M1604">
        <v>0.02</v>
      </c>
      <c r="N1604">
        <v>-0.28000000000000003</v>
      </c>
      <c r="O1604">
        <v>1110</v>
      </c>
      <c r="P1604" t="s">
        <v>1158</v>
      </c>
      <c r="Q1604">
        <v>635</v>
      </c>
      <c r="R1604" t="s">
        <v>93</v>
      </c>
    </row>
    <row r="1605" spans="1:18" x14ac:dyDescent="0.2">
      <c r="A1605" s="514">
        <v>1604</v>
      </c>
      <c r="B1605" s="374">
        <v>43468.668055555558</v>
      </c>
      <c r="C1605" t="s">
        <v>93</v>
      </c>
      <c r="D1605">
        <v>0.01</v>
      </c>
      <c r="E1605" t="s">
        <v>253</v>
      </c>
      <c r="F1605">
        <v>1.139</v>
      </c>
      <c r="I1605" s="374">
        <v>43469.604166666664</v>
      </c>
      <c r="J1605">
        <v>1.1371</v>
      </c>
      <c r="K1605">
        <v>0</v>
      </c>
      <c r="M1605">
        <v>0.02</v>
      </c>
      <c r="N1605">
        <v>1.92</v>
      </c>
      <c r="O1605">
        <v>1110</v>
      </c>
      <c r="P1605" t="s">
        <v>1157</v>
      </c>
      <c r="Q1605">
        <v>635</v>
      </c>
      <c r="R1605" t="s">
        <v>93</v>
      </c>
    </row>
    <row r="1606" spans="1:18" x14ac:dyDescent="0.2">
      <c r="A1606" s="514">
        <v>1605</v>
      </c>
      <c r="B1606" s="374">
        <v>43468.672222222223</v>
      </c>
      <c r="C1606" t="s">
        <v>93</v>
      </c>
      <c r="D1606">
        <v>0.02</v>
      </c>
      <c r="E1606" t="s">
        <v>253</v>
      </c>
      <c r="F1606">
        <v>1.1404000000000001</v>
      </c>
      <c r="I1606" s="374">
        <v>43469.604166666664</v>
      </c>
      <c r="J1606">
        <v>1.1371</v>
      </c>
      <c r="K1606">
        <v>0</v>
      </c>
      <c r="M1606">
        <v>0.03</v>
      </c>
      <c r="N1606">
        <v>6.63</v>
      </c>
      <c r="O1606">
        <v>1110</v>
      </c>
      <c r="P1606" t="s">
        <v>1156</v>
      </c>
      <c r="Q1606">
        <v>635</v>
      </c>
      <c r="R1606" t="s">
        <v>93</v>
      </c>
    </row>
    <row r="1607" spans="1:18" x14ac:dyDescent="0.2">
      <c r="A1607" s="514">
        <v>1606</v>
      </c>
      <c r="B1607" s="374">
        <v>43468.683333333334</v>
      </c>
      <c r="C1607" t="s">
        <v>92</v>
      </c>
      <c r="D1607">
        <v>0.01</v>
      </c>
      <c r="E1607" t="s">
        <v>253</v>
      </c>
      <c r="F1607">
        <v>1.1403000000000001</v>
      </c>
      <c r="I1607" s="374">
        <v>43468.723611111112</v>
      </c>
      <c r="J1607">
        <v>1.1409</v>
      </c>
      <c r="K1607">
        <v>0</v>
      </c>
      <c r="M1607">
        <v>0</v>
      </c>
      <c r="N1607">
        <v>0.6</v>
      </c>
      <c r="O1607">
        <v>1110</v>
      </c>
      <c r="P1607" t="s">
        <v>575</v>
      </c>
      <c r="Q1607">
        <v>636</v>
      </c>
      <c r="R1607" t="s">
        <v>92</v>
      </c>
    </row>
    <row r="1608" spans="1:18" x14ac:dyDescent="0.2">
      <c r="A1608" s="514">
        <v>1607</v>
      </c>
      <c r="B1608" s="374">
        <v>43468.705555555556</v>
      </c>
      <c r="C1608" t="s">
        <v>92</v>
      </c>
      <c r="D1608">
        <v>0.01</v>
      </c>
      <c r="E1608" t="s">
        <v>253</v>
      </c>
      <c r="F1608">
        <v>1.1391</v>
      </c>
      <c r="I1608" s="374">
        <v>43468.723611111112</v>
      </c>
      <c r="J1608">
        <v>1.1409</v>
      </c>
      <c r="K1608">
        <v>0</v>
      </c>
      <c r="M1608">
        <v>0</v>
      </c>
      <c r="N1608">
        <v>1.8</v>
      </c>
      <c r="O1608">
        <v>1110</v>
      </c>
      <c r="P1608" t="s">
        <v>666</v>
      </c>
      <c r="Q1608">
        <v>636</v>
      </c>
      <c r="R1608" t="s">
        <v>92</v>
      </c>
    </row>
    <row r="1609" spans="1:18" x14ac:dyDescent="0.2">
      <c r="A1609" s="514">
        <v>1608</v>
      </c>
      <c r="B1609" s="374">
        <v>43468.734722222223</v>
      </c>
      <c r="C1609" t="s">
        <v>92</v>
      </c>
      <c r="D1609">
        <v>0.01</v>
      </c>
      <c r="E1609" t="s">
        <v>253</v>
      </c>
      <c r="F1609">
        <v>1.1396999999999999</v>
      </c>
      <c r="I1609" s="374">
        <v>43469.084722222222</v>
      </c>
      <c r="J1609">
        <v>1.141</v>
      </c>
      <c r="K1609">
        <v>0</v>
      </c>
      <c r="M1609">
        <v>-0.12</v>
      </c>
      <c r="N1609">
        <v>1.18</v>
      </c>
      <c r="O1609">
        <v>1110</v>
      </c>
      <c r="P1609" t="s">
        <v>575</v>
      </c>
      <c r="Q1609">
        <v>637</v>
      </c>
      <c r="R1609" t="s">
        <v>92</v>
      </c>
    </row>
    <row r="1610" spans="1:18" x14ac:dyDescent="0.2">
      <c r="A1610" s="514">
        <v>1609</v>
      </c>
      <c r="B1610" s="374">
        <v>43469.415277777778</v>
      </c>
      <c r="C1610" t="s">
        <v>92</v>
      </c>
      <c r="D1610">
        <v>0.01</v>
      </c>
      <c r="E1610" t="s">
        <v>253</v>
      </c>
      <c r="F1610">
        <v>1.1408</v>
      </c>
      <c r="I1610" s="374">
        <v>43469.684027777781</v>
      </c>
      <c r="J1610">
        <v>1.1393</v>
      </c>
      <c r="K1610">
        <v>0</v>
      </c>
      <c r="M1610">
        <v>0</v>
      </c>
      <c r="N1610">
        <v>-1.5</v>
      </c>
      <c r="O1610">
        <v>1110</v>
      </c>
      <c r="P1610" t="s">
        <v>575</v>
      </c>
      <c r="Q1610">
        <v>638</v>
      </c>
      <c r="R1610" t="s">
        <v>92</v>
      </c>
    </row>
    <row r="1611" spans="1:18" x14ac:dyDescent="0.2">
      <c r="A1611" s="514">
        <v>1610</v>
      </c>
      <c r="B1611" s="374">
        <v>43469.605555555558</v>
      </c>
      <c r="C1611" t="s">
        <v>92</v>
      </c>
      <c r="D1611">
        <v>0.01</v>
      </c>
      <c r="E1611" t="s">
        <v>253</v>
      </c>
      <c r="F1611">
        <v>1.1388</v>
      </c>
      <c r="I1611" s="374">
        <v>43469.684027777781</v>
      </c>
      <c r="J1611">
        <v>1.1393</v>
      </c>
      <c r="K1611">
        <v>0</v>
      </c>
      <c r="M1611">
        <v>0</v>
      </c>
      <c r="N1611">
        <v>0.5</v>
      </c>
      <c r="O1611">
        <v>1110</v>
      </c>
      <c r="P1611" t="s">
        <v>1155</v>
      </c>
      <c r="Q1611">
        <v>638</v>
      </c>
      <c r="R1611" t="s">
        <v>92</v>
      </c>
    </row>
    <row r="1612" spans="1:18" x14ac:dyDescent="0.2">
      <c r="A1612" s="514">
        <v>1611</v>
      </c>
      <c r="B1612" s="374">
        <v>43469.614583333336</v>
      </c>
      <c r="C1612" t="s">
        <v>92</v>
      </c>
      <c r="D1612">
        <v>0.01</v>
      </c>
      <c r="E1612" t="s">
        <v>253</v>
      </c>
      <c r="F1612">
        <v>1.1375</v>
      </c>
      <c r="I1612" s="374">
        <v>43469.684027777781</v>
      </c>
      <c r="J1612">
        <v>1.1393</v>
      </c>
      <c r="K1612">
        <v>0</v>
      </c>
      <c r="M1612">
        <v>0</v>
      </c>
      <c r="N1612">
        <v>1.8</v>
      </c>
      <c r="O1612">
        <v>1110</v>
      </c>
      <c r="P1612" t="s">
        <v>1154</v>
      </c>
      <c r="Q1612">
        <v>638</v>
      </c>
      <c r="R1612" t="s">
        <v>92</v>
      </c>
    </row>
    <row r="1613" spans="1:18" x14ac:dyDescent="0.2">
      <c r="A1613" s="514">
        <v>1613</v>
      </c>
      <c r="B1613" s="374">
        <v>43469.640972222223</v>
      </c>
      <c r="C1613" t="s">
        <v>92</v>
      </c>
      <c r="D1613">
        <v>0.02</v>
      </c>
      <c r="E1613" t="s">
        <v>253</v>
      </c>
      <c r="F1613">
        <v>1.1359999999999999</v>
      </c>
      <c r="I1613" s="374">
        <v>43469.684027777781</v>
      </c>
      <c r="J1613">
        <v>1.1393</v>
      </c>
      <c r="K1613">
        <v>0</v>
      </c>
      <c r="M1613">
        <v>0</v>
      </c>
      <c r="N1613">
        <v>6.6</v>
      </c>
      <c r="O1613">
        <v>1110</v>
      </c>
      <c r="P1613" t="s">
        <v>1153</v>
      </c>
      <c r="Q1613">
        <v>638</v>
      </c>
      <c r="R1613" t="s">
        <v>92</v>
      </c>
    </row>
    <row r="1614" spans="1:18" x14ac:dyDescent="0.2">
      <c r="A1614" s="514">
        <v>1612</v>
      </c>
      <c r="B1614" s="374">
        <v>43469.62777777778</v>
      </c>
      <c r="C1614" t="s">
        <v>93</v>
      </c>
      <c r="D1614">
        <v>0.01</v>
      </c>
      <c r="E1614" t="s">
        <v>253</v>
      </c>
      <c r="F1614">
        <v>1.1372</v>
      </c>
      <c r="I1614" s="374">
        <v>43469.640972222223</v>
      </c>
      <c r="J1614">
        <v>1.1359999999999999</v>
      </c>
      <c r="K1614">
        <v>0</v>
      </c>
      <c r="M1614">
        <v>0</v>
      </c>
      <c r="N1614">
        <v>1.2</v>
      </c>
      <c r="O1614">
        <v>1110</v>
      </c>
      <c r="P1614" t="s">
        <v>563</v>
      </c>
      <c r="Q1614">
        <v>639</v>
      </c>
      <c r="R1614" t="s">
        <v>93</v>
      </c>
    </row>
    <row r="1615" spans="1:18" x14ac:dyDescent="0.2">
      <c r="A1615" s="514">
        <v>1614</v>
      </c>
      <c r="B1615" s="374">
        <v>43469.65347222222</v>
      </c>
      <c r="C1615" t="s">
        <v>93</v>
      </c>
      <c r="D1615">
        <v>0.01</v>
      </c>
      <c r="E1615" t="s">
        <v>253</v>
      </c>
      <c r="F1615">
        <v>1.1355</v>
      </c>
      <c r="I1615" s="374">
        <v>43476.656944444447</v>
      </c>
      <c r="J1615">
        <v>1.147</v>
      </c>
      <c r="K1615">
        <v>0</v>
      </c>
      <c r="M1615">
        <v>0.13</v>
      </c>
      <c r="N1615">
        <v>-11.37</v>
      </c>
      <c r="O1615">
        <v>1110</v>
      </c>
      <c r="P1615" t="s">
        <v>575</v>
      </c>
      <c r="Q1615">
        <v>640</v>
      </c>
      <c r="R1615" t="s">
        <v>93</v>
      </c>
    </row>
    <row r="1616" spans="1:18" x14ac:dyDescent="0.2">
      <c r="A1616" s="514">
        <v>1615</v>
      </c>
      <c r="B1616" s="374">
        <v>43469.681944444441</v>
      </c>
      <c r="C1616" t="s">
        <v>93</v>
      </c>
      <c r="D1616">
        <v>0.01</v>
      </c>
      <c r="E1616" t="s">
        <v>253</v>
      </c>
      <c r="F1616">
        <v>1.1367</v>
      </c>
      <c r="I1616" s="374">
        <v>43476.656944444447</v>
      </c>
      <c r="J1616">
        <v>1.147</v>
      </c>
      <c r="K1616">
        <v>0</v>
      </c>
      <c r="M1616">
        <v>0.13</v>
      </c>
      <c r="N1616">
        <v>-10.17</v>
      </c>
      <c r="O1616">
        <v>1110</v>
      </c>
      <c r="P1616" t="s">
        <v>1139</v>
      </c>
      <c r="Q1616">
        <v>640</v>
      </c>
      <c r="R1616" t="s">
        <v>93</v>
      </c>
    </row>
    <row r="1617" spans="1:18" x14ac:dyDescent="0.2">
      <c r="A1617" s="514">
        <v>1616</v>
      </c>
      <c r="B1617" s="374">
        <v>43469.686111111114</v>
      </c>
      <c r="C1617" t="s">
        <v>93</v>
      </c>
      <c r="D1617">
        <v>0.01</v>
      </c>
      <c r="E1617" t="s">
        <v>253</v>
      </c>
      <c r="F1617">
        <v>1.1385000000000001</v>
      </c>
      <c r="I1617" s="374">
        <v>43476.656944444447</v>
      </c>
      <c r="J1617">
        <v>1.147</v>
      </c>
      <c r="K1617">
        <v>0</v>
      </c>
      <c r="M1617">
        <v>0.13</v>
      </c>
      <c r="N1617">
        <v>-8.3699999999999992</v>
      </c>
      <c r="O1617">
        <v>1110</v>
      </c>
      <c r="P1617" t="s">
        <v>1138</v>
      </c>
      <c r="Q1617">
        <v>640</v>
      </c>
      <c r="R1617" t="s">
        <v>93</v>
      </c>
    </row>
    <row r="1618" spans="1:18" x14ac:dyDescent="0.2">
      <c r="A1618" s="514">
        <v>1617</v>
      </c>
      <c r="B1618" s="374">
        <v>43469.69027777778</v>
      </c>
      <c r="C1618" t="s">
        <v>93</v>
      </c>
      <c r="D1618">
        <v>0.02</v>
      </c>
      <c r="E1618" t="s">
        <v>253</v>
      </c>
      <c r="F1618">
        <v>1.1399999999999999</v>
      </c>
      <c r="I1618" s="374">
        <v>43476.656944444447</v>
      </c>
      <c r="J1618">
        <v>1.147</v>
      </c>
      <c r="K1618">
        <v>0</v>
      </c>
      <c r="M1618">
        <v>0.21</v>
      </c>
      <c r="N1618">
        <v>-13.79</v>
      </c>
      <c r="O1618">
        <v>1110</v>
      </c>
      <c r="P1618" t="s">
        <v>1141</v>
      </c>
      <c r="Q1618">
        <v>640</v>
      </c>
      <c r="R1618" t="s">
        <v>93</v>
      </c>
    </row>
    <row r="1619" spans="1:18" x14ac:dyDescent="0.2">
      <c r="A1619" s="514">
        <v>1619</v>
      </c>
      <c r="B1619" s="374">
        <v>43469.709722222222</v>
      </c>
      <c r="C1619" t="s">
        <v>93</v>
      </c>
      <c r="D1619">
        <v>0.03</v>
      </c>
      <c r="E1619" t="s">
        <v>253</v>
      </c>
      <c r="F1619">
        <v>1.1415</v>
      </c>
      <c r="I1619" s="374">
        <v>43476.656944444447</v>
      </c>
      <c r="J1619">
        <v>1.147</v>
      </c>
      <c r="K1619">
        <v>0</v>
      </c>
      <c r="M1619">
        <v>0.34</v>
      </c>
      <c r="N1619">
        <v>-16.16</v>
      </c>
      <c r="O1619">
        <v>1110</v>
      </c>
      <c r="P1619" t="s">
        <v>1143</v>
      </c>
      <c r="Q1619">
        <v>640</v>
      </c>
      <c r="R1619" t="s">
        <v>93</v>
      </c>
    </row>
    <row r="1620" spans="1:18" x14ac:dyDescent="0.2">
      <c r="A1620" s="514">
        <v>1623</v>
      </c>
      <c r="B1620" s="374">
        <v>43472.370138888888</v>
      </c>
      <c r="C1620" t="s">
        <v>93</v>
      </c>
      <c r="D1620">
        <v>0.04</v>
      </c>
      <c r="E1620" t="s">
        <v>253</v>
      </c>
      <c r="F1620">
        <v>1.1431</v>
      </c>
      <c r="I1620" s="374">
        <v>43476.656944444447</v>
      </c>
      <c r="J1620">
        <v>1.147</v>
      </c>
      <c r="K1620">
        <v>0</v>
      </c>
      <c r="M1620">
        <v>0.37</v>
      </c>
      <c r="N1620">
        <v>-15.23</v>
      </c>
      <c r="O1620">
        <v>1110</v>
      </c>
      <c r="P1620" t="s">
        <v>1142</v>
      </c>
      <c r="Q1620">
        <v>640</v>
      </c>
      <c r="R1620" t="s">
        <v>93</v>
      </c>
    </row>
    <row r="1621" spans="1:18" x14ac:dyDescent="0.2">
      <c r="A1621" s="514">
        <v>1626</v>
      </c>
      <c r="B1621" s="374">
        <v>43472.597916666666</v>
      </c>
      <c r="C1621" t="s">
        <v>93</v>
      </c>
      <c r="D1621">
        <v>0.06</v>
      </c>
      <c r="E1621" t="s">
        <v>253</v>
      </c>
      <c r="F1621">
        <v>1.145</v>
      </c>
      <c r="I1621" s="374">
        <v>43476.656944444447</v>
      </c>
      <c r="J1621">
        <v>1.147</v>
      </c>
      <c r="K1621">
        <v>0</v>
      </c>
      <c r="M1621">
        <v>0.55000000000000004</v>
      </c>
      <c r="N1621">
        <v>-11.45</v>
      </c>
      <c r="O1621">
        <v>1110</v>
      </c>
      <c r="P1621" t="s">
        <v>1140</v>
      </c>
      <c r="Q1621">
        <v>640</v>
      </c>
      <c r="R1621" t="s">
        <v>93</v>
      </c>
    </row>
    <row r="1622" spans="1:18" x14ac:dyDescent="0.2">
      <c r="A1622" s="514">
        <v>1628</v>
      </c>
      <c r="B1622" s="374">
        <v>43472.793749999997</v>
      </c>
      <c r="C1622" t="s">
        <v>93</v>
      </c>
      <c r="D1622">
        <v>0.09</v>
      </c>
      <c r="E1622" t="s">
        <v>253</v>
      </c>
      <c r="F1622">
        <v>1.1473</v>
      </c>
      <c r="I1622" s="374">
        <v>43476.656944444447</v>
      </c>
      <c r="J1622">
        <v>1.147</v>
      </c>
      <c r="K1622">
        <v>0</v>
      </c>
      <c r="M1622">
        <v>0.84</v>
      </c>
      <c r="N1622">
        <v>3.54</v>
      </c>
      <c r="O1622">
        <v>1110</v>
      </c>
      <c r="P1622" t="s">
        <v>1137</v>
      </c>
      <c r="Q1622">
        <v>640</v>
      </c>
      <c r="R1622" t="s">
        <v>93</v>
      </c>
    </row>
    <row r="1623" spans="1:18" x14ac:dyDescent="0.2">
      <c r="A1623" s="514">
        <v>1638</v>
      </c>
      <c r="B1623" s="374">
        <v>43474.652083333334</v>
      </c>
      <c r="C1623" t="s">
        <v>93</v>
      </c>
      <c r="D1623">
        <v>0.13</v>
      </c>
      <c r="E1623" t="s">
        <v>253</v>
      </c>
      <c r="F1623">
        <v>1.151</v>
      </c>
      <c r="I1623" s="374">
        <v>43476.656944444447</v>
      </c>
      <c r="J1623">
        <v>1.147</v>
      </c>
      <c r="K1623">
        <v>0</v>
      </c>
      <c r="M1623">
        <v>0.81</v>
      </c>
      <c r="N1623">
        <v>52.81</v>
      </c>
      <c r="O1623">
        <v>1110</v>
      </c>
      <c r="P1623" t="s">
        <v>1136</v>
      </c>
      <c r="Q1623">
        <v>640</v>
      </c>
      <c r="R1623" t="s">
        <v>93</v>
      </c>
    </row>
    <row r="1624" spans="1:18" x14ac:dyDescent="0.2">
      <c r="A1624" s="514">
        <v>1643</v>
      </c>
      <c r="B1624" s="374">
        <v>43474.833333333336</v>
      </c>
      <c r="C1624" t="s">
        <v>93</v>
      </c>
      <c r="D1624">
        <v>0.2</v>
      </c>
      <c r="E1624" t="s">
        <v>253</v>
      </c>
      <c r="F1624">
        <v>1.1543000000000001</v>
      </c>
      <c r="I1624" s="374">
        <v>43476.656944444447</v>
      </c>
      <c r="J1624">
        <v>1.147</v>
      </c>
      <c r="K1624">
        <v>0</v>
      </c>
      <c r="M1624">
        <v>1.25</v>
      </c>
      <c r="N1624">
        <v>147.25</v>
      </c>
      <c r="O1624">
        <v>1110</v>
      </c>
      <c r="P1624" t="s">
        <v>1135</v>
      </c>
      <c r="Q1624">
        <v>640</v>
      </c>
      <c r="R1624" t="s">
        <v>93</v>
      </c>
    </row>
    <row r="1625" spans="1:18" x14ac:dyDescent="0.2">
      <c r="A1625" s="514">
        <v>1618</v>
      </c>
      <c r="B1625" s="374">
        <v>43469.697916666664</v>
      </c>
      <c r="C1625" t="s">
        <v>92</v>
      </c>
      <c r="D1625">
        <v>0.01</v>
      </c>
      <c r="E1625" t="s">
        <v>253</v>
      </c>
      <c r="F1625">
        <v>1.1392</v>
      </c>
      <c r="I1625" s="374">
        <v>43469.70208333333</v>
      </c>
      <c r="J1625">
        <v>1.1404000000000001</v>
      </c>
      <c r="K1625">
        <v>0</v>
      </c>
      <c r="M1625">
        <v>0</v>
      </c>
      <c r="N1625">
        <v>1.2</v>
      </c>
      <c r="O1625">
        <v>1110</v>
      </c>
      <c r="P1625" t="s">
        <v>563</v>
      </c>
      <c r="Q1625">
        <v>641</v>
      </c>
      <c r="R1625" t="s">
        <v>92</v>
      </c>
    </row>
    <row r="1626" spans="1:18" x14ac:dyDescent="0.2">
      <c r="A1626" s="514">
        <v>1620</v>
      </c>
      <c r="B1626" s="374">
        <v>43469.712500000001</v>
      </c>
      <c r="C1626" t="s">
        <v>92</v>
      </c>
      <c r="D1626">
        <v>0.01</v>
      </c>
      <c r="E1626" t="s">
        <v>253</v>
      </c>
      <c r="F1626">
        <v>1.141</v>
      </c>
      <c r="I1626" s="374">
        <v>43472.113888888889</v>
      </c>
      <c r="J1626">
        <v>1.1416999999999999</v>
      </c>
      <c r="K1626">
        <v>0</v>
      </c>
      <c r="M1626">
        <v>-0.12</v>
      </c>
      <c r="N1626">
        <v>0.57999999999999996</v>
      </c>
      <c r="O1626">
        <v>1110</v>
      </c>
      <c r="P1626" t="s">
        <v>575</v>
      </c>
      <c r="Q1626">
        <v>642</v>
      </c>
      <c r="R1626" t="s">
        <v>92</v>
      </c>
    </row>
    <row r="1627" spans="1:18" x14ac:dyDescent="0.2">
      <c r="A1627" s="514">
        <v>1621</v>
      </c>
      <c r="B1627" s="374">
        <v>43469.759027777778</v>
      </c>
      <c r="C1627" t="s">
        <v>92</v>
      </c>
      <c r="D1627">
        <v>0.01</v>
      </c>
      <c r="E1627" t="s">
        <v>253</v>
      </c>
      <c r="F1627">
        <v>1.1397999999999999</v>
      </c>
      <c r="I1627" s="374">
        <v>43472.113888888889</v>
      </c>
      <c r="J1627">
        <v>1.1416999999999999</v>
      </c>
      <c r="K1627">
        <v>0</v>
      </c>
      <c r="M1627">
        <v>-0.12</v>
      </c>
      <c r="N1627">
        <v>1.78</v>
      </c>
      <c r="O1627">
        <v>1110</v>
      </c>
      <c r="P1627" t="s">
        <v>1152</v>
      </c>
      <c r="Q1627">
        <v>642</v>
      </c>
      <c r="R1627" t="s">
        <v>92</v>
      </c>
    </row>
    <row r="1628" spans="1:18" x14ac:dyDescent="0.2">
      <c r="A1628" s="514">
        <v>1622</v>
      </c>
      <c r="B1628" s="374">
        <v>43472.29583333333</v>
      </c>
      <c r="C1628" t="s">
        <v>92</v>
      </c>
      <c r="D1628">
        <v>0.01</v>
      </c>
      <c r="E1628" t="s">
        <v>253</v>
      </c>
      <c r="F1628">
        <v>1.1418999999999999</v>
      </c>
      <c r="I1628" s="374">
        <v>43472.370138888888</v>
      </c>
      <c r="J1628">
        <v>1.1431</v>
      </c>
      <c r="K1628">
        <v>0</v>
      </c>
      <c r="M1628">
        <v>0</v>
      </c>
      <c r="N1628">
        <v>1.2</v>
      </c>
      <c r="O1628">
        <v>1110</v>
      </c>
      <c r="P1628" t="s">
        <v>575</v>
      </c>
      <c r="Q1628">
        <v>643</v>
      </c>
      <c r="R1628" t="s">
        <v>92</v>
      </c>
    </row>
    <row r="1629" spans="1:18" x14ac:dyDescent="0.2">
      <c r="A1629" s="514">
        <v>1624</v>
      </c>
      <c r="B1629" s="374">
        <v>43472.407638888886</v>
      </c>
      <c r="C1629" t="s">
        <v>92</v>
      </c>
      <c r="D1629">
        <v>0.01</v>
      </c>
      <c r="E1629" t="s">
        <v>253</v>
      </c>
      <c r="F1629">
        <v>1.143</v>
      </c>
      <c r="I1629" s="374">
        <v>43472.422222222223</v>
      </c>
      <c r="J1629">
        <v>1.1442000000000001</v>
      </c>
      <c r="K1629">
        <v>0</v>
      </c>
      <c r="M1629">
        <v>0</v>
      </c>
      <c r="N1629">
        <v>1.2</v>
      </c>
      <c r="O1629">
        <v>1110</v>
      </c>
      <c r="P1629" t="s">
        <v>563</v>
      </c>
      <c r="Q1629">
        <v>644</v>
      </c>
      <c r="R1629" t="s">
        <v>92</v>
      </c>
    </row>
    <row r="1630" spans="1:18" x14ac:dyDescent="0.2">
      <c r="A1630" s="514">
        <v>1625</v>
      </c>
      <c r="B1630" s="374">
        <v>43472.457638888889</v>
      </c>
      <c r="C1630" t="s">
        <v>92</v>
      </c>
      <c r="D1630">
        <v>0.01</v>
      </c>
      <c r="E1630" t="s">
        <v>253</v>
      </c>
      <c r="F1630">
        <v>1.1440999999999999</v>
      </c>
      <c r="I1630" s="374">
        <v>43472.611111111109</v>
      </c>
      <c r="J1630">
        <v>1.1453</v>
      </c>
      <c r="K1630">
        <v>0</v>
      </c>
      <c r="M1630">
        <v>0</v>
      </c>
      <c r="N1630">
        <v>1.2</v>
      </c>
      <c r="O1630">
        <v>1110</v>
      </c>
      <c r="P1630" t="s">
        <v>575</v>
      </c>
      <c r="Q1630">
        <v>645</v>
      </c>
      <c r="R1630" t="s">
        <v>92</v>
      </c>
    </row>
    <row r="1631" spans="1:18" x14ac:dyDescent="0.2">
      <c r="A1631" s="514">
        <v>1627</v>
      </c>
      <c r="B1631" s="374">
        <v>43472.668749999997</v>
      </c>
      <c r="C1631" t="s">
        <v>92</v>
      </c>
      <c r="D1631">
        <v>0.01</v>
      </c>
      <c r="E1631" t="s">
        <v>253</v>
      </c>
      <c r="F1631">
        <v>1.1462000000000001</v>
      </c>
      <c r="I1631" s="374">
        <v>43472.794444444444</v>
      </c>
      <c r="J1631">
        <v>1.1474</v>
      </c>
      <c r="K1631">
        <v>0</v>
      </c>
      <c r="M1631">
        <v>0</v>
      </c>
      <c r="N1631">
        <v>1.2</v>
      </c>
      <c r="O1631">
        <v>1110</v>
      </c>
      <c r="P1631" t="s">
        <v>575</v>
      </c>
      <c r="Q1631">
        <v>646</v>
      </c>
      <c r="R1631" t="s">
        <v>92</v>
      </c>
    </row>
    <row r="1632" spans="1:18" x14ac:dyDescent="0.2">
      <c r="A1632" s="514">
        <v>1629</v>
      </c>
      <c r="B1632" s="374">
        <v>43473.127083333333</v>
      </c>
      <c r="C1632" t="s">
        <v>92</v>
      </c>
      <c r="D1632">
        <v>0.01</v>
      </c>
      <c r="E1632" t="s">
        <v>253</v>
      </c>
      <c r="F1632">
        <v>1.1444000000000001</v>
      </c>
      <c r="I1632" s="374">
        <v>43473.421527777777</v>
      </c>
      <c r="J1632">
        <v>1.1456</v>
      </c>
      <c r="K1632">
        <v>0</v>
      </c>
      <c r="M1632">
        <v>0</v>
      </c>
      <c r="N1632">
        <v>1.2</v>
      </c>
      <c r="O1632">
        <v>1110</v>
      </c>
      <c r="P1632" t="s">
        <v>575</v>
      </c>
      <c r="Q1632">
        <v>647</v>
      </c>
      <c r="R1632" t="s">
        <v>92</v>
      </c>
    </row>
    <row r="1633" spans="1:18" x14ac:dyDescent="0.2">
      <c r="A1633" s="514">
        <v>1630</v>
      </c>
      <c r="B1633" s="374">
        <v>43473.475694444445</v>
      </c>
      <c r="C1633" t="s">
        <v>92</v>
      </c>
      <c r="D1633">
        <v>0.01</v>
      </c>
      <c r="E1633" t="s">
        <v>253</v>
      </c>
      <c r="F1633">
        <v>1.1440999999999999</v>
      </c>
      <c r="I1633" s="374">
        <v>43473.530555555553</v>
      </c>
      <c r="J1633">
        <v>1.1453</v>
      </c>
      <c r="K1633">
        <v>0</v>
      </c>
      <c r="M1633">
        <v>0</v>
      </c>
      <c r="N1633">
        <v>1.2</v>
      </c>
      <c r="O1633">
        <v>1110</v>
      </c>
      <c r="P1633" t="s">
        <v>575</v>
      </c>
      <c r="Q1633">
        <v>648</v>
      </c>
      <c r="R1633" t="s">
        <v>92</v>
      </c>
    </row>
    <row r="1634" spans="1:18" x14ac:dyDescent="0.2">
      <c r="A1634" s="514">
        <v>1631</v>
      </c>
      <c r="B1634" s="374">
        <v>43473.546527777777</v>
      </c>
      <c r="C1634" t="s">
        <v>92</v>
      </c>
      <c r="D1634">
        <v>0.01</v>
      </c>
      <c r="E1634" t="s">
        <v>253</v>
      </c>
      <c r="F1634">
        <v>1.1463000000000001</v>
      </c>
      <c r="I1634" s="374">
        <v>43474.051388888889</v>
      </c>
      <c r="J1634">
        <v>1.1460999999999999</v>
      </c>
      <c r="K1634">
        <v>0</v>
      </c>
      <c r="M1634">
        <v>-0.12</v>
      </c>
      <c r="N1634">
        <v>-0.32</v>
      </c>
      <c r="O1634">
        <v>1110</v>
      </c>
      <c r="P1634" t="s">
        <v>575</v>
      </c>
      <c r="Q1634">
        <v>649</v>
      </c>
      <c r="R1634" t="s">
        <v>92</v>
      </c>
    </row>
    <row r="1635" spans="1:18" x14ac:dyDescent="0.2">
      <c r="A1635" s="514">
        <v>1632</v>
      </c>
      <c r="B1635" s="374">
        <v>43473.575694444444</v>
      </c>
      <c r="C1635" t="s">
        <v>92</v>
      </c>
      <c r="D1635">
        <v>0.01</v>
      </c>
      <c r="E1635" t="s">
        <v>253</v>
      </c>
      <c r="F1635">
        <v>1.1445000000000001</v>
      </c>
      <c r="I1635" s="374">
        <v>43474.051388888889</v>
      </c>
      <c r="J1635">
        <v>1.1460999999999999</v>
      </c>
      <c r="K1635">
        <v>0</v>
      </c>
      <c r="M1635">
        <v>-0.12</v>
      </c>
      <c r="N1635">
        <v>1.48</v>
      </c>
      <c r="O1635">
        <v>1110</v>
      </c>
      <c r="P1635" t="s">
        <v>1151</v>
      </c>
      <c r="Q1635">
        <v>649</v>
      </c>
      <c r="R1635" t="s">
        <v>92</v>
      </c>
    </row>
    <row r="1636" spans="1:18" x14ac:dyDescent="0.2">
      <c r="A1636" s="514">
        <v>1633</v>
      </c>
      <c r="B1636" s="374">
        <v>43473.618055555555</v>
      </c>
      <c r="C1636" t="s">
        <v>92</v>
      </c>
      <c r="D1636">
        <v>0.01</v>
      </c>
      <c r="E1636" t="s">
        <v>253</v>
      </c>
      <c r="F1636">
        <v>1.1432</v>
      </c>
      <c r="I1636" s="374">
        <v>43474.051388888889</v>
      </c>
      <c r="J1636">
        <v>1.1460999999999999</v>
      </c>
      <c r="K1636">
        <v>0</v>
      </c>
      <c r="M1636">
        <v>-0.12</v>
      </c>
      <c r="N1636">
        <v>2.78</v>
      </c>
      <c r="O1636">
        <v>1110</v>
      </c>
      <c r="P1636" t="s">
        <v>1150</v>
      </c>
      <c r="Q1636">
        <v>649</v>
      </c>
      <c r="R1636" t="s">
        <v>92</v>
      </c>
    </row>
    <row r="1637" spans="1:18" x14ac:dyDescent="0.2">
      <c r="A1637" s="514">
        <v>1634</v>
      </c>
      <c r="B1637" s="374">
        <v>43474.121527777781</v>
      </c>
      <c r="C1637" t="s">
        <v>92</v>
      </c>
      <c r="D1637">
        <v>0.01</v>
      </c>
      <c r="E1637" t="s">
        <v>253</v>
      </c>
      <c r="F1637">
        <v>1.1462000000000001</v>
      </c>
      <c r="I1637" s="374">
        <v>43474.35833333333</v>
      </c>
      <c r="J1637">
        <v>1.1468</v>
      </c>
      <c r="K1637">
        <v>0</v>
      </c>
      <c r="M1637">
        <v>0</v>
      </c>
      <c r="N1637">
        <v>0.6</v>
      </c>
      <c r="O1637">
        <v>1110</v>
      </c>
      <c r="P1637" t="s">
        <v>575</v>
      </c>
      <c r="Q1637">
        <v>650</v>
      </c>
      <c r="R1637" t="s">
        <v>92</v>
      </c>
    </row>
    <row r="1638" spans="1:18" x14ac:dyDescent="0.2">
      <c r="A1638" s="514">
        <v>1635</v>
      </c>
      <c r="B1638" s="374">
        <v>43474.161111111112</v>
      </c>
      <c r="C1638" t="s">
        <v>92</v>
      </c>
      <c r="D1638">
        <v>0.01</v>
      </c>
      <c r="E1638" t="s">
        <v>253</v>
      </c>
      <c r="F1638">
        <v>1.145</v>
      </c>
      <c r="I1638" s="374">
        <v>43474.35833333333</v>
      </c>
      <c r="J1638">
        <v>1.1468</v>
      </c>
      <c r="K1638">
        <v>0</v>
      </c>
      <c r="M1638">
        <v>0</v>
      </c>
      <c r="N1638">
        <v>1.8</v>
      </c>
      <c r="O1638">
        <v>1110</v>
      </c>
      <c r="P1638" t="s">
        <v>1149</v>
      </c>
      <c r="Q1638">
        <v>650</v>
      </c>
      <c r="R1638" t="s">
        <v>92</v>
      </c>
    </row>
    <row r="1639" spans="1:18" x14ac:dyDescent="0.2">
      <c r="A1639" s="514">
        <v>1636</v>
      </c>
      <c r="B1639" s="374">
        <v>43474.37222222222</v>
      </c>
      <c r="C1639" t="s">
        <v>92</v>
      </c>
      <c r="D1639">
        <v>0.01</v>
      </c>
      <c r="E1639" t="s">
        <v>253</v>
      </c>
      <c r="F1639">
        <v>1.1469</v>
      </c>
      <c r="I1639" s="374">
        <v>43474.647222222222</v>
      </c>
      <c r="J1639">
        <v>1.1475</v>
      </c>
      <c r="K1639">
        <v>0</v>
      </c>
      <c r="M1639">
        <v>0</v>
      </c>
      <c r="N1639">
        <v>0.6</v>
      </c>
      <c r="O1639">
        <v>1110</v>
      </c>
      <c r="P1639" t="s">
        <v>575</v>
      </c>
      <c r="Q1639">
        <v>651</v>
      </c>
      <c r="R1639" t="s">
        <v>92</v>
      </c>
    </row>
    <row r="1640" spans="1:18" x14ac:dyDescent="0.2">
      <c r="A1640" s="514">
        <v>1637</v>
      </c>
      <c r="B1640" s="374">
        <v>43474.466666666667</v>
      </c>
      <c r="C1640" t="s">
        <v>92</v>
      </c>
      <c r="D1640">
        <v>0.01</v>
      </c>
      <c r="E1640" t="s">
        <v>253</v>
      </c>
      <c r="F1640">
        <v>1.1456999999999999</v>
      </c>
      <c r="I1640" s="374">
        <v>43474.647222222222</v>
      </c>
      <c r="J1640">
        <v>1.1475</v>
      </c>
      <c r="K1640">
        <v>0</v>
      </c>
      <c r="M1640">
        <v>0</v>
      </c>
      <c r="N1640">
        <v>1.8</v>
      </c>
      <c r="O1640">
        <v>1110</v>
      </c>
      <c r="P1640" t="s">
        <v>1148</v>
      </c>
      <c r="Q1640">
        <v>651</v>
      </c>
      <c r="R1640" t="s">
        <v>92</v>
      </c>
    </row>
    <row r="1641" spans="1:18" x14ac:dyDescent="0.2">
      <c r="A1641" s="514">
        <v>1639</v>
      </c>
      <c r="B1641" s="374">
        <v>43474.684027777781</v>
      </c>
      <c r="C1641" t="s">
        <v>92</v>
      </c>
      <c r="D1641">
        <v>0.01</v>
      </c>
      <c r="E1641" t="s">
        <v>253</v>
      </c>
      <c r="F1641">
        <v>1.1536</v>
      </c>
      <c r="I1641" s="374">
        <v>43474.738194444442</v>
      </c>
      <c r="J1641">
        <v>1.1536</v>
      </c>
      <c r="K1641">
        <v>0</v>
      </c>
      <c r="M1641">
        <v>0</v>
      </c>
      <c r="N1641">
        <v>0</v>
      </c>
      <c r="O1641">
        <v>1110</v>
      </c>
      <c r="P1641" t="s">
        <v>563</v>
      </c>
      <c r="Q1641">
        <v>652</v>
      </c>
      <c r="R1641" t="s">
        <v>92</v>
      </c>
    </row>
    <row r="1642" spans="1:18" x14ac:dyDescent="0.2">
      <c r="A1642" s="514">
        <v>1640</v>
      </c>
      <c r="B1642" s="374">
        <v>43474.692361111112</v>
      </c>
      <c r="C1642" t="s">
        <v>92</v>
      </c>
      <c r="D1642">
        <v>0.01</v>
      </c>
      <c r="E1642" t="s">
        <v>253</v>
      </c>
      <c r="F1642">
        <v>1.1523000000000001</v>
      </c>
      <c r="I1642" s="374">
        <v>43474.738194444442</v>
      </c>
      <c r="J1642">
        <v>1.1536</v>
      </c>
      <c r="K1642">
        <v>0</v>
      </c>
      <c r="M1642">
        <v>0</v>
      </c>
      <c r="N1642">
        <v>1.3</v>
      </c>
      <c r="O1642">
        <v>1110</v>
      </c>
      <c r="P1642" t="s">
        <v>667</v>
      </c>
      <c r="Q1642">
        <v>652</v>
      </c>
      <c r="R1642" t="s">
        <v>92</v>
      </c>
    </row>
    <row r="1643" spans="1:18" x14ac:dyDescent="0.2">
      <c r="A1643" s="514">
        <v>1641</v>
      </c>
      <c r="B1643" s="374">
        <v>43474.706944444442</v>
      </c>
      <c r="C1643" t="s">
        <v>92</v>
      </c>
      <c r="D1643">
        <v>0.01</v>
      </c>
      <c r="E1643" t="s">
        <v>253</v>
      </c>
      <c r="F1643">
        <v>1.151</v>
      </c>
      <c r="I1643" s="374">
        <v>43474.738194444442</v>
      </c>
      <c r="J1643">
        <v>1.1536</v>
      </c>
      <c r="K1643">
        <v>0</v>
      </c>
      <c r="M1643">
        <v>0</v>
      </c>
      <c r="N1643">
        <v>2.6</v>
      </c>
      <c r="O1643">
        <v>1110</v>
      </c>
      <c r="P1643" t="s">
        <v>668</v>
      </c>
      <c r="Q1643">
        <v>652</v>
      </c>
      <c r="R1643" t="s">
        <v>92</v>
      </c>
    </row>
    <row r="1644" spans="1:18" x14ac:dyDescent="0.2">
      <c r="A1644" s="514">
        <v>1642</v>
      </c>
      <c r="B1644" s="374">
        <v>43474.744444444441</v>
      </c>
      <c r="C1644" t="s">
        <v>92</v>
      </c>
      <c r="D1644">
        <v>0.01</v>
      </c>
      <c r="E1644" t="s">
        <v>253</v>
      </c>
      <c r="F1644">
        <v>1.1531</v>
      </c>
      <c r="I1644" s="374">
        <v>43474.833333333336</v>
      </c>
      <c r="J1644">
        <v>1.1543000000000001</v>
      </c>
      <c r="K1644">
        <v>0</v>
      </c>
      <c r="M1644">
        <v>0</v>
      </c>
      <c r="N1644">
        <v>1.2</v>
      </c>
      <c r="O1644">
        <v>1110</v>
      </c>
      <c r="P1644" t="s">
        <v>563</v>
      </c>
      <c r="Q1644">
        <v>653</v>
      </c>
      <c r="R1644" t="s">
        <v>92</v>
      </c>
    </row>
    <row r="1645" spans="1:18" x14ac:dyDescent="0.2">
      <c r="A1645" s="514">
        <v>1644</v>
      </c>
      <c r="B1645" s="374">
        <v>43474.844444444447</v>
      </c>
      <c r="C1645" t="s">
        <v>92</v>
      </c>
      <c r="D1645">
        <v>0.01</v>
      </c>
      <c r="E1645" t="s">
        <v>253</v>
      </c>
      <c r="F1645">
        <v>1.1535</v>
      </c>
      <c r="I1645" s="374">
        <v>43474.850694444445</v>
      </c>
      <c r="J1645">
        <v>1.1547000000000001</v>
      </c>
      <c r="K1645">
        <v>0</v>
      </c>
      <c r="M1645">
        <v>0</v>
      </c>
      <c r="N1645">
        <v>1.2</v>
      </c>
      <c r="O1645">
        <v>1110</v>
      </c>
      <c r="P1645" t="s">
        <v>563</v>
      </c>
      <c r="Q1645">
        <v>654</v>
      </c>
      <c r="R1645" t="s">
        <v>92</v>
      </c>
    </row>
    <row r="1646" spans="1:18" x14ac:dyDescent="0.2">
      <c r="A1646" s="514">
        <v>1645</v>
      </c>
      <c r="B1646" s="374">
        <v>43474.861805555556</v>
      </c>
      <c r="C1646" t="s">
        <v>92</v>
      </c>
      <c r="D1646">
        <v>0.01</v>
      </c>
      <c r="E1646" t="s">
        <v>253</v>
      </c>
      <c r="F1646">
        <v>1.1539999999999999</v>
      </c>
      <c r="I1646" s="374">
        <v>43474.900694444441</v>
      </c>
      <c r="J1646">
        <v>1.1552</v>
      </c>
      <c r="K1646">
        <v>0</v>
      </c>
      <c r="M1646">
        <v>0</v>
      </c>
      <c r="N1646">
        <v>1.2</v>
      </c>
      <c r="O1646">
        <v>1110</v>
      </c>
      <c r="P1646" t="s">
        <v>563</v>
      </c>
      <c r="Q1646">
        <v>655</v>
      </c>
      <c r="R1646" t="s">
        <v>92</v>
      </c>
    </row>
    <row r="1647" spans="1:18" x14ac:dyDescent="0.2">
      <c r="A1647" s="514">
        <v>1646</v>
      </c>
      <c r="B1647" s="374">
        <v>43475.04583333333</v>
      </c>
      <c r="C1647" t="s">
        <v>92</v>
      </c>
      <c r="D1647">
        <v>0.01</v>
      </c>
      <c r="E1647" t="s">
        <v>253</v>
      </c>
      <c r="F1647">
        <v>1.1552</v>
      </c>
      <c r="I1647" s="374">
        <v>43475.179861111108</v>
      </c>
      <c r="J1647">
        <v>1.1564000000000001</v>
      </c>
      <c r="K1647">
        <v>0</v>
      </c>
      <c r="M1647">
        <v>0</v>
      </c>
      <c r="N1647">
        <v>1.2</v>
      </c>
      <c r="O1647">
        <v>1110</v>
      </c>
      <c r="P1647" t="s">
        <v>575</v>
      </c>
      <c r="Q1647">
        <v>656</v>
      </c>
      <c r="R1647" t="s">
        <v>92</v>
      </c>
    </row>
    <row r="1648" spans="1:18" x14ac:dyDescent="0.2">
      <c r="A1648" s="514">
        <v>1647</v>
      </c>
      <c r="B1648" s="374">
        <v>43475.333333333336</v>
      </c>
      <c r="C1648" t="s">
        <v>92</v>
      </c>
      <c r="D1648">
        <v>0.01</v>
      </c>
      <c r="E1648" t="s">
        <v>253</v>
      </c>
      <c r="F1648">
        <v>1.1552</v>
      </c>
      <c r="I1648" s="374">
        <v>43476.350694444445</v>
      </c>
      <c r="J1648">
        <v>1.1531</v>
      </c>
      <c r="K1648">
        <v>0</v>
      </c>
      <c r="M1648">
        <v>-0.12</v>
      </c>
      <c r="N1648">
        <v>-2.2200000000000002</v>
      </c>
      <c r="O1648">
        <v>1110</v>
      </c>
      <c r="P1648" t="s">
        <v>575</v>
      </c>
      <c r="Q1648">
        <v>657</v>
      </c>
      <c r="R1648" t="s">
        <v>92</v>
      </c>
    </row>
    <row r="1649" spans="1:18" x14ac:dyDescent="0.2">
      <c r="A1649" s="514">
        <v>1648</v>
      </c>
      <c r="B1649" s="374">
        <v>43475.368750000001</v>
      </c>
      <c r="C1649" t="s">
        <v>92</v>
      </c>
      <c r="D1649">
        <v>0.01</v>
      </c>
      <c r="E1649" t="s">
        <v>253</v>
      </c>
      <c r="F1649">
        <v>1.1539999999999999</v>
      </c>
      <c r="I1649" s="374">
        <v>43476.350694444445</v>
      </c>
      <c r="J1649">
        <v>1.1531</v>
      </c>
      <c r="K1649">
        <v>0</v>
      </c>
      <c r="M1649">
        <v>-0.12</v>
      </c>
      <c r="N1649">
        <v>-1.02</v>
      </c>
      <c r="O1649">
        <v>1110</v>
      </c>
      <c r="P1649" t="s">
        <v>1147</v>
      </c>
      <c r="Q1649">
        <v>657</v>
      </c>
      <c r="R1649" t="s">
        <v>92</v>
      </c>
    </row>
    <row r="1650" spans="1:18" x14ac:dyDescent="0.2">
      <c r="A1650" s="514">
        <v>1649</v>
      </c>
      <c r="B1650" s="374">
        <v>43475.427083333336</v>
      </c>
      <c r="C1650" t="s">
        <v>92</v>
      </c>
      <c r="D1650">
        <v>0.01</v>
      </c>
      <c r="E1650" t="s">
        <v>253</v>
      </c>
      <c r="F1650">
        <v>1.1526000000000001</v>
      </c>
      <c r="I1650" s="374">
        <v>43476.350694444445</v>
      </c>
      <c r="J1650">
        <v>1.1531</v>
      </c>
      <c r="K1650">
        <v>0</v>
      </c>
      <c r="M1650">
        <v>-0.12</v>
      </c>
      <c r="N1650">
        <v>0.38</v>
      </c>
      <c r="O1650">
        <v>1110</v>
      </c>
      <c r="P1650" t="s">
        <v>1146</v>
      </c>
      <c r="Q1650">
        <v>657</v>
      </c>
      <c r="R1650" t="s">
        <v>92</v>
      </c>
    </row>
    <row r="1651" spans="1:18" x14ac:dyDescent="0.2">
      <c r="A1651" s="514">
        <v>1650</v>
      </c>
      <c r="B1651" s="374">
        <v>43475.736111111109</v>
      </c>
      <c r="C1651" t="s">
        <v>92</v>
      </c>
      <c r="D1651">
        <v>0.02</v>
      </c>
      <c r="E1651" t="s">
        <v>253</v>
      </c>
      <c r="F1651">
        <v>1.1512</v>
      </c>
      <c r="I1651" s="374">
        <v>43476.350694444445</v>
      </c>
      <c r="J1651">
        <v>1.1531</v>
      </c>
      <c r="K1651">
        <v>0</v>
      </c>
      <c r="M1651">
        <v>-0.25</v>
      </c>
      <c r="N1651">
        <v>3.55</v>
      </c>
      <c r="O1651">
        <v>1110</v>
      </c>
      <c r="P1651" t="s">
        <v>1145</v>
      </c>
      <c r="Q1651">
        <v>657</v>
      </c>
      <c r="R1651" t="s">
        <v>92</v>
      </c>
    </row>
    <row r="1652" spans="1:18" x14ac:dyDescent="0.2">
      <c r="A1652" s="514">
        <v>1651</v>
      </c>
      <c r="B1652" s="374">
        <v>43475.811111111114</v>
      </c>
      <c r="C1652" t="s">
        <v>92</v>
      </c>
      <c r="D1652">
        <v>0.03</v>
      </c>
      <c r="E1652" t="s">
        <v>253</v>
      </c>
      <c r="F1652">
        <v>1.1491</v>
      </c>
      <c r="I1652" s="374">
        <v>43476.350694444445</v>
      </c>
      <c r="J1652">
        <v>1.1531</v>
      </c>
      <c r="K1652">
        <v>0</v>
      </c>
      <c r="M1652">
        <v>-0.37</v>
      </c>
      <c r="N1652">
        <v>11.63</v>
      </c>
      <c r="O1652">
        <v>1110</v>
      </c>
      <c r="P1652" t="s">
        <v>1144</v>
      </c>
      <c r="Q1652">
        <v>657</v>
      </c>
      <c r="R1652" t="s">
        <v>92</v>
      </c>
    </row>
    <row r="1653" spans="1:18" x14ac:dyDescent="0.2">
      <c r="A1653" s="514">
        <v>1652</v>
      </c>
      <c r="B1653" s="374">
        <v>43476.386111111111</v>
      </c>
      <c r="C1653" t="s">
        <v>92</v>
      </c>
      <c r="D1653">
        <v>0.01</v>
      </c>
      <c r="E1653" t="s">
        <v>253</v>
      </c>
      <c r="F1653">
        <v>1.1523000000000001</v>
      </c>
      <c r="I1653" s="374">
        <v>43476.495138888888</v>
      </c>
      <c r="J1653">
        <v>1.1535</v>
      </c>
      <c r="K1653">
        <v>0</v>
      </c>
      <c r="M1653">
        <v>0</v>
      </c>
      <c r="N1653">
        <v>1.2</v>
      </c>
      <c r="O1653">
        <v>1110</v>
      </c>
      <c r="P1653" t="s">
        <v>575</v>
      </c>
      <c r="Q1653">
        <v>658</v>
      </c>
      <c r="R1653" t="s">
        <v>92</v>
      </c>
    </row>
    <row r="1654" spans="1:18" x14ac:dyDescent="0.2">
      <c r="A1654" s="514">
        <v>1653</v>
      </c>
      <c r="B1654" s="374">
        <v>43476.502083333333</v>
      </c>
      <c r="C1654" t="s">
        <v>92</v>
      </c>
      <c r="D1654">
        <v>0.01</v>
      </c>
      <c r="E1654" t="s">
        <v>253</v>
      </c>
      <c r="F1654">
        <v>1.1529</v>
      </c>
      <c r="I1654" s="374">
        <v>43490.654861111114</v>
      </c>
      <c r="J1654">
        <v>1.1379999999999999</v>
      </c>
      <c r="K1654">
        <v>0</v>
      </c>
      <c r="M1654">
        <v>-1.7</v>
      </c>
      <c r="N1654">
        <v>-16.600000000000001</v>
      </c>
      <c r="O1654">
        <v>1110</v>
      </c>
      <c r="P1654" t="s">
        <v>575</v>
      </c>
      <c r="Q1654">
        <v>659</v>
      </c>
      <c r="R1654" t="s">
        <v>92</v>
      </c>
    </row>
    <row r="1655" spans="1:18" x14ac:dyDescent="0.2">
      <c r="A1655" s="514">
        <v>1654</v>
      </c>
      <c r="B1655" s="374">
        <v>43476.629861111112</v>
      </c>
      <c r="C1655" t="s">
        <v>92</v>
      </c>
      <c r="D1655">
        <v>0.01</v>
      </c>
      <c r="E1655" t="s">
        <v>253</v>
      </c>
      <c r="F1655">
        <v>1.1516999999999999</v>
      </c>
      <c r="I1655" s="374">
        <v>43490.654861111114</v>
      </c>
      <c r="J1655">
        <v>1.1379999999999999</v>
      </c>
      <c r="K1655">
        <v>0</v>
      </c>
      <c r="M1655">
        <v>-1.7</v>
      </c>
      <c r="N1655">
        <v>-15.4</v>
      </c>
      <c r="O1655">
        <v>1110</v>
      </c>
      <c r="P1655" t="s">
        <v>1109</v>
      </c>
      <c r="Q1655">
        <v>659</v>
      </c>
      <c r="R1655" t="s">
        <v>92</v>
      </c>
    </row>
    <row r="1656" spans="1:18" x14ac:dyDescent="0.2">
      <c r="A1656" s="514">
        <v>1655</v>
      </c>
      <c r="B1656" s="374">
        <v>43476.633333333331</v>
      </c>
      <c r="C1656" t="s">
        <v>92</v>
      </c>
      <c r="D1656">
        <v>0.01</v>
      </c>
      <c r="E1656" t="s">
        <v>253</v>
      </c>
      <c r="F1656">
        <v>1.1503000000000001</v>
      </c>
      <c r="I1656" s="374">
        <v>43490.654861111114</v>
      </c>
      <c r="J1656">
        <v>1.1379999999999999</v>
      </c>
      <c r="K1656">
        <v>0</v>
      </c>
      <c r="M1656">
        <v>-1.7</v>
      </c>
      <c r="N1656">
        <v>-14</v>
      </c>
      <c r="O1656">
        <v>1110</v>
      </c>
      <c r="P1656" t="s">
        <v>1108</v>
      </c>
      <c r="Q1656">
        <v>659</v>
      </c>
      <c r="R1656" t="s">
        <v>92</v>
      </c>
    </row>
    <row r="1657" spans="1:18" x14ac:dyDescent="0.2">
      <c r="A1657" s="514">
        <v>1656</v>
      </c>
      <c r="B1657" s="374">
        <v>43476.636805555558</v>
      </c>
      <c r="C1657" t="s">
        <v>92</v>
      </c>
      <c r="D1657">
        <v>0.02</v>
      </c>
      <c r="E1657" t="s">
        <v>253</v>
      </c>
      <c r="F1657">
        <v>1.1489</v>
      </c>
      <c r="I1657" s="374">
        <v>43490.654861111114</v>
      </c>
      <c r="J1657">
        <v>1.1379999999999999</v>
      </c>
      <c r="K1657">
        <v>0</v>
      </c>
      <c r="M1657">
        <v>-3.48</v>
      </c>
      <c r="N1657">
        <v>-25.28</v>
      </c>
      <c r="O1657">
        <v>1110</v>
      </c>
      <c r="P1657" t="s">
        <v>1112</v>
      </c>
      <c r="Q1657">
        <v>659</v>
      </c>
      <c r="R1657" t="s">
        <v>92</v>
      </c>
    </row>
    <row r="1658" spans="1:18" x14ac:dyDescent="0.2">
      <c r="A1658" s="514">
        <v>1657</v>
      </c>
      <c r="B1658" s="374">
        <v>43476.65902777778</v>
      </c>
      <c r="C1658" t="s">
        <v>92</v>
      </c>
      <c r="D1658">
        <v>0.03</v>
      </c>
      <c r="E1658" t="s">
        <v>253</v>
      </c>
      <c r="F1658">
        <v>1.1460999999999999</v>
      </c>
      <c r="I1658" s="374">
        <v>43490.654861111114</v>
      </c>
      <c r="J1658">
        <v>1.1379999999999999</v>
      </c>
      <c r="K1658">
        <v>0</v>
      </c>
      <c r="M1658">
        <v>-5.2</v>
      </c>
      <c r="N1658">
        <v>-29.5</v>
      </c>
      <c r="O1658">
        <v>1110</v>
      </c>
      <c r="P1658" t="s">
        <v>1113</v>
      </c>
      <c r="Q1658">
        <v>659</v>
      </c>
      <c r="R1658" t="s">
        <v>92</v>
      </c>
    </row>
    <row r="1659" spans="1:18" x14ac:dyDescent="0.2">
      <c r="A1659" s="514">
        <v>1666</v>
      </c>
      <c r="B1659" s="374">
        <v>43480.427777777775</v>
      </c>
      <c r="C1659" t="s">
        <v>92</v>
      </c>
      <c r="D1659">
        <v>0.04</v>
      </c>
      <c r="E1659" t="s">
        <v>253</v>
      </c>
      <c r="F1659">
        <v>1.1434</v>
      </c>
      <c r="I1659" s="374">
        <v>43490.654861111114</v>
      </c>
      <c r="J1659">
        <v>1.1379999999999999</v>
      </c>
      <c r="K1659">
        <v>0</v>
      </c>
      <c r="M1659">
        <v>-5.98</v>
      </c>
      <c r="N1659">
        <v>-27.58</v>
      </c>
      <c r="O1659">
        <v>1110</v>
      </c>
      <c r="P1659" t="s">
        <v>1111</v>
      </c>
      <c r="Q1659">
        <v>659</v>
      </c>
      <c r="R1659" t="s">
        <v>92</v>
      </c>
    </row>
    <row r="1660" spans="1:18" x14ac:dyDescent="0.2">
      <c r="A1660" s="514">
        <v>1668</v>
      </c>
      <c r="B1660" s="374">
        <v>43480.54791666667</v>
      </c>
      <c r="C1660" t="s">
        <v>92</v>
      </c>
      <c r="D1660">
        <v>0.06</v>
      </c>
      <c r="E1660" t="s">
        <v>253</v>
      </c>
      <c r="F1660">
        <v>1.1415</v>
      </c>
      <c r="I1660" s="374">
        <v>43490.654861111114</v>
      </c>
      <c r="J1660">
        <v>1.1379999999999999</v>
      </c>
      <c r="K1660">
        <v>0</v>
      </c>
      <c r="M1660">
        <v>-8.9</v>
      </c>
      <c r="N1660">
        <v>-29.9</v>
      </c>
      <c r="O1660">
        <v>1110</v>
      </c>
      <c r="P1660" t="s">
        <v>1110</v>
      </c>
      <c r="Q1660">
        <v>659</v>
      </c>
      <c r="R1660" t="s">
        <v>92</v>
      </c>
    </row>
    <row r="1661" spans="1:18" x14ac:dyDescent="0.2">
      <c r="A1661" s="514">
        <v>1672</v>
      </c>
      <c r="B1661" s="374">
        <v>43480.736805555556</v>
      </c>
      <c r="C1661" t="s">
        <v>92</v>
      </c>
      <c r="D1661">
        <v>0.09</v>
      </c>
      <c r="E1661" t="s">
        <v>253</v>
      </c>
      <c r="F1661">
        <v>1.1392</v>
      </c>
      <c r="I1661" s="374">
        <v>43490.654861111114</v>
      </c>
      <c r="J1661">
        <v>1.1379999999999999</v>
      </c>
      <c r="K1661">
        <v>0</v>
      </c>
      <c r="M1661">
        <v>-13.42</v>
      </c>
      <c r="N1661">
        <v>-24.22</v>
      </c>
      <c r="O1661">
        <v>1110</v>
      </c>
      <c r="P1661" t="s">
        <v>1107</v>
      </c>
      <c r="Q1661">
        <v>659</v>
      </c>
      <c r="R1661" t="s">
        <v>92</v>
      </c>
    </row>
    <row r="1662" spans="1:18" x14ac:dyDescent="0.2">
      <c r="A1662" s="514">
        <v>1685</v>
      </c>
      <c r="B1662" s="374">
        <v>43483.688194444447</v>
      </c>
      <c r="C1662" t="s">
        <v>92</v>
      </c>
      <c r="D1662">
        <v>0.13</v>
      </c>
      <c r="E1662" t="s">
        <v>253</v>
      </c>
      <c r="F1662">
        <v>1.1364000000000001</v>
      </c>
      <c r="I1662" s="374">
        <v>43490.654861111114</v>
      </c>
      <c r="J1662">
        <v>1.1379999999999999</v>
      </c>
      <c r="K1662">
        <v>0</v>
      </c>
      <c r="M1662">
        <v>-11.28</v>
      </c>
      <c r="N1662">
        <v>9.52</v>
      </c>
      <c r="O1662">
        <v>1110</v>
      </c>
      <c r="P1662" t="s">
        <v>1106</v>
      </c>
      <c r="Q1662">
        <v>659</v>
      </c>
      <c r="R1662" t="s">
        <v>92</v>
      </c>
    </row>
    <row r="1663" spans="1:18" x14ac:dyDescent="0.2">
      <c r="A1663" s="514">
        <v>1698</v>
      </c>
      <c r="B1663" s="374">
        <v>43489.507638888892</v>
      </c>
      <c r="C1663" t="s">
        <v>92</v>
      </c>
      <c r="D1663">
        <v>0.2</v>
      </c>
      <c r="E1663" t="s">
        <v>253</v>
      </c>
      <c r="F1663">
        <v>1.1332</v>
      </c>
      <c r="I1663" s="374">
        <v>43490.654861111114</v>
      </c>
      <c r="J1663">
        <v>1.1379999999999999</v>
      </c>
      <c r="K1663">
        <v>0</v>
      </c>
      <c r="M1663">
        <v>-2.48</v>
      </c>
      <c r="N1663">
        <v>93.52</v>
      </c>
      <c r="O1663">
        <v>1110</v>
      </c>
      <c r="P1663" t="s">
        <v>1105</v>
      </c>
      <c r="Q1663">
        <v>659</v>
      </c>
      <c r="R1663" t="s">
        <v>92</v>
      </c>
    </row>
    <row r="1664" spans="1:18" x14ac:dyDescent="0.2">
      <c r="A1664" s="514">
        <v>1706</v>
      </c>
      <c r="B1664" s="374">
        <v>43489.84375</v>
      </c>
      <c r="C1664" t="s">
        <v>92</v>
      </c>
      <c r="D1664">
        <v>0.32</v>
      </c>
      <c r="E1664" t="s">
        <v>253</v>
      </c>
      <c r="F1664">
        <v>1.1293</v>
      </c>
      <c r="I1664" s="374">
        <v>43490.654861111114</v>
      </c>
      <c r="J1664">
        <v>1.1379999999999999</v>
      </c>
      <c r="K1664">
        <v>0</v>
      </c>
      <c r="M1664">
        <v>-3.97</v>
      </c>
      <c r="N1664">
        <v>274.43</v>
      </c>
      <c r="O1664">
        <v>1110</v>
      </c>
      <c r="P1664" t="s">
        <v>1104</v>
      </c>
      <c r="Q1664">
        <v>659</v>
      </c>
      <c r="R1664" t="s">
        <v>92</v>
      </c>
    </row>
    <row r="1665" spans="1:18" x14ac:dyDescent="0.2">
      <c r="A1665" s="514">
        <v>1658</v>
      </c>
      <c r="B1665" s="374">
        <v>43476.662499999999</v>
      </c>
      <c r="C1665" t="s">
        <v>93</v>
      </c>
      <c r="D1665">
        <v>0.01</v>
      </c>
      <c r="E1665" t="s">
        <v>253</v>
      </c>
      <c r="F1665">
        <v>1.1465000000000001</v>
      </c>
      <c r="I1665" s="374">
        <v>43476.887499999997</v>
      </c>
      <c r="J1665">
        <v>1.1459999999999999</v>
      </c>
      <c r="K1665">
        <v>0</v>
      </c>
      <c r="M1665">
        <v>0</v>
      </c>
      <c r="N1665">
        <v>0.5</v>
      </c>
      <c r="O1665">
        <v>1110</v>
      </c>
      <c r="P1665" t="s">
        <v>575</v>
      </c>
      <c r="Q1665">
        <v>660</v>
      </c>
      <c r="R1665" t="s">
        <v>93</v>
      </c>
    </row>
    <row r="1666" spans="1:18" x14ac:dyDescent="0.2">
      <c r="A1666" s="514">
        <v>1659</v>
      </c>
      <c r="B1666" s="374">
        <v>43476.697222222225</v>
      </c>
      <c r="C1666" t="s">
        <v>93</v>
      </c>
      <c r="D1666">
        <v>0.01</v>
      </c>
      <c r="E1666" t="s">
        <v>253</v>
      </c>
      <c r="F1666">
        <v>1.1477999999999999</v>
      </c>
      <c r="I1666" s="374">
        <v>43476.887499999997</v>
      </c>
      <c r="J1666">
        <v>1.1459999999999999</v>
      </c>
      <c r="K1666">
        <v>0</v>
      </c>
      <c r="M1666">
        <v>0</v>
      </c>
      <c r="N1666">
        <v>1.8</v>
      </c>
      <c r="O1666">
        <v>1110</v>
      </c>
      <c r="P1666" t="s">
        <v>1134</v>
      </c>
      <c r="Q1666">
        <v>660</v>
      </c>
      <c r="R1666" t="s">
        <v>93</v>
      </c>
    </row>
    <row r="1667" spans="1:18" x14ac:dyDescent="0.2">
      <c r="A1667" s="514">
        <v>1660</v>
      </c>
      <c r="B1667" s="374">
        <v>43479.043749999997</v>
      </c>
      <c r="C1667" t="s">
        <v>93</v>
      </c>
      <c r="D1667">
        <v>0.01</v>
      </c>
      <c r="E1667" t="s">
        <v>253</v>
      </c>
      <c r="F1667">
        <v>1.1463000000000001</v>
      </c>
      <c r="I1667" s="374">
        <v>43479.345833333333</v>
      </c>
      <c r="J1667">
        <v>1.1457999999999999</v>
      </c>
      <c r="K1667">
        <v>0</v>
      </c>
      <c r="M1667">
        <v>0</v>
      </c>
      <c r="N1667">
        <v>0.5</v>
      </c>
      <c r="O1667">
        <v>1110</v>
      </c>
      <c r="P1667" t="s">
        <v>575</v>
      </c>
      <c r="Q1667">
        <v>661</v>
      </c>
      <c r="R1667" t="s">
        <v>93</v>
      </c>
    </row>
    <row r="1668" spans="1:18" x14ac:dyDescent="0.2">
      <c r="A1668" s="514">
        <v>1661</v>
      </c>
      <c r="B1668" s="374">
        <v>43479.119444444441</v>
      </c>
      <c r="C1668" t="s">
        <v>93</v>
      </c>
      <c r="D1668">
        <v>0.01</v>
      </c>
      <c r="E1668" t="s">
        <v>253</v>
      </c>
      <c r="F1668">
        <v>1.1476</v>
      </c>
      <c r="I1668" s="374">
        <v>43479.345833333333</v>
      </c>
      <c r="J1668">
        <v>1.1457999999999999</v>
      </c>
      <c r="K1668">
        <v>0</v>
      </c>
      <c r="M1668">
        <v>0</v>
      </c>
      <c r="N1668">
        <v>1.8</v>
      </c>
      <c r="O1668">
        <v>1110</v>
      </c>
      <c r="P1668" t="s">
        <v>1133</v>
      </c>
      <c r="Q1668">
        <v>661</v>
      </c>
      <c r="R1668" t="s">
        <v>93</v>
      </c>
    </row>
    <row r="1669" spans="1:18" x14ac:dyDescent="0.2">
      <c r="A1669" s="514">
        <v>1662</v>
      </c>
      <c r="B1669" s="374">
        <v>43479.350694444445</v>
      </c>
      <c r="C1669" t="s">
        <v>93</v>
      </c>
      <c r="D1669">
        <v>0.01</v>
      </c>
      <c r="E1669" t="s">
        <v>253</v>
      </c>
      <c r="F1669">
        <v>1.1459999999999999</v>
      </c>
      <c r="I1669" s="374">
        <v>43479.465277777781</v>
      </c>
      <c r="J1669">
        <v>1.1454</v>
      </c>
      <c r="K1669">
        <v>0</v>
      </c>
      <c r="M1669">
        <v>0</v>
      </c>
      <c r="N1669">
        <v>0.6</v>
      </c>
      <c r="O1669">
        <v>1110</v>
      </c>
      <c r="P1669" t="s">
        <v>575</v>
      </c>
      <c r="Q1669">
        <v>662</v>
      </c>
      <c r="R1669" t="s">
        <v>93</v>
      </c>
    </row>
    <row r="1670" spans="1:18" x14ac:dyDescent="0.2">
      <c r="A1670" s="514">
        <v>1663</v>
      </c>
      <c r="B1670" s="374">
        <v>43479.365277777775</v>
      </c>
      <c r="C1670" t="s">
        <v>93</v>
      </c>
      <c r="D1670">
        <v>0.01</v>
      </c>
      <c r="E1670" t="s">
        <v>253</v>
      </c>
      <c r="F1670">
        <v>1.1472</v>
      </c>
      <c r="I1670" s="374">
        <v>43479.465277777781</v>
      </c>
      <c r="J1670">
        <v>1.1454</v>
      </c>
      <c r="K1670">
        <v>0</v>
      </c>
      <c r="M1670">
        <v>0</v>
      </c>
      <c r="N1670">
        <v>1.8</v>
      </c>
      <c r="O1670">
        <v>1110</v>
      </c>
      <c r="P1670" t="s">
        <v>1132</v>
      </c>
      <c r="Q1670">
        <v>662</v>
      </c>
      <c r="R1670" t="s">
        <v>93</v>
      </c>
    </row>
    <row r="1671" spans="1:18" x14ac:dyDescent="0.2">
      <c r="A1671" s="514">
        <v>1664</v>
      </c>
      <c r="B1671" s="374">
        <v>43479.49722222222</v>
      </c>
      <c r="C1671" t="s">
        <v>93</v>
      </c>
      <c r="D1671">
        <v>0.01</v>
      </c>
      <c r="E1671" t="s">
        <v>253</v>
      </c>
      <c r="F1671">
        <v>1.1464000000000001</v>
      </c>
      <c r="I1671" s="374">
        <v>43480.383333333331</v>
      </c>
      <c r="J1671">
        <v>1.1458999999999999</v>
      </c>
      <c r="K1671">
        <v>0</v>
      </c>
      <c r="M1671">
        <v>0.02</v>
      </c>
      <c r="N1671">
        <v>0.52</v>
      </c>
      <c r="O1671">
        <v>1110</v>
      </c>
      <c r="P1671" t="s">
        <v>575</v>
      </c>
      <c r="Q1671">
        <v>663</v>
      </c>
      <c r="R1671" t="s">
        <v>93</v>
      </c>
    </row>
    <row r="1672" spans="1:18" x14ac:dyDescent="0.2">
      <c r="A1672" s="514">
        <v>1665</v>
      </c>
      <c r="B1672" s="374">
        <v>43479.704861111109</v>
      </c>
      <c r="C1672" t="s">
        <v>93</v>
      </c>
      <c r="D1672">
        <v>0.01</v>
      </c>
      <c r="E1672" t="s">
        <v>253</v>
      </c>
      <c r="F1672">
        <v>1.1476999999999999</v>
      </c>
      <c r="I1672" s="374">
        <v>43480.383333333331</v>
      </c>
      <c r="J1672">
        <v>1.1458999999999999</v>
      </c>
      <c r="K1672">
        <v>0</v>
      </c>
      <c r="M1672">
        <v>0.02</v>
      </c>
      <c r="N1672">
        <v>1.82</v>
      </c>
      <c r="O1672">
        <v>1110</v>
      </c>
      <c r="P1672" t="s">
        <v>1131</v>
      </c>
      <c r="Q1672">
        <v>663</v>
      </c>
      <c r="R1672" t="s">
        <v>93</v>
      </c>
    </row>
    <row r="1673" spans="1:18" x14ac:dyDescent="0.2">
      <c r="A1673" s="514">
        <v>1667</v>
      </c>
      <c r="B1673" s="374">
        <v>43480.44027777778</v>
      </c>
      <c r="C1673" t="s">
        <v>93</v>
      </c>
      <c r="D1673">
        <v>0.01</v>
      </c>
      <c r="E1673" t="s">
        <v>253</v>
      </c>
      <c r="F1673">
        <v>1.143</v>
      </c>
      <c r="I1673" s="374">
        <v>43480.547222222223</v>
      </c>
      <c r="J1673">
        <v>1.1417999999999999</v>
      </c>
      <c r="K1673">
        <v>0</v>
      </c>
      <c r="M1673">
        <v>0</v>
      </c>
      <c r="N1673">
        <v>1.2</v>
      </c>
      <c r="O1673">
        <v>1110</v>
      </c>
      <c r="P1673" t="s">
        <v>575</v>
      </c>
      <c r="Q1673">
        <v>664</v>
      </c>
      <c r="R1673" t="s">
        <v>93</v>
      </c>
    </row>
    <row r="1674" spans="1:18" x14ac:dyDescent="0.2">
      <c r="A1674" s="514">
        <v>1669</v>
      </c>
      <c r="B1674" s="374">
        <v>43480.605555555558</v>
      </c>
      <c r="C1674" t="s">
        <v>93</v>
      </c>
      <c r="D1674">
        <v>0.01</v>
      </c>
      <c r="E1674" t="s">
        <v>253</v>
      </c>
      <c r="F1674">
        <v>1.1426000000000001</v>
      </c>
      <c r="I1674" s="374">
        <v>43480.710416666669</v>
      </c>
      <c r="J1674">
        <v>1.1426000000000001</v>
      </c>
      <c r="K1674">
        <v>0</v>
      </c>
      <c r="M1674">
        <v>0</v>
      </c>
      <c r="N1674">
        <v>0</v>
      </c>
      <c r="O1674">
        <v>1110</v>
      </c>
      <c r="P1674" t="s">
        <v>563</v>
      </c>
      <c r="Q1674">
        <v>665</v>
      </c>
      <c r="R1674" t="s">
        <v>93</v>
      </c>
    </row>
    <row r="1675" spans="1:18" x14ac:dyDescent="0.2">
      <c r="A1675" s="514">
        <v>1670</v>
      </c>
      <c r="B1675" s="374">
        <v>43480.611805555556</v>
      </c>
      <c r="C1675" t="s">
        <v>93</v>
      </c>
      <c r="D1675">
        <v>0.01</v>
      </c>
      <c r="E1675" t="s">
        <v>253</v>
      </c>
      <c r="F1675">
        <v>1.1438999999999999</v>
      </c>
      <c r="I1675" s="374">
        <v>43480.710416666669</v>
      </c>
      <c r="J1675">
        <v>1.1426000000000001</v>
      </c>
      <c r="K1675">
        <v>0</v>
      </c>
      <c r="M1675">
        <v>0</v>
      </c>
      <c r="N1675">
        <v>1.3</v>
      </c>
      <c r="O1675">
        <v>1110</v>
      </c>
      <c r="P1675" t="s">
        <v>669</v>
      </c>
      <c r="Q1675">
        <v>665</v>
      </c>
      <c r="R1675" t="s">
        <v>93</v>
      </c>
    </row>
    <row r="1676" spans="1:18" x14ac:dyDescent="0.2">
      <c r="A1676" s="514">
        <v>1671</v>
      </c>
      <c r="B1676" s="374">
        <v>43480.665277777778</v>
      </c>
      <c r="C1676" t="s">
        <v>93</v>
      </c>
      <c r="D1676">
        <v>0.01</v>
      </c>
      <c r="E1676" t="s">
        <v>253</v>
      </c>
      <c r="F1676">
        <v>1.1452</v>
      </c>
      <c r="I1676" s="374">
        <v>43480.710416666669</v>
      </c>
      <c r="J1676">
        <v>1.1426000000000001</v>
      </c>
      <c r="K1676">
        <v>0</v>
      </c>
      <c r="M1676">
        <v>0</v>
      </c>
      <c r="N1676">
        <v>2.6</v>
      </c>
      <c r="O1676">
        <v>1110</v>
      </c>
      <c r="P1676" t="s">
        <v>670</v>
      </c>
      <c r="Q1676">
        <v>665</v>
      </c>
      <c r="R1676" t="s">
        <v>93</v>
      </c>
    </row>
    <row r="1677" spans="1:18" x14ac:dyDescent="0.2">
      <c r="A1677" s="514">
        <v>1673</v>
      </c>
      <c r="B1677" s="374">
        <v>43480.742361111108</v>
      </c>
      <c r="C1677" t="s">
        <v>93</v>
      </c>
      <c r="D1677">
        <v>0.01</v>
      </c>
      <c r="E1677" t="s">
        <v>253</v>
      </c>
      <c r="F1677">
        <v>1.1388</v>
      </c>
      <c r="I1677" s="374">
        <v>43481.523611111108</v>
      </c>
      <c r="J1677">
        <v>1.1388</v>
      </c>
      <c r="K1677">
        <v>0</v>
      </c>
      <c r="M1677">
        <v>0.02</v>
      </c>
      <c r="N1677">
        <v>0.02</v>
      </c>
      <c r="O1677">
        <v>1110</v>
      </c>
      <c r="P1677" t="s">
        <v>575</v>
      </c>
      <c r="Q1677">
        <v>666</v>
      </c>
      <c r="R1677" t="s">
        <v>93</v>
      </c>
    </row>
    <row r="1678" spans="1:18" x14ac:dyDescent="0.2">
      <c r="A1678" s="514">
        <v>1674</v>
      </c>
      <c r="B1678" s="374">
        <v>43480.874305555553</v>
      </c>
      <c r="C1678" t="s">
        <v>93</v>
      </c>
      <c r="D1678">
        <v>0.01</v>
      </c>
      <c r="E1678" t="s">
        <v>253</v>
      </c>
      <c r="F1678">
        <v>1.1400999999999999</v>
      </c>
      <c r="I1678" s="374">
        <v>43481.523611111108</v>
      </c>
      <c r="J1678">
        <v>1.1388</v>
      </c>
      <c r="K1678">
        <v>0</v>
      </c>
      <c r="M1678">
        <v>0.02</v>
      </c>
      <c r="N1678">
        <v>1.32</v>
      </c>
      <c r="O1678">
        <v>1110</v>
      </c>
      <c r="P1678" t="s">
        <v>1130</v>
      </c>
      <c r="Q1678">
        <v>666</v>
      </c>
      <c r="R1678" t="s">
        <v>93</v>
      </c>
    </row>
    <row r="1679" spans="1:18" x14ac:dyDescent="0.2">
      <c r="A1679" s="514">
        <v>1675</v>
      </c>
      <c r="B1679" s="374">
        <v>43480.886111111111</v>
      </c>
      <c r="C1679" t="s">
        <v>93</v>
      </c>
      <c r="D1679">
        <v>0.01</v>
      </c>
      <c r="E1679" t="s">
        <v>253</v>
      </c>
      <c r="F1679">
        <v>1.1414</v>
      </c>
      <c r="I1679" s="374">
        <v>43481.523611111108</v>
      </c>
      <c r="J1679">
        <v>1.1388</v>
      </c>
      <c r="K1679">
        <v>0</v>
      </c>
      <c r="M1679">
        <v>0.02</v>
      </c>
      <c r="N1679">
        <v>2.62</v>
      </c>
      <c r="O1679">
        <v>1110</v>
      </c>
      <c r="P1679" t="s">
        <v>1129</v>
      </c>
      <c r="Q1679">
        <v>666</v>
      </c>
      <c r="R1679" t="s">
        <v>93</v>
      </c>
    </row>
    <row r="1680" spans="1:18" x14ac:dyDescent="0.2">
      <c r="A1680" s="514">
        <v>1676</v>
      </c>
      <c r="B1680" s="374">
        <v>43481.536805555559</v>
      </c>
      <c r="C1680" t="s">
        <v>93</v>
      </c>
      <c r="D1680">
        <v>0.01</v>
      </c>
      <c r="E1680" t="s">
        <v>253</v>
      </c>
      <c r="F1680">
        <v>1.1380999999999999</v>
      </c>
      <c r="I1680" s="374">
        <v>43482.256249999999</v>
      </c>
      <c r="J1680">
        <v>1.1380999999999999</v>
      </c>
      <c r="K1680">
        <v>0</v>
      </c>
      <c r="M1680">
        <v>0.05</v>
      </c>
      <c r="N1680">
        <v>0.05</v>
      </c>
      <c r="O1680">
        <v>1110</v>
      </c>
      <c r="P1680" t="s">
        <v>575</v>
      </c>
      <c r="Q1680">
        <v>667</v>
      </c>
      <c r="R1680" t="s">
        <v>93</v>
      </c>
    </row>
    <row r="1681" spans="1:18" x14ac:dyDescent="0.2">
      <c r="A1681" s="514">
        <v>1677</v>
      </c>
      <c r="B1681" s="374">
        <v>43481.570138888892</v>
      </c>
      <c r="C1681" t="s">
        <v>93</v>
      </c>
      <c r="D1681">
        <v>0.01</v>
      </c>
      <c r="E1681" t="s">
        <v>253</v>
      </c>
      <c r="F1681">
        <v>1.1393</v>
      </c>
      <c r="I1681" s="374">
        <v>43482.256249999999</v>
      </c>
      <c r="J1681">
        <v>1.1380999999999999</v>
      </c>
      <c r="K1681">
        <v>0</v>
      </c>
      <c r="M1681">
        <v>0.05</v>
      </c>
      <c r="N1681">
        <v>1.25</v>
      </c>
      <c r="O1681">
        <v>1110</v>
      </c>
      <c r="P1681" t="s">
        <v>1128</v>
      </c>
      <c r="Q1681">
        <v>667</v>
      </c>
      <c r="R1681" t="s">
        <v>93</v>
      </c>
    </row>
    <row r="1682" spans="1:18" x14ac:dyDescent="0.2">
      <c r="A1682" s="514">
        <v>1678</v>
      </c>
      <c r="B1682" s="374">
        <v>43481.725694444445</v>
      </c>
      <c r="C1682" t="s">
        <v>93</v>
      </c>
      <c r="D1682">
        <v>0.01</v>
      </c>
      <c r="E1682" t="s">
        <v>253</v>
      </c>
      <c r="F1682">
        <v>1.1406000000000001</v>
      </c>
      <c r="I1682" s="374">
        <v>43482.256249999999</v>
      </c>
      <c r="J1682">
        <v>1.1380999999999999</v>
      </c>
      <c r="K1682">
        <v>0</v>
      </c>
      <c r="M1682">
        <v>0.05</v>
      </c>
      <c r="N1682">
        <v>2.5499999999999998</v>
      </c>
      <c r="O1682">
        <v>1110</v>
      </c>
      <c r="P1682" t="s">
        <v>1127</v>
      </c>
      <c r="Q1682">
        <v>667</v>
      </c>
      <c r="R1682" t="s">
        <v>93</v>
      </c>
    </row>
    <row r="1683" spans="1:18" x14ac:dyDescent="0.2">
      <c r="A1683" s="514">
        <v>1679</v>
      </c>
      <c r="B1683" s="374">
        <v>43482.370833333334</v>
      </c>
      <c r="C1683" t="s">
        <v>93</v>
      </c>
      <c r="D1683">
        <v>0.01</v>
      </c>
      <c r="E1683" t="s">
        <v>253</v>
      </c>
      <c r="F1683">
        <v>1.1385000000000001</v>
      </c>
      <c r="I1683" s="374">
        <v>43482.692361111112</v>
      </c>
      <c r="J1683">
        <v>1.1379999999999999</v>
      </c>
      <c r="K1683">
        <v>0</v>
      </c>
      <c r="M1683">
        <v>0</v>
      </c>
      <c r="N1683">
        <v>0.5</v>
      </c>
      <c r="O1683">
        <v>1110</v>
      </c>
      <c r="P1683" t="s">
        <v>575</v>
      </c>
      <c r="Q1683">
        <v>668</v>
      </c>
      <c r="R1683" t="s">
        <v>93</v>
      </c>
    </row>
    <row r="1684" spans="1:18" x14ac:dyDescent="0.2">
      <c r="A1684" s="514">
        <v>1680</v>
      </c>
      <c r="B1684" s="374">
        <v>43482.427083333336</v>
      </c>
      <c r="C1684" t="s">
        <v>93</v>
      </c>
      <c r="D1684">
        <v>0.01</v>
      </c>
      <c r="E1684" t="s">
        <v>253</v>
      </c>
      <c r="F1684">
        <v>1.1397999999999999</v>
      </c>
      <c r="I1684" s="374">
        <v>43482.692361111112</v>
      </c>
      <c r="J1684">
        <v>1.1379999999999999</v>
      </c>
      <c r="K1684">
        <v>0</v>
      </c>
      <c r="M1684">
        <v>0</v>
      </c>
      <c r="N1684">
        <v>1.8</v>
      </c>
      <c r="O1684">
        <v>1110</v>
      </c>
      <c r="P1684" t="s">
        <v>1126</v>
      </c>
      <c r="Q1684">
        <v>668</v>
      </c>
      <c r="R1684" t="s">
        <v>93</v>
      </c>
    </row>
    <row r="1685" spans="1:18" x14ac:dyDescent="0.2">
      <c r="A1685" s="514">
        <v>1681</v>
      </c>
      <c r="B1685" s="374">
        <v>43482.706944444442</v>
      </c>
      <c r="C1685" t="s">
        <v>93</v>
      </c>
      <c r="D1685">
        <v>0.01</v>
      </c>
      <c r="E1685" t="s">
        <v>253</v>
      </c>
      <c r="F1685">
        <v>1.1378999999999999</v>
      </c>
      <c r="I1685" s="374">
        <v>43483.655555555553</v>
      </c>
      <c r="J1685">
        <v>1.1377999999999999</v>
      </c>
      <c r="K1685">
        <v>0</v>
      </c>
      <c r="M1685">
        <v>0.02</v>
      </c>
      <c r="N1685">
        <v>0.12</v>
      </c>
      <c r="O1685">
        <v>1110</v>
      </c>
      <c r="P1685" t="s">
        <v>575</v>
      </c>
      <c r="Q1685">
        <v>669</v>
      </c>
      <c r="R1685" t="s">
        <v>93</v>
      </c>
    </row>
    <row r="1686" spans="1:18" x14ac:dyDescent="0.2">
      <c r="A1686" s="514">
        <v>1682</v>
      </c>
      <c r="B1686" s="374">
        <v>43482.724305555559</v>
      </c>
      <c r="C1686" t="s">
        <v>93</v>
      </c>
      <c r="D1686">
        <v>0.01</v>
      </c>
      <c r="E1686" t="s">
        <v>253</v>
      </c>
      <c r="F1686">
        <v>1.1391</v>
      </c>
      <c r="I1686" s="374">
        <v>43483.655555555553</v>
      </c>
      <c r="J1686">
        <v>1.1377999999999999</v>
      </c>
      <c r="K1686">
        <v>0</v>
      </c>
      <c r="M1686">
        <v>0.02</v>
      </c>
      <c r="N1686">
        <v>1.32</v>
      </c>
      <c r="O1686">
        <v>1110</v>
      </c>
      <c r="P1686" t="s">
        <v>1125</v>
      </c>
      <c r="Q1686">
        <v>669</v>
      </c>
      <c r="R1686" t="s">
        <v>93</v>
      </c>
    </row>
    <row r="1687" spans="1:18" x14ac:dyDescent="0.2">
      <c r="A1687" s="514">
        <v>1683</v>
      </c>
      <c r="B1687" s="374">
        <v>43483.459722222222</v>
      </c>
      <c r="C1687" t="s">
        <v>93</v>
      </c>
      <c r="D1687">
        <v>0.01</v>
      </c>
      <c r="E1687" t="s">
        <v>253</v>
      </c>
      <c r="F1687">
        <v>1.1404000000000001</v>
      </c>
      <c r="I1687" s="374">
        <v>43483.655555555553</v>
      </c>
      <c r="J1687">
        <v>1.1377999999999999</v>
      </c>
      <c r="K1687">
        <v>0</v>
      </c>
      <c r="M1687">
        <v>0</v>
      </c>
      <c r="N1687">
        <v>2.6</v>
      </c>
      <c r="O1687">
        <v>1110</v>
      </c>
      <c r="P1687" t="s">
        <v>1124</v>
      </c>
      <c r="Q1687">
        <v>669</v>
      </c>
      <c r="R1687" t="s">
        <v>93</v>
      </c>
    </row>
    <row r="1688" spans="1:18" x14ac:dyDescent="0.2">
      <c r="A1688" s="514">
        <v>1684</v>
      </c>
      <c r="B1688" s="374">
        <v>43483.661805555559</v>
      </c>
      <c r="C1688" t="s">
        <v>93</v>
      </c>
      <c r="D1688">
        <v>0.01</v>
      </c>
      <c r="E1688" t="s">
        <v>253</v>
      </c>
      <c r="F1688">
        <v>1.1382000000000001</v>
      </c>
      <c r="I1688" s="374">
        <v>43483.670138888891</v>
      </c>
      <c r="J1688">
        <v>1.1368</v>
      </c>
      <c r="K1688">
        <v>0</v>
      </c>
      <c r="M1688">
        <v>0</v>
      </c>
      <c r="N1688">
        <v>1.4</v>
      </c>
      <c r="O1688">
        <v>1110</v>
      </c>
      <c r="P1688" t="s">
        <v>577</v>
      </c>
      <c r="Q1688">
        <v>670</v>
      </c>
      <c r="R1688" t="s">
        <v>93</v>
      </c>
    </row>
    <row r="1689" spans="1:18" x14ac:dyDescent="0.2">
      <c r="A1689" s="514">
        <v>1686</v>
      </c>
      <c r="B1689" s="374">
        <v>43483.737500000003</v>
      </c>
      <c r="C1689" t="s">
        <v>93</v>
      </c>
      <c r="D1689">
        <v>0.01</v>
      </c>
      <c r="E1689" t="s">
        <v>253</v>
      </c>
      <c r="F1689">
        <v>1.1362000000000001</v>
      </c>
      <c r="I1689" s="374">
        <v>43487.240972222222</v>
      </c>
      <c r="J1689">
        <v>1.1356999999999999</v>
      </c>
      <c r="K1689">
        <v>0</v>
      </c>
      <c r="M1689">
        <v>0.04</v>
      </c>
      <c r="N1689">
        <v>0.54</v>
      </c>
      <c r="O1689">
        <v>1110</v>
      </c>
      <c r="P1689" t="s">
        <v>575</v>
      </c>
      <c r="Q1689">
        <v>671</v>
      </c>
      <c r="R1689" t="s">
        <v>93</v>
      </c>
    </row>
    <row r="1690" spans="1:18" x14ac:dyDescent="0.2">
      <c r="A1690" s="514">
        <v>1687</v>
      </c>
      <c r="B1690" s="374">
        <v>43486.051388888889</v>
      </c>
      <c r="C1690" t="s">
        <v>93</v>
      </c>
      <c r="D1690">
        <v>0.01</v>
      </c>
      <c r="E1690" t="s">
        <v>253</v>
      </c>
      <c r="F1690">
        <v>1.1375</v>
      </c>
      <c r="I1690" s="374">
        <v>43487.240972222222</v>
      </c>
      <c r="J1690">
        <v>1.1356999999999999</v>
      </c>
      <c r="K1690">
        <v>0</v>
      </c>
      <c r="M1690">
        <v>0.02</v>
      </c>
      <c r="N1690">
        <v>1.82</v>
      </c>
      <c r="O1690">
        <v>1110</v>
      </c>
      <c r="P1690" t="s">
        <v>1123</v>
      </c>
      <c r="Q1690">
        <v>671</v>
      </c>
      <c r="R1690" t="s">
        <v>93</v>
      </c>
    </row>
    <row r="1691" spans="1:18" x14ac:dyDescent="0.2">
      <c r="A1691" s="514">
        <v>1688</v>
      </c>
      <c r="B1691" s="374">
        <v>43487.381249999999</v>
      </c>
      <c r="C1691" t="s">
        <v>93</v>
      </c>
      <c r="D1691">
        <v>0.01</v>
      </c>
      <c r="E1691" t="s">
        <v>253</v>
      </c>
      <c r="F1691">
        <v>1.1354</v>
      </c>
      <c r="I1691" s="374">
        <v>43487.601388888892</v>
      </c>
      <c r="J1691">
        <v>1.1348</v>
      </c>
      <c r="K1691">
        <v>0</v>
      </c>
      <c r="M1691">
        <v>0</v>
      </c>
      <c r="N1691">
        <v>0.6</v>
      </c>
      <c r="O1691">
        <v>1110</v>
      </c>
      <c r="P1691" t="s">
        <v>575</v>
      </c>
      <c r="Q1691">
        <v>672</v>
      </c>
      <c r="R1691" t="s">
        <v>93</v>
      </c>
    </row>
    <row r="1692" spans="1:18" x14ac:dyDescent="0.2">
      <c r="A1692" s="514">
        <v>1689</v>
      </c>
      <c r="B1692" s="374">
        <v>43487.464583333334</v>
      </c>
      <c r="C1692" t="s">
        <v>93</v>
      </c>
      <c r="D1692">
        <v>0.01</v>
      </c>
      <c r="E1692" t="s">
        <v>253</v>
      </c>
      <c r="F1692">
        <v>1.1366000000000001</v>
      </c>
      <c r="I1692" s="374">
        <v>43487.601388888892</v>
      </c>
      <c r="J1692">
        <v>1.1348</v>
      </c>
      <c r="K1692">
        <v>0</v>
      </c>
      <c r="M1692">
        <v>0</v>
      </c>
      <c r="N1692">
        <v>1.8</v>
      </c>
      <c r="O1692">
        <v>1110</v>
      </c>
      <c r="P1692" t="s">
        <v>1122</v>
      </c>
      <c r="Q1692">
        <v>672</v>
      </c>
      <c r="R1692" t="s">
        <v>93</v>
      </c>
    </row>
    <row r="1693" spans="1:18" x14ac:dyDescent="0.2">
      <c r="A1693" s="514">
        <v>1690</v>
      </c>
      <c r="B1693" s="374">
        <v>43487.604861111111</v>
      </c>
      <c r="C1693" t="s">
        <v>93</v>
      </c>
      <c r="D1693">
        <v>0.01</v>
      </c>
      <c r="E1693" t="s">
        <v>253</v>
      </c>
      <c r="F1693">
        <v>1.1351</v>
      </c>
      <c r="I1693" s="374">
        <v>43487.625694444447</v>
      </c>
      <c r="J1693">
        <v>1.1338999999999999</v>
      </c>
      <c r="K1693">
        <v>0</v>
      </c>
      <c r="M1693">
        <v>0</v>
      </c>
      <c r="N1693">
        <v>1.2</v>
      </c>
      <c r="O1693">
        <v>1110</v>
      </c>
      <c r="P1693" t="s">
        <v>563</v>
      </c>
      <c r="Q1693">
        <v>673</v>
      </c>
      <c r="R1693" t="s">
        <v>93</v>
      </c>
    </row>
    <row r="1694" spans="1:18" x14ac:dyDescent="0.2">
      <c r="A1694" s="514">
        <v>1691</v>
      </c>
      <c r="B1694" s="374">
        <v>43487.629166666666</v>
      </c>
      <c r="C1694" t="s">
        <v>93</v>
      </c>
      <c r="D1694">
        <v>0.01</v>
      </c>
      <c r="E1694" t="s">
        <v>253</v>
      </c>
      <c r="F1694">
        <v>1.1344000000000001</v>
      </c>
      <c r="I1694" s="374">
        <v>43489.385416666664</v>
      </c>
      <c r="J1694">
        <v>1.1355</v>
      </c>
      <c r="K1694">
        <v>0</v>
      </c>
      <c r="M1694">
        <v>7.0000000000000007E-2</v>
      </c>
      <c r="N1694">
        <v>-1.03</v>
      </c>
      <c r="O1694">
        <v>1110</v>
      </c>
      <c r="P1694" t="s">
        <v>575</v>
      </c>
      <c r="Q1694">
        <v>674</v>
      </c>
      <c r="R1694" t="s">
        <v>93</v>
      </c>
    </row>
    <row r="1695" spans="1:18" x14ac:dyDescent="0.2">
      <c r="A1695" s="514">
        <v>1692</v>
      </c>
      <c r="B1695" s="374">
        <v>43487.67083333333</v>
      </c>
      <c r="C1695" t="s">
        <v>93</v>
      </c>
      <c r="D1695">
        <v>0.01</v>
      </c>
      <c r="E1695" t="s">
        <v>253</v>
      </c>
      <c r="F1695">
        <v>1.1356999999999999</v>
      </c>
      <c r="I1695" s="374">
        <v>43489.385416666664</v>
      </c>
      <c r="J1695">
        <v>1.1355</v>
      </c>
      <c r="K1695">
        <v>0</v>
      </c>
      <c r="M1695">
        <v>7.0000000000000007E-2</v>
      </c>
      <c r="N1695">
        <v>0.27</v>
      </c>
      <c r="O1695">
        <v>1110</v>
      </c>
      <c r="P1695" t="s">
        <v>1121</v>
      </c>
      <c r="Q1695">
        <v>674</v>
      </c>
      <c r="R1695" t="s">
        <v>93</v>
      </c>
    </row>
    <row r="1696" spans="1:18" x14ac:dyDescent="0.2">
      <c r="A1696" s="514">
        <v>1693</v>
      </c>
      <c r="B1696" s="374">
        <v>43487.792361111111</v>
      </c>
      <c r="C1696" t="s">
        <v>93</v>
      </c>
      <c r="D1696">
        <v>0.01</v>
      </c>
      <c r="E1696" t="s">
        <v>253</v>
      </c>
      <c r="F1696">
        <v>1.1371</v>
      </c>
      <c r="I1696" s="374">
        <v>43489.385416666664</v>
      </c>
      <c r="J1696">
        <v>1.1355</v>
      </c>
      <c r="K1696">
        <v>0</v>
      </c>
      <c r="M1696">
        <v>7.0000000000000007E-2</v>
      </c>
      <c r="N1696">
        <v>1.67</v>
      </c>
      <c r="O1696">
        <v>1110</v>
      </c>
      <c r="P1696" t="s">
        <v>1120</v>
      </c>
      <c r="Q1696">
        <v>674</v>
      </c>
      <c r="R1696" t="s">
        <v>93</v>
      </c>
    </row>
    <row r="1697" spans="1:18" x14ac:dyDescent="0.2">
      <c r="A1697" s="514">
        <v>1694</v>
      </c>
      <c r="B1697" s="374">
        <v>43488.697222222225</v>
      </c>
      <c r="C1697" t="s">
        <v>93</v>
      </c>
      <c r="D1697">
        <v>0.02</v>
      </c>
      <c r="E1697" t="s">
        <v>253</v>
      </c>
      <c r="F1697">
        <v>1.1386000000000001</v>
      </c>
      <c r="I1697" s="374">
        <v>43489.385416666664</v>
      </c>
      <c r="J1697">
        <v>1.1355</v>
      </c>
      <c r="K1697">
        <v>0</v>
      </c>
      <c r="M1697">
        <v>0.09</v>
      </c>
      <c r="N1697">
        <v>6.29</v>
      </c>
      <c r="O1697">
        <v>1110</v>
      </c>
      <c r="P1697" t="s">
        <v>1119</v>
      </c>
      <c r="Q1697">
        <v>674</v>
      </c>
      <c r="R1697" t="s">
        <v>93</v>
      </c>
    </row>
    <row r="1698" spans="1:18" x14ac:dyDescent="0.2">
      <c r="A1698" s="514">
        <v>1695</v>
      </c>
      <c r="B1698" s="374">
        <v>43489.388194444444</v>
      </c>
      <c r="C1698" t="s">
        <v>93</v>
      </c>
      <c r="D1698">
        <v>0.01</v>
      </c>
      <c r="E1698" t="s">
        <v>253</v>
      </c>
      <c r="F1698">
        <v>1.1355</v>
      </c>
      <c r="I1698" s="374">
        <v>43489.43472222222</v>
      </c>
      <c r="J1698">
        <v>1.135</v>
      </c>
      <c r="K1698">
        <v>0</v>
      </c>
      <c r="M1698">
        <v>0</v>
      </c>
      <c r="N1698">
        <v>0.5</v>
      </c>
      <c r="O1698">
        <v>1110</v>
      </c>
      <c r="P1698" t="s">
        <v>575</v>
      </c>
      <c r="Q1698">
        <v>675</v>
      </c>
      <c r="R1698" t="s">
        <v>93</v>
      </c>
    </row>
    <row r="1699" spans="1:18" x14ac:dyDescent="0.2">
      <c r="A1699" s="514">
        <v>1696</v>
      </c>
      <c r="B1699" s="374">
        <v>43489.401388888888</v>
      </c>
      <c r="C1699" t="s">
        <v>93</v>
      </c>
      <c r="D1699">
        <v>0.01</v>
      </c>
      <c r="E1699" t="s">
        <v>253</v>
      </c>
      <c r="F1699">
        <v>1.1368</v>
      </c>
      <c r="I1699" s="374">
        <v>43489.43472222222</v>
      </c>
      <c r="J1699">
        <v>1.135</v>
      </c>
      <c r="K1699">
        <v>0</v>
      </c>
      <c r="M1699">
        <v>0</v>
      </c>
      <c r="N1699">
        <v>1.8</v>
      </c>
      <c r="O1699">
        <v>1110</v>
      </c>
      <c r="P1699" t="s">
        <v>671</v>
      </c>
      <c r="Q1699">
        <v>675</v>
      </c>
      <c r="R1699" t="s">
        <v>93</v>
      </c>
    </row>
    <row r="1700" spans="1:18" x14ac:dyDescent="0.2">
      <c r="A1700" s="514">
        <v>1697</v>
      </c>
      <c r="B1700" s="374">
        <v>43489.481249999997</v>
      </c>
      <c r="C1700" t="s">
        <v>93</v>
      </c>
      <c r="D1700">
        <v>0.01</v>
      </c>
      <c r="E1700" t="s">
        <v>253</v>
      </c>
      <c r="F1700">
        <v>1.1342000000000001</v>
      </c>
      <c r="I1700" s="374">
        <v>43489.599305555559</v>
      </c>
      <c r="J1700">
        <v>1.1336999999999999</v>
      </c>
      <c r="K1700">
        <v>0</v>
      </c>
      <c r="M1700">
        <v>0</v>
      </c>
      <c r="N1700">
        <v>0.5</v>
      </c>
      <c r="O1700">
        <v>1110</v>
      </c>
      <c r="P1700" t="s">
        <v>575</v>
      </c>
      <c r="Q1700">
        <v>676</v>
      </c>
      <c r="R1700" t="s">
        <v>93</v>
      </c>
    </row>
    <row r="1701" spans="1:18" x14ac:dyDescent="0.2">
      <c r="A1701" s="514">
        <v>1699</v>
      </c>
      <c r="B1701" s="374">
        <v>43489.572916666664</v>
      </c>
      <c r="C1701" t="s">
        <v>93</v>
      </c>
      <c r="D1701">
        <v>0.01</v>
      </c>
      <c r="E1701" t="s">
        <v>253</v>
      </c>
      <c r="F1701">
        <v>1.1355</v>
      </c>
      <c r="I1701" s="374">
        <v>43489.599305555559</v>
      </c>
      <c r="J1701">
        <v>1.1336999999999999</v>
      </c>
      <c r="K1701">
        <v>0</v>
      </c>
      <c r="M1701">
        <v>0</v>
      </c>
      <c r="N1701">
        <v>1.8</v>
      </c>
      <c r="O1701">
        <v>1110</v>
      </c>
      <c r="P1701" t="s">
        <v>1118</v>
      </c>
      <c r="Q1701">
        <v>676</v>
      </c>
      <c r="R1701" t="s">
        <v>93</v>
      </c>
    </row>
    <row r="1702" spans="1:18" x14ac:dyDescent="0.2">
      <c r="A1702" s="514">
        <v>1700</v>
      </c>
      <c r="B1702" s="374">
        <v>43489.617361111108</v>
      </c>
      <c r="C1702" t="s">
        <v>93</v>
      </c>
      <c r="D1702">
        <v>0.01</v>
      </c>
      <c r="E1702" t="s">
        <v>253</v>
      </c>
      <c r="F1702">
        <v>1.1318999999999999</v>
      </c>
      <c r="I1702" s="374">
        <v>43489.743750000001</v>
      </c>
      <c r="J1702">
        <v>1.1339999999999999</v>
      </c>
      <c r="K1702">
        <v>0</v>
      </c>
      <c r="M1702">
        <v>0</v>
      </c>
      <c r="N1702">
        <v>-2.1</v>
      </c>
      <c r="O1702">
        <v>1110</v>
      </c>
      <c r="P1702" t="s">
        <v>575</v>
      </c>
      <c r="Q1702">
        <v>677</v>
      </c>
      <c r="R1702" t="s">
        <v>93</v>
      </c>
    </row>
    <row r="1703" spans="1:18" x14ac:dyDescent="0.2">
      <c r="A1703" s="514">
        <v>1701</v>
      </c>
      <c r="B1703" s="374">
        <v>43489.620138888888</v>
      </c>
      <c r="C1703" t="s">
        <v>93</v>
      </c>
      <c r="D1703">
        <v>0.01</v>
      </c>
      <c r="E1703" t="s">
        <v>253</v>
      </c>
      <c r="F1703">
        <v>1.1332</v>
      </c>
      <c r="I1703" s="374">
        <v>43489.743750000001</v>
      </c>
      <c r="J1703">
        <v>1.1339999999999999</v>
      </c>
      <c r="K1703">
        <v>0</v>
      </c>
      <c r="M1703">
        <v>0</v>
      </c>
      <c r="N1703">
        <v>-0.8</v>
      </c>
      <c r="O1703">
        <v>1110</v>
      </c>
      <c r="P1703" t="s">
        <v>1117</v>
      </c>
      <c r="Q1703">
        <v>677</v>
      </c>
      <c r="R1703" t="s">
        <v>93</v>
      </c>
    </row>
    <row r="1704" spans="1:18" x14ac:dyDescent="0.2">
      <c r="A1704" s="514">
        <v>1702</v>
      </c>
      <c r="B1704" s="374">
        <v>43489.629166666666</v>
      </c>
      <c r="C1704" t="s">
        <v>93</v>
      </c>
      <c r="D1704">
        <v>0.01</v>
      </c>
      <c r="E1704" t="s">
        <v>253</v>
      </c>
      <c r="F1704">
        <v>1.1345000000000001</v>
      </c>
      <c r="I1704" s="374">
        <v>43489.743750000001</v>
      </c>
      <c r="J1704">
        <v>1.1339999999999999</v>
      </c>
      <c r="K1704">
        <v>0</v>
      </c>
      <c r="M1704">
        <v>0</v>
      </c>
      <c r="N1704">
        <v>0.5</v>
      </c>
      <c r="O1704">
        <v>1110</v>
      </c>
      <c r="P1704" t="s">
        <v>1116</v>
      </c>
      <c r="Q1704">
        <v>677</v>
      </c>
      <c r="R1704" t="s">
        <v>93</v>
      </c>
    </row>
    <row r="1705" spans="1:18" x14ac:dyDescent="0.2">
      <c r="A1705" s="514">
        <v>1703</v>
      </c>
      <c r="B1705" s="374">
        <v>43489.634722222225</v>
      </c>
      <c r="C1705" t="s">
        <v>93</v>
      </c>
      <c r="D1705">
        <v>0.02</v>
      </c>
      <c r="E1705" t="s">
        <v>253</v>
      </c>
      <c r="F1705">
        <v>1.1359999999999999</v>
      </c>
      <c r="I1705" s="374">
        <v>43489.743750000001</v>
      </c>
      <c r="J1705">
        <v>1.1339999999999999</v>
      </c>
      <c r="K1705">
        <v>0</v>
      </c>
      <c r="M1705">
        <v>0</v>
      </c>
      <c r="N1705">
        <v>4</v>
      </c>
      <c r="O1705">
        <v>1110</v>
      </c>
      <c r="P1705" t="s">
        <v>1115</v>
      </c>
      <c r="Q1705">
        <v>677</v>
      </c>
      <c r="R1705" t="s">
        <v>93</v>
      </c>
    </row>
    <row r="1706" spans="1:18" x14ac:dyDescent="0.2">
      <c r="A1706" s="514">
        <v>1704</v>
      </c>
      <c r="B1706" s="374">
        <v>43489.642361111109</v>
      </c>
      <c r="C1706" t="s">
        <v>93</v>
      </c>
      <c r="D1706">
        <v>0.03</v>
      </c>
      <c r="E1706" t="s">
        <v>253</v>
      </c>
      <c r="F1706">
        <v>1.1375</v>
      </c>
      <c r="I1706" s="374">
        <v>43489.743750000001</v>
      </c>
      <c r="J1706">
        <v>1.1339999999999999</v>
      </c>
      <c r="K1706">
        <v>0</v>
      </c>
      <c r="M1706">
        <v>0</v>
      </c>
      <c r="N1706">
        <v>10.5</v>
      </c>
      <c r="O1706">
        <v>1110</v>
      </c>
      <c r="P1706" t="s">
        <v>1114</v>
      </c>
      <c r="Q1706">
        <v>677</v>
      </c>
      <c r="R1706" t="s">
        <v>93</v>
      </c>
    </row>
    <row r="1707" spans="1:18" x14ac:dyDescent="0.2">
      <c r="A1707" s="514">
        <v>1705</v>
      </c>
      <c r="B1707" s="374">
        <v>43489.834027777775</v>
      </c>
      <c r="C1707" t="s">
        <v>93</v>
      </c>
      <c r="D1707">
        <v>0.01</v>
      </c>
      <c r="E1707" t="s">
        <v>253</v>
      </c>
      <c r="F1707">
        <v>1.1303000000000001</v>
      </c>
      <c r="I1707" s="374">
        <v>43489.841666666667</v>
      </c>
      <c r="J1707">
        <v>1.1291</v>
      </c>
      <c r="K1707">
        <v>0</v>
      </c>
      <c r="M1707">
        <v>0</v>
      </c>
      <c r="N1707">
        <v>1.2</v>
      </c>
      <c r="O1707">
        <v>1110</v>
      </c>
      <c r="P1707" t="s">
        <v>575</v>
      </c>
      <c r="Q1707">
        <v>678</v>
      </c>
      <c r="R1707" t="s">
        <v>93</v>
      </c>
    </row>
    <row r="1708" spans="1:18" x14ac:dyDescent="0.2">
      <c r="A1708" s="514">
        <v>1707</v>
      </c>
      <c r="B1708" s="374">
        <v>43489.957638888889</v>
      </c>
      <c r="C1708" t="s">
        <v>93</v>
      </c>
      <c r="D1708">
        <v>0.01</v>
      </c>
      <c r="E1708" t="s">
        <v>253</v>
      </c>
      <c r="F1708">
        <v>1.1305000000000001</v>
      </c>
      <c r="I1708" s="374">
        <v>43501.380555555559</v>
      </c>
      <c r="J1708">
        <v>1.1418999999999999</v>
      </c>
      <c r="K1708">
        <v>0</v>
      </c>
      <c r="M1708">
        <v>0.19</v>
      </c>
      <c r="N1708">
        <v>-11.21</v>
      </c>
      <c r="O1708">
        <v>1110</v>
      </c>
      <c r="P1708" t="s">
        <v>575</v>
      </c>
      <c r="Q1708">
        <v>679</v>
      </c>
      <c r="R1708" t="s">
        <v>93</v>
      </c>
    </row>
    <row r="1709" spans="1:18" x14ac:dyDescent="0.2">
      <c r="A1709" s="514">
        <v>1708</v>
      </c>
      <c r="B1709" s="374">
        <v>43490.157638888886</v>
      </c>
      <c r="C1709" t="s">
        <v>93</v>
      </c>
      <c r="D1709">
        <v>0.01</v>
      </c>
      <c r="E1709" t="s">
        <v>253</v>
      </c>
      <c r="F1709">
        <v>1.1317999999999999</v>
      </c>
      <c r="I1709" s="374">
        <v>43501.380555555559</v>
      </c>
      <c r="J1709">
        <v>1.1418999999999999</v>
      </c>
      <c r="K1709">
        <v>0</v>
      </c>
      <c r="M1709">
        <v>0.17</v>
      </c>
      <c r="N1709">
        <v>-9.93</v>
      </c>
      <c r="O1709">
        <v>1110</v>
      </c>
      <c r="P1709" t="s">
        <v>1094</v>
      </c>
      <c r="Q1709">
        <v>679</v>
      </c>
      <c r="R1709" t="s">
        <v>93</v>
      </c>
    </row>
    <row r="1710" spans="1:18" x14ac:dyDescent="0.2">
      <c r="A1710" s="514">
        <v>1709</v>
      </c>
      <c r="B1710" s="374">
        <v>43490.418055555558</v>
      </c>
      <c r="C1710" t="s">
        <v>93</v>
      </c>
      <c r="D1710">
        <v>0.01</v>
      </c>
      <c r="E1710" t="s">
        <v>253</v>
      </c>
      <c r="F1710">
        <v>1.1331</v>
      </c>
      <c r="I1710" s="374">
        <v>43501.380555555559</v>
      </c>
      <c r="J1710">
        <v>1.1418999999999999</v>
      </c>
      <c r="K1710">
        <v>0</v>
      </c>
      <c r="M1710">
        <v>0.17</v>
      </c>
      <c r="N1710">
        <v>-8.6300000000000008</v>
      </c>
      <c r="O1710">
        <v>1110</v>
      </c>
      <c r="P1710" t="s">
        <v>1093</v>
      </c>
      <c r="Q1710">
        <v>679</v>
      </c>
      <c r="R1710" t="s">
        <v>93</v>
      </c>
    </row>
    <row r="1711" spans="1:18" x14ac:dyDescent="0.2">
      <c r="A1711" s="514">
        <v>1710</v>
      </c>
      <c r="B1711" s="374">
        <v>43490.519444444442</v>
      </c>
      <c r="C1711" t="s">
        <v>93</v>
      </c>
      <c r="D1711">
        <v>0.02</v>
      </c>
      <c r="E1711" t="s">
        <v>253</v>
      </c>
      <c r="F1711">
        <v>1.1347</v>
      </c>
      <c r="I1711" s="374">
        <v>43501.380555555559</v>
      </c>
      <c r="J1711">
        <v>1.1418999999999999</v>
      </c>
      <c r="K1711">
        <v>0</v>
      </c>
      <c r="M1711">
        <v>0.27</v>
      </c>
      <c r="N1711">
        <v>-14.13</v>
      </c>
      <c r="O1711">
        <v>1110</v>
      </c>
      <c r="P1711" t="s">
        <v>1096</v>
      </c>
      <c r="Q1711">
        <v>679</v>
      </c>
      <c r="R1711" t="s">
        <v>93</v>
      </c>
    </row>
    <row r="1712" spans="1:18" x14ac:dyDescent="0.2">
      <c r="A1712" s="514">
        <v>1711</v>
      </c>
      <c r="B1712" s="374">
        <v>43490.629166666666</v>
      </c>
      <c r="C1712" t="s">
        <v>93</v>
      </c>
      <c r="D1712">
        <v>0.03</v>
      </c>
      <c r="E1712" t="s">
        <v>253</v>
      </c>
      <c r="F1712">
        <v>1.1366000000000001</v>
      </c>
      <c r="I1712" s="374">
        <v>43501.380555555559</v>
      </c>
      <c r="J1712">
        <v>1.1418999999999999</v>
      </c>
      <c r="K1712">
        <v>0</v>
      </c>
      <c r="M1712">
        <v>0.44</v>
      </c>
      <c r="N1712">
        <v>-15.46</v>
      </c>
      <c r="O1712">
        <v>1110</v>
      </c>
      <c r="P1712" t="s">
        <v>1098</v>
      </c>
      <c r="Q1712">
        <v>679</v>
      </c>
      <c r="R1712" t="s">
        <v>93</v>
      </c>
    </row>
    <row r="1713" spans="1:18" x14ac:dyDescent="0.2">
      <c r="A1713" s="514">
        <v>1712</v>
      </c>
      <c r="B1713" s="374">
        <v>43490.655555555553</v>
      </c>
      <c r="C1713" t="s">
        <v>93</v>
      </c>
      <c r="D1713">
        <v>0.04</v>
      </c>
      <c r="E1713" t="s">
        <v>253</v>
      </c>
      <c r="F1713">
        <v>1.1382000000000001</v>
      </c>
      <c r="I1713" s="374">
        <v>43501.380555555559</v>
      </c>
      <c r="J1713">
        <v>1.1418999999999999</v>
      </c>
      <c r="K1713">
        <v>0</v>
      </c>
      <c r="M1713">
        <v>0.55000000000000004</v>
      </c>
      <c r="N1713">
        <v>-14.25</v>
      </c>
      <c r="O1713">
        <v>1110</v>
      </c>
      <c r="P1713" t="s">
        <v>1097</v>
      </c>
      <c r="Q1713">
        <v>679</v>
      </c>
      <c r="R1713" t="s">
        <v>93</v>
      </c>
    </row>
    <row r="1714" spans="1:18" x14ac:dyDescent="0.2">
      <c r="A1714" s="514">
        <v>1714</v>
      </c>
      <c r="B1714" s="374">
        <v>43490.683333333334</v>
      </c>
      <c r="C1714" t="s">
        <v>93</v>
      </c>
      <c r="D1714">
        <v>0.06</v>
      </c>
      <c r="E1714" t="s">
        <v>253</v>
      </c>
      <c r="F1714">
        <v>1.1402000000000001</v>
      </c>
      <c r="I1714" s="374">
        <v>43501.380555555559</v>
      </c>
      <c r="J1714">
        <v>1.1418999999999999</v>
      </c>
      <c r="K1714">
        <v>0</v>
      </c>
      <c r="M1714">
        <v>0.82</v>
      </c>
      <c r="N1714">
        <v>-9.3800000000000008</v>
      </c>
      <c r="O1714">
        <v>1110</v>
      </c>
      <c r="P1714" t="s">
        <v>1095</v>
      </c>
      <c r="Q1714">
        <v>679</v>
      </c>
      <c r="R1714" t="s">
        <v>93</v>
      </c>
    </row>
    <row r="1715" spans="1:18" x14ac:dyDescent="0.2">
      <c r="A1715" s="514">
        <v>1717</v>
      </c>
      <c r="B1715" s="374">
        <v>43493.238194444442</v>
      </c>
      <c r="C1715" t="s">
        <v>93</v>
      </c>
      <c r="D1715">
        <v>0.09</v>
      </c>
      <c r="E1715" t="s">
        <v>253</v>
      </c>
      <c r="F1715">
        <v>1.1425000000000001</v>
      </c>
      <c r="I1715" s="374">
        <v>43501.380555555559</v>
      </c>
      <c r="J1715">
        <v>1.1418999999999999</v>
      </c>
      <c r="K1715">
        <v>0</v>
      </c>
      <c r="M1715">
        <v>1.1200000000000001</v>
      </c>
      <c r="N1715">
        <v>6.52</v>
      </c>
      <c r="O1715">
        <v>1110</v>
      </c>
      <c r="P1715" t="s">
        <v>1092</v>
      </c>
      <c r="Q1715">
        <v>679</v>
      </c>
      <c r="R1715" t="s">
        <v>93</v>
      </c>
    </row>
    <row r="1716" spans="1:18" x14ac:dyDescent="0.2">
      <c r="A1716" s="514">
        <v>1733</v>
      </c>
      <c r="B1716" s="374">
        <v>43495.859027777777</v>
      </c>
      <c r="C1716" t="s">
        <v>93</v>
      </c>
      <c r="D1716">
        <v>0.2</v>
      </c>
      <c r="E1716" t="s">
        <v>253</v>
      </c>
      <c r="F1716">
        <v>1.1491</v>
      </c>
      <c r="I1716" s="374">
        <v>43501.380555555559</v>
      </c>
      <c r="J1716">
        <v>1.1418999999999999</v>
      </c>
      <c r="K1716">
        <v>0</v>
      </c>
      <c r="M1716">
        <v>1.87</v>
      </c>
      <c r="N1716">
        <v>145.87</v>
      </c>
      <c r="O1716">
        <v>1110</v>
      </c>
      <c r="P1716" t="s">
        <v>1090</v>
      </c>
      <c r="Q1716">
        <v>679</v>
      </c>
      <c r="R1716" t="s">
        <v>93</v>
      </c>
    </row>
    <row r="1717" spans="1:18" x14ac:dyDescent="0.2">
      <c r="A1717" s="514">
        <v>1740</v>
      </c>
      <c r="B1717" s="374">
        <v>43496.71597222222</v>
      </c>
      <c r="C1717" t="s">
        <v>93</v>
      </c>
      <c r="D1717">
        <v>0.13</v>
      </c>
      <c r="E1717" t="s">
        <v>253</v>
      </c>
      <c r="F1717">
        <v>1.1458999999999999</v>
      </c>
      <c r="I1717" s="374">
        <v>43501.380555555559</v>
      </c>
      <c r="J1717">
        <v>1.1418999999999999</v>
      </c>
      <c r="K1717">
        <v>0</v>
      </c>
      <c r="M1717">
        <v>0.6</v>
      </c>
      <c r="N1717">
        <v>52.6</v>
      </c>
      <c r="O1717">
        <v>1110</v>
      </c>
      <c r="P1717" t="s">
        <v>1091</v>
      </c>
      <c r="Q1717">
        <v>679</v>
      </c>
      <c r="R1717" t="s">
        <v>93</v>
      </c>
    </row>
    <row r="1718" spans="1:18" x14ac:dyDescent="0.2">
      <c r="A1718" s="514">
        <v>1713</v>
      </c>
      <c r="B1718" s="374">
        <v>43490.670138888891</v>
      </c>
      <c r="C1718" t="s">
        <v>92</v>
      </c>
      <c r="D1718">
        <v>0.01</v>
      </c>
      <c r="E1718" t="s">
        <v>253</v>
      </c>
      <c r="F1718">
        <v>1.1380999999999999</v>
      </c>
      <c r="I1718" s="374">
        <v>43490.679166666669</v>
      </c>
      <c r="J1718">
        <v>1.1392</v>
      </c>
      <c r="K1718">
        <v>0</v>
      </c>
      <c r="M1718">
        <v>0</v>
      </c>
      <c r="N1718">
        <v>1.1000000000000001</v>
      </c>
      <c r="O1718">
        <v>1110</v>
      </c>
      <c r="P1718" t="s">
        <v>575</v>
      </c>
      <c r="Q1718">
        <v>680</v>
      </c>
      <c r="R1718" t="s">
        <v>92</v>
      </c>
    </row>
    <row r="1719" spans="1:18" x14ac:dyDescent="0.2">
      <c r="A1719" s="514">
        <v>1715</v>
      </c>
      <c r="B1719" s="374">
        <v>43490.69027777778</v>
      </c>
      <c r="C1719" t="s">
        <v>92</v>
      </c>
      <c r="D1719">
        <v>0.01</v>
      </c>
      <c r="E1719" t="s">
        <v>253</v>
      </c>
      <c r="F1719">
        <v>1.1398999999999999</v>
      </c>
      <c r="I1719" s="374">
        <v>43490.727777777778</v>
      </c>
      <c r="J1719">
        <v>1.1411</v>
      </c>
      <c r="K1719">
        <v>0</v>
      </c>
      <c r="M1719">
        <v>0</v>
      </c>
      <c r="N1719">
        <v>1.2</v>
      </c>
      <c r="O1719">
        <v>1110</v>
      </c>
      <c r="P1719" t="s">
        <v>575</v>
      </c>
      <c r="Q1719">
        <v>681</v>
      </c>
      <c r="R1719" t="s">
        <v>92</v>
      </c>
    </row>
    <row r="1720" spans="1:18" x14ac:dyDescent="0.2">
      <c r="A1720" s="514">
        <v>1716</v>
      </c>
      <c r="B1720" s="374">
        <v>43490.732638888891</v>
      </c>
      <c r="C1720" t="s">
        <v>92</v>
      </c>
      <c r="D1720">
        <v>0.01</v>
      </c>
      <c r="E1720" t="s">
        <v>253</v>
      </c>
      <c r="F1720">
        <v>1.1407</v>
      </c>
      <c r="I1720" s="374">
        <v>43493.197916666664</v>
      </c>
      <c r="J1720">
        <v>1.1419999999999999</v>
      </c>
      <c r="K1720">
        <v>0</v>
      </c>
      <c r="M1720">
        <v>-0.12</v>
      </c>
      <c r="N1720">
        <v>1.18</v>
      </c>
      <c r="O1720">
        <v>1110</v>
      </c>
      <c r="P1720" t="s">
        <v>575</v>
      </c>
      <c r="Q1720">
        <v>682</v>
      </c>
      <c r="R1720" t="s">
        <v>92</v>
      </c>
    </row>
    <row r="1721" spans="1:18" x14ac:dyDescent="0.2">
      <c r="A1721" s="514">
        <v>1718</v>
      </c>
      <c r="B1721" s="374">
        <v>43493.379861111112</v>
      </c>
      <c r="C1721" t="s">
        <v>92</v>
      </c>
      <c r="D1721">
        <v>0.01</v>
      </c>
      <c r="E1721" t="s">
        <v>253</v>
      </c>
      <c r="F1721">
        <v>1.1400999999999999</v>
      </c>
      <c r="I1721" s="374">
        <v>43493.47152777778</v>
      </c>
      <c r="J1721">
        <v>1.1413</v>
      </c>
      <c r="K1721">
        <v>0</v>
      </c>
      <c r="M1721">
        <v>0</v>
      </c>
      <c r="N1721">
        <v>1.2</v>
      </c>
      <c r="O1721">
        <v>1110</v>
      </c>
      <c r="P1721" t="s">
        <v>575</v>
      </c>
      <c r="Q1721">
        <v>683</v>
      </c>
      <c r="R1721" t="s">
        <v>92</v>
      </c>
    </row>
    <row r="1722" spans="1:18" x14ac:dyDescent="0.2">
      <c r="A1722" s="514">
        <v>1719</v>
      </c>
      <c r="B1722" s="374">
        <v>43493.540972222225</v>
      </c>
      <c r="C1722" t="s">
        <v>92</v>
      </c>
      <c r="D1722">
        <v>0.01</v>
      </c>
      <c r="E1722" t="s">
        <v>253</v>
      </c>
      <c r="F1722">
        <v>1.1409</v>
      </c>
      <c r="I1722" s="374">
        <v>43493.605555555558</v>
      </c>
      <c r="J1722">
        <v>1.1420999999999999</v>
      </c>
      <c r="K1722">
        <v>0</v>
      </c>
      <c r="M1722">
        <v>0</v>
      </c>
      <c r="N1722">
        <v>1.2</v>
      </c>
      <c r="O1722">
        <v>1110</v>
      </c>
      <c r="P1722" t="s">
        <v>575</v>
      </c>
      <c r="Q1722">
        <v>684</v>
      </c>
      <c r="R1722" t="s">
        <v>92</v>
      </c>
    </row>
    <row r="1723" spans="1:18" x14ac:dyDescent="0.2">
      <c r="A1723" s="514">
        <v>1720</v>
      </c>
      <c r="B1723" s="374">
        <v>43493.623611111114</v>
      </c>
      <c r="C1723" t="s">
        <v>92</v>
      </c>
      <c r="D1723">
        <v>0.01</v>
      </c>
      <c r="E1723" t="s">
        <v>253</v>
      </c>
      <c r="F1723">
        <v>1.1420999999999999</v>
      </c>
      <c r="I1723" s="374">
        <v>43493.661111111112</v>
      </c>
      <c r="J1723">
        <v>1.1428</v>
      </c>
      <c r="K1723">
        <v>0</v>
      </c>
      <c r="M1723">
        <v>0</v>
      </c>
      <c r="N1723">
        <v>0.7</v>
      </c>
      <c r="O1723">
        <v>1110</v>
      </c>
      <c r="P1723" t="s">
        <v>577</v>
      </c>
      <c r="Q1723">
        <v>685</v>
      </c>
      <c r="R1723" t="s">
        <v>92</v>
      </c>
    </row>
    <row r="1724" spans="1:18" x14ac:dyDescent="0.2">
      <c r="A1724" s="514">
        <v>1721</v>
      </c>
      <c r="B1724" s="374">
        <v>43493.640277777777</v>
      </c>
      <c r="C1724" t="s">
        <v>92</v>
      </c>
      <c r="D1724">
        <v>0.01</v>
      </c>
      <c r="E1724" t="s">
        <v>253</v>
      </c>
      <c r="F1724">
        <v>1.1408</v>
      </c>
      <c r="I1724" s="374">
        <v>43493.661111111112</v>
      </c>
      <c r="J1724">
        <v>1.1426000000000001</v>
      </c>
      <c r="K1724">
        <v>0</v>
      </c>
      <c r="M1724">
        <v>0</v>
      </c>
      <c r="N1724">
        <v>1.8</v>
      </c>
      <c r="O1724">
        <v>1110</v>
      </c>
      <c r="P1724" t="s">
        <v>672</v>
      </c>
      <c r="Q1724">
        <v>685</v>
      </c>
      <c r="R1724" t="s">
        <v>92</v>
      </c>
    </row>
    <row r="1725" spans="1:18" x14ac:dyDescent="0.2">
      <c r="A1725" s="514">
        <v>1722</v>
      </c>
      <c r="B1725" s="374">
        <v>43493.689583333333</v>
      </c>
      <c r="C1725" t="s">
        <v>92</v>
      </c>
      <c r="D1725">
        <v>0.01</v>
      </c>
      <c r="E1725" t="s">
        <v>253</v>
      </c>
      <c r="F1725">
        <v>1.1429</v>
      </c>
      <c r="I1725" s="374">
        <v>43493.734027777777</v>
      </c>
      <c r="J1725">
        <v>1.1440999999999999</v>
      </c>
      <c r="K1725">
        <v>0</v>
      </c>
      <c r="M1725">
        <v>0</v>
      </c>
      <c r="N1725">
        <v>1.2</v>
      </c>
      <c r="O1725">
        <v>1110</v>
      </c>
      <c r="P1725" t="s">
        <v>563</v>
      </c>
      <c r="Q1725">
        <v>686</v>
      </c>
      <c r="R1725" t="s">
        <v>92</v>
      </c>
    </row>
    <row r="1726" spans="1:18" x14ac:dyDescent="0.2">
      <c r="A1726" s="514">
        <v>1723</v>
      </c>
      <c r="B1726" s="374">
        <v>43493.845138888886</v>
      </c>
      <c r="C1726" t="s">
        <v>92</v>
      </c>
      <c r="D1726">
        <v>0.01</v>
      </c>
      <c r="E1726" t="s">
        <v>253</v>
      </c>
      <c r="F1726">
        <v>1.1431</v>
      </c>
      <c r="I1726" s="374">
        <v>43494.381249999999</v>
      </c>
      <c r="J1726">
        <v>1.1444000000000001</v>
      </c>
      <c r="K1726">
        <v>0</v>
      </c>
      <c r="M1726">
        <v>-0.12</v>
      </c>
      <c r="N1726">
        <v>1.18</v>
      </c>
      <c r="O1726">
        <v>1110</v>
      </c>
      <c r="P1726" t="s">
        <v>575</v>
      </c>
      <c r="Q1726">
        <v>687</v>
      </c>
      <c r="R1726" t="s">
        <v>92</v>
      </c>
    </row>
    <row r="1727" spans="1:18" x14ac:dyDescent="0.2">
      <c r="A1727" s="514">
        <v>1724</v>
      </c>
      <c r="B1727" s="374">
        <v>43494.420138888891</v>
      </c>
      <c r="C1727" t="s">
        <v>92</v>
      </c>
      <c r="D1727">
        <v>0.01</v>
      </c>
      <c r="E1727" t="s">
        <v>253</v>
      </c>
      <c r="F1727">
        <v>1.1438999999999999</v>
      </c>
      <c r="I1727" s="374">
        <v>43494.729861111111</v>
      </c>
      <c r="J1727">
        <v>1.1438999999999999</v>
      </c>
      <c r="K1727">
        <v>0</v>
      </c>
      <c r="M1727">
        <v>0</v>
      </c>
      <c r="N1727">
        <v>0</v>
      </c>
      <c r="O1727">
        <v>1110</v>
      </c>
      <c r="P1727" t="s">
        <v>575</v>
      </c>
      <c r="Q1727">
        <v>688</v>
      </c>
      <c r="R1727" t="s">
        <v>92</v>
      </c>
    </row>
    <row r="1728" spans="1:18" x14ac:dyDescent="0.2">
      <c r="A1728" s="514">
        <v>1725</v>
      </c>
      <c r="B1728" s="374">
        <v>43494.584722222222</v>
      </c>
      <c r="C1728" t="s">
        <v>92</v>
      </c>
      <c r="D1728">
        <v>0.01</v>
      </c>
      <c r="E1728" t="s">
        <v>253</v>
      </c>
      <c r="F1728">
        <v>1.1426000000000001</v>
      </c>
      <c r="I1728" s="374">
        <v>43494.729861111111</v>
      </c>
      <c r="J1728">
        <v>1.1438999999999999</v>
      </c>
      <c r="K1728">
        <v>0</v>
      </c>
      <c r="M1728">
        <v>0</v>
      </c>
      <c r="N1728">
        <v>1.3</v>
      </c>
      <c r="O1728">
        <v>1110</v>
      </c>
      <c r="P1728" t="s">
        <v>1103</v>
      </c>
      <c r="Q1728">
        <v>688</v>
      </c>
      <c r="R1728" t="s">
        <v>92</v>
      </c>
    </row>
    <row r="1729" spans="1:18" x14ac:dyDescent="0.2">
      <c r="A1729" s="514">
        <v>1726</v>
      </c>
      <c r="B1729" s="374">
        <v>43494.706944444442</v>
      </c>
      <c r="C1729" t="s">
        <v>92</v>
      </c>
      <c r="D1729">
        <v>0.01</v>
      </c>
      <c r="E1729" t="s">
        <v>253</v>
      </c>
      <c r="F1729">
        <v>1.1413</v>
      </c>
      <c r="I1729" s="374">
        <v>43494.729861111111</v>
      </c>
      <c r="J1729">
        <v>1.1438999999999999</v>
      </c>
      <c r="K1729">
        <v>0</v>
      </c>
      <c r="M1729">
        <v>0</v>
      </c>
      <c r="N1729">
        <v>2.6</v>
      </c>
      <c r="O1729">
        <v>1110</v>
      </c>
      <c r="P1729" t="s">
        <v>673</v>
      </c>
      <c r="Q1729">
        <v>688</v>
      </c>
      <c r="R1729" t="s">
        <v>92</v>
      </c>
    </row>
    <row r="1730" spans="1:18" x14ac:dyDescent="0.2">
      <c r="A1730" s="514">
        <v>1727</v>
      </c>
      <c r="B1730" s="374">
        <v>43494.738888888889</v>
      </c>
      <c r="C1730" t="s">
        <v>92</v>
      </c>
      <c r="D1730">
        <v>0.01</v>
      </c>
      <c r="E1730" t="s">
        <v>253</v>
      </c>
      <c r="F1730">
        <v>1.1429</v>
      </c>
      <c r="I1730" s="374">
        <v>43495.131249999999</v>
      </c>
      <c r="J1730">
        <v>1.1442000000000001</v>
      </c>
      <c r="K1730">
        <v>0</v>
      </c>
      <c r="M1730">
        <v>-0.12</v>
      </c>
      <c r="N1730">
        <v>1.18</v>
      </c>
      <c r="O1730">
        <v>1110</v>
      </c>
      <c r="P1730" t="s">
        <v>575</v>
      </c>
      <c r="Q1730">
        <v>689</v>
      </c>
      <c r="R1730" t="s">
        <v>92</v>
      </c>
    </row>
    <row r="1731" spans="1:18" x14ac:dyDescent="0.2">
      <c r="A1731" s="514">
        <v>1728</v>
      </c>
      <c r="B1731" s="374">
        <v>43495.331250000003</v>
      </c>
      <c r="C1731" t="s">
        <v>92</v>
      </c>
      <c r="D1731">
        <v>0.01</v>
      </c>
      <c r="E1731" t="s">
        <v>253</v>
      </c>
      <c r="F1731">
        <v>1.1444000000000001</v>
      </c>
      <c r="I1731" s="374">
        <v>43495.833333333336</v>
      </c>
      <c r="J1731">
        <v>1.1444000000000001</v>
      </c>
      <c r="K1731">
        <v>0</v>
      </c>
      <c r="M1731">
        <v>0</v>
      </c>
      <c r="N1731">
        <v>0</v>
      </c>
      <c r="O1731">
        <v>1110</v>
      </c>
      <c r="P1731" t="s">
        <v>575</v>
      </c>
      <c r="Q1731">
        <v>690</v>
      </c>
      <c r="R1731" t="s">
        <v>92</v>
      </c>
    </row>
    <row r="1732" spans="1:18" x14ac:dyDescent="0.2">
      <c r="A1732" s="514">
        <v>1729</v>
      </c>
      <c r="B1732" s="374">
        <v>43495.337500000001</v>
      </c>
      <c r="C1732" t="s">
        <v>92</v>
      </c>
      <c r="D1732">
        <v>0.01</v>
      </c>
      <c r="E1732" t="s">
        <v>253</v>
      </c>
      <c r="F1732">
        <v>1.143</v>
      </c>
      <c r="I1732" s="374">
        <v>43495.833333333336</v>
      </c>
      <c r="J1732">
        <v>1.1440999999999999</v>
      </c>
      <c r="K1732">
        <v>0</v>
      </c>
      <c r="M1732">
        <v>0</v>
      </c>
      <c r="N1732">
        <v>1.1000000000000001</v>
      </c>
      <c r="O1732">
        <v>1110</v>
      </c>
      <c r="P1732" t="s">
        <v>675</v>
      </c>
      <c r="Q1732">
        <v>690</v>
      </c>
      <c r="R1732" t="s">
        <v>92</v>
      </c>
    </row>
    <row r="1733" spans="1:18" x14ac:dyDescent="0.2">
      <c r="A1733" s="514">
        <v>1730</v>
      </c>
      <c r="B1733" s="374">
        <v>43495.631249999999</v>
      </c>
      <c r="C1733" t="s">
        <v>92</v>
      </c>
      <c r="D1733">
        <v>0.01</v>
      </c>
      <c r="E1733" t="s">
        <v>253</v>
      </c>
      <c r="F1733">
        <v>1.1416999999999999</v>
      </c>
      <c r="I1733" s="374">
        <v>43495.833333333336</v>
      </c>
      <c r="J1733">
        <v>1.1440999999999999</v>
      </c>
      <c r="K1733">
        <v>0</v>
      </c>
      <c r="M1733">
        <v>0</v>
      </c>
      <c r="N1733">
        <v>2.4</v>
      </c>
      <c r="O1733">
        <v>1110</v>
      </c>
      <c r="P1733" t="s">
        <v>674</v>
      </c>
      <c r="Q1733">
        <v>690</v>
      </c>
      <c r="R1733" t="s">
        <v>92</v>
      </c>
    </row>
    <row r="1734" spans="1:18" x14ac:dyDescent="0.2">
      <c r="A1734" s="514">
        <v>1731</v>
      </c>
      <c r="B1734" s="374">
        <v>43495.839583333334</v>
      </c>
      <c r="C1734" t="s">
        <v>92</v>
      </c>
      <c r="D1734">
        <v>0.01</v>
      </c>
      <c r="E1734" t="s">
        <v>253</v>
      </c>
      <c r="F1734">
        <v>1.1465000000000001</v>
      </c>
      <c r="I1734" s="374">
        <v>43495.847916666666</v>
      </c>
      <c r="J1734">
        <v>1.1476999999999999</v>
      </c>
      <c r="K1734">
        <v>0</v>
      </c>
      <c r="M1734">
        <v>0</v>
      </c>
      <c r="N1734">
        <v>1.2</v>
      </c>
      <c r="O1734">
        <v>1110</v>
      </c>
      <c r="P1734" t="s">
        <v>575</v>
      </c>
      <c r="Q1734">
        <v>691</v>
      </c>
      <c r="R1734" t="s">
        <v>92</v>
      </c>
    </row>
    <row r="1735" spans="1:18" x14ac:dyDescent="0.2">
      <c r="A1735" s="514">
        <v>1732</v>
      </c>
      <c r="B1735" s="374">
        <v>43495.853472222225</v>
      </c>
      <c r="C1735" t="s">
        <v>92</v>
      </c>
      <c r="D1735">
        <v>0.01</v>
      </c>
      <c r="E1735" t="s">
        <v>253</v>
      </c>
      <c r="F1735">
        <v>1.1475</v>
      </c>
      <c r="I1735" s="374">
        <v>43495.857638888891</v>
      </c>
      <c r="J1735">
        <v>1.1487000000000001</v>
      </c>
      <c r="K1735">
        <v>0</v>
      </c>
      <c r="M1735">
        <v>0</v>
      </c>
      <c r="N1735">
        <v>1.2</v>
      </c>
      <c r="O1735">
        <v>1110</v>
      </c>
      <c r="P1735" t="s">
        <v>563</v>
      </c>
      <c r="Q1735">
        <v>692</v>
      </c>
      <c r="R1735" t="s">
        <v>92</v>
      </c>
    </row>
    <row r="1736" spans="1:18" x14ac:dyDescent="0.2">
      <c r="A1736" s="514">
        <v>1734</v>
      </c>
      <c r="B1736" s="374">
        <v>43495.879166666666</v>
      </c>
      <c r="C1736" t="s">
        <v>92</v>
      </c>
      <c r="D1736">
        <v>0.01</v>
      </c>
      <c r="E1736" t="s">
        <v>253</v>
      </c>
      <c r="F1736">
        <v>1.1488</v>
      </c>
      <c r="I1736" s="374">
        <v>43496.162499999999</v>
      </c>
      <c r="J1736">
        <v>1.1504000000000001</v>
      </c>
      <c r="K1736">
        <v>0</v>
      </c>
      <c r="M1736">
        <v>-0.37</v>
      </c>
      <c r="N1736">
        <v>1.23</v>
      </c>
      <c r="O1736">
        <v>1110</v>
      </c>
      <c r="P1736" t="s">
        <v>575</v>
      </c>
      <c r="Q1736">
        <v>693</v>
      </c>
      <c r="R1736" t="s">
        <v>92</v>
      </c>
    </row>
    <row r="1737" spans="1:18" x14ac:dyDescent="0.2">
      <c r="A1737" s="514">
        <v>1735</v>
      </c>
      <c r="B1737" s="374">
        <v>43496.34097222222</v>
      </c>
      <c r="C1737" t="s">
        <v>92</v>
      </c>
      <c r="D1737">
        <v>0.01</v>
      </c>
      <c r="E1737" t="s">
        <v>253</v>
      </c>
      <c r="F1737">
        <v>1.1501999999999999</v>
      </c>
      <c r="I1737" s="374">
        <v>43496.38958333333</v>
      </c>
      <c r="J1737">
        <v>1.1508</v>
      </c>
      <c r="K1737">
        <v>0</v>
      </c>
      <c r="M1737">
        <v>0</v>
      </c>
      <c r="N1737">
        <v>0.6</v>
      </c>
      <c r="O1737">
        <v>1110</v>
      </c>
      <c r="P1737" t="s">
        <v>563</v>
      </c>
      <c r="Q1737">
        <v>694</v>
      </c>
      <c r="R1737" t="s">
        <v>92</v>
      </c>
    </row>
    <row r="1738" spans="1:18" x14ac:dyDescent="0.2">
      <c r="A1738" s="514">
        <v>1736</v>
      </c>
      <c r="B1738" s="374">
        <v>43496.375694444447</v>
      </c>
      <c r="C1738" t="s">
        <v>92</v>
      </c>
      <c r="D1738">
        <v>0.01</v>
      </c>
      <c r="E1738" t="s">
        <v>253</v>
      </c>
      <c r="F1738">
        <v>1.1489</v>
      </c>
      <c r="I1738" s="374">
        <v>43496.38958333333</v>
      </c>
      <c r="J1738">
        <v>1.1508</v>
      </c>
      <c r="K1738">
        <v>0</v>
      </c>
      <c r="M1738">
        <v>0</v>
      </c>
      <c r="N1738">
        <v>1.9</v>
      </c>
      <c r="O1738">
        <v>1110</v>
      </c>
      <c r="P1738" t="s">
        <v>676</v>
      </c>
      <c r="Q1738">
        <v>694</v>
      </c>
      <c r="R1738" t="s">
        <v>92</v>
      </c>
    </row>
    <row r="1739" spans="1:18" x14ac:dyDescent="0.2">
      <c r="A1739" s="514">
        <v>1737</v>
      </c>
      <c r="B1739" s="374">
        <v>43496.400694444441</v>
      </c>
      <c r="C1739" t="s">
        <v>92</v>
      </c>
      <c r="D1739">
        <v>0.01</v>
      </c>
      <c r="E1739" t="s">
        <v>253</v>
      </c>
      <c r="F1739">
        <v>1.1497999999999999</v>
      </c>
      <c r="I1739" s="374">
        <v>43497.604166666664</v>
      </c>
      <c r="J1739">
        <v>1.1476999999999999</v>
      </c>
      <c r="K1739">
        <v>0</v>
      </c>
      <c r="M1739">
        <v>-0.12</v>
      </c>
      <c r="N1739">
        <v>-2.2200000000000002</v>
      </c>
      <c r="O1739">
        <v>1110</v>
      </c>
      <c r="P1739" t="s">
        <v>575</v>
      </c>
      <c r="Q1739">
        <v>695</v>
      </c>
      <c r="R1739" t="s">
        <v>92</v>
      </c>
    </row>
    <row r="1740" spans="1:18" x14ac:dyDescent="0.2">
      <c r="A1740" s="514">
        <v>1738</v>
      </c>
      <c r="B1740" s="374">
        <v>43496.457638888889</v>
      </c>
      <c r="C1740" t="s">
        <v>92</v>
      </c>
      <c r="D1740">
        <v>0.01</v>
      </c>
      <c r="E1740" t="s">
        <v>253</v>
      </c>
      <c r="F1740">
        <v>1.1485000000000001</v>
      </c>
      <c r="I1740" s="374">
        <v>43497.604166666664</v>
      </c>
      <c r="J1740">
        <v>1.1476999999999999</v>
      </c>
      <c r="K1740">
        <v>0</v>
      </c>
      <c r="M1740">
        <v>-0.12</v>
      </c>
      <c r="N1740">
        <v>-0.92</v>
      </c>
      <c r="O1740">
        <v>1110</v>
      </c>
      <c r="P1740" t="s">
        <v>1102</v>
      </c>
      <c r="Q1740">
        <v>695</v>
      </c>
      <c r="R1740" t="s">
        <v>92</v>
      </c>
    </row>
    <row r="1741" spans="1:18" x14ac:dyDescent="0.2">
      <c r="A1741" s="514">
        <v>1739</v>
      </c>
      <c r="B1741" s="374">
        <v>43496.709027777775</v>
      </c>
      <c r="C1741" t="s">
        <v>92</v>
      </c>
      <c r="D1741">
        <v>0.01</v>
      </c>
      <c r="E1741" t="s">
        <v>253</v>
      </c>
      <c r="F1741">
        <v>1.1472</v>
      </c>
      <c r="I1741" s="374">
        <v>43497.604166666664</v>
      </c>
      <c r="J1741">
        <v>1.1476999999999999</v>
      </c>
      <c r="K1741">
        <v>0</v>
      </c>
      <c r="M1741">
        <v>-0.12</v>
      </c>
      <c r="N1741">
        <v>0.38</v>
      </c>
      <c r="O1741">
        <v>1110</v>
      </c>
      <c r="P1741" t="s">
        <v>1101</v>
      </c>
      <c r="Q1741">
        <v>695</v>
      </c>
      <c r="R1741" t="s">
        <v>92</v>
      </c>
    </row>
    <row r="1742" spans="1:18" x14ac:dyDescent="0.2">
      <c r="A1742" s="514">
        <v>1741</v>
      </c>
      <c r="B1742" s="374">
        <v>43496.71597222222</v>
      </c>
      <c r="C1742" t="s">
        <v>92</v>
      </c>
      <c r="D1742">
        <v>0.02</v>
      </c>
      <c r="E1742" t="s">
        <v>253</v>
      </c>
      <c r="F1742">
        <v>1.1457999999999999</v>
      </c>
      <c r="I1742" s="374">
        <v>43497.604166666664</v>
      </c>
      <c r="J1742">
        <v>1.1476999999999999</v>
      </c>
      <c r="K1742">
        <v>0</v>
      </c>
      <c r="M1742">
        <v>-0.25</v>
      </c>
      <c r="N1742">
        <v>3.55</v>
      </c>
      <c r="O1742">
        <v>1110</v>
      </c>
      <c r="P1742" t="s">
        <v>1100</v>
      </c>
      <c r="Q1742">
        <v>695</v>
      </c>
      <c r="R1742" t="s">
        <v>92</v>
      </c>
    </row>
    <row r="1743" spans="1:18" x14ac:dyDescent="0.2">
      <c r="A1743" s="514">
        <v>1742</v>
      </c>
      <c r="B1743" s="374">
        <v>43496.763888888891</v>
      </c>
      <c r="C1743" t="s">
        <v>92</v>
      </c>
      <c r="D1743">
        <v>0.03</v>
      </c>
      <c r="E1743" t="s">
        <v>253</v>
      </c>
      <c r="F1743">
        <v>1.1437999999999999</v>
      </c>
      <c r="I1743" s="374">
        <v>43497.604166666664</v>
      </c>
      <c r="J1743">
        <v>1.1476999999999999</v>
      </c>
      <c r="K1743">
        <v>0</v>
      </c>
      <c r="M1743">
        <v>-0.37</v>
      </c>
      <c r="N1743">
        <v>11.33</v>
      </c>
      <c r="O1743">
        <v>1110</v>
      </c>
      <c r="P1743" t="s">
        <v>1099</v>
      </c>
      <c r="Q1743">
        <v>695</v>
      </c>
      <c r="R1743" t="s">
        <v>92</v>
      </c>
    </row>
    <row r="1744" spans="1:18" x14ac:dyDescent="0.2">
      <c r="A1744" s="514">
        <v>1743</v>
      </c>
      <c r="B1744" s="374">
        <v>43497.623611111114</v>
      </c>
      <c r="C1744" t="s">
        <v>92</v>
      </c>
      <c r="D1744">
        <v>0.01</v>
      </c>
      <c r="E1744" t="s">
        <v>253</v>
      </c>
      <c r="F1744">
        <v>1.1475</v>
      </c>
      <c r="I1744" s="374">
        <v>43497.72152777778</v>
      </c>
      <c r="J1744">
        <v>1.1475</v>
      </c>
      <c r="K1744">
        <v>0</v>
      </c>
      <c r="M1744">
        <v>0</v>
      </c>
      <c r="N1744">
        <v>0</v>
      </c>
      <c r="O1744">
        <v>1110</v>
      </c>
      <c r="P1744" t="s">
        <v>575</v>
      </c>
      <c r="Q1744">
        <v>696</v>
      </c>
      <c r="R1744" t="s">
        <v>92</v>
      </c>
    </row>
    <row r="1745" spans="1:18" x14ac:dyDescent="0.2">
      <c r="A1745" s="514">
        <v>1744</v>
      </c>
      <c r="B1745" s="374">
        <v>43497.668055555558</v>
      </c>
      <c r="C1745" t="s">
        <v>92</v>
      </c>
      <c r="D1745">
        <v>0.01</v>
      </c>
      <c r="E1745" t="s">
        <v>253</v>
      </c>
      <c r="F1745">
        <v>1.1462000000000001</v>
      </c>
      <c r="I1745" s="374">
        <v>43497.72152777778</v>
      </c>
      <c r="J1745">
        <v>1.1475</v>
      </c>
      <c r="K1745">
        <v>0</v>
      </c>
      <c r="M1745">
        <v>0</v>
      </c>
      <c r="N1745">
        <v>1.3</v>
      </c>
      <c r="O1745">
        <v>1110</v>
      </c>
      <c r="P1745" t="s">
        <v>677</v>
      </c>
      <c r="Q1745">
        <v>696</v>
      </c>
      <c r="R1745" t="s">
        <v>92</v>
      </c>
    </row>
    <row r="1746" spans="1:18" x14ac:dyDescent="0.2">
      <c r="A1746" s="514">
        <v>1745</v>
      </c>
      <c r="B1746" s="374">
        <v>43497.688888888886</v>
      </c>
      <c r="C1746" t="s">
        <v>92</v>
      </c>
      <c r="D1746">
        <v>0.01</v>
      </c>
      <c r="E1746" t="s">
        <v>253</v>
      </c>
      <c r="F1746">
        <v>1.1449</v>
      </c>
      <c r="I1746" s="374">
        <v>43497.72152777778</v>
      </c>
      <c r="J1746">
        <v>1.1475</v>
      </c>
      <c r="K1746">
        <v>0</v>
      </c>
      <c r="M1746">
        <v>0</v>
      </c>
      <c r="N1746">
        <v>2.6</v>
      </c>
      <c r="O1746">
        <v>1110</v>
      </c>
      <c r="P1746" t="s">
        <v>678</v>
      </c>
      <c r="Q1746">
        <v>696</v>
      </c>
      <c r="R1746" t="s">
        <v>92</v>
      </c>
    </row>
    <row r="1747" spans="1:18" x14ac:dyDescent="0.2">
      <c r="A1747" s="514">
        <v>1746</v>
      </c>
      <c r="B1747" s="374">
        <v>43500.376388888886</v>
      </c>
      <c r="C1747" t="s">
        <v>92</v>
      </c>
      <c r="D1747">
        <v>0.01</v>
      </c>
      <c r="E1747" t="s">
        <v>253</v>
      </c>
      <c r="F1747">
        <v>1.1440999999999999</v>
      </c>
      <c r="I1747" s="374">
        <v>43500.424305555556</v>
      </c>
      <c r="J1747">
        <v>1.1453</v>
      </c>
      <c r="K1747">
        <v>0</v>
      </c>
      <c r="M1747">
        <v>0</v>
      </c>
      <c r="N1747">
        <v>1.2</v>
      </c>
      <c r="O1747">
        <v>1110</v>
      </c>
      <c r="P1747" t="s">
        <v>563</v>
      </c>
      <c r="Q1747">
        <v>697</v>
      </c>
      <c r="R1747" t="s">
        <v>92</v>
      </c>
    </row>
    <row r="1748" spans="1:18" x14ac:dyDescent="0.2">
      <c r="A1748" s="514">
        <v>1747</v>
      </c>
      <c r="B1748" s="374">
        <v>43500.628472222219</v>
      </c>
      <c r="C1748" t="s">
        <v>92</v>
      </c>
      <c r="D1748">
        <v>0.01</v>
      </c>
      <c r="E1748" t="s">
        <v>253</v>
      </c>
      <c r="F1748">
        <v>1.1445000000000001</v>
      </c>
      <c r="I1748" s="374">
        <v>43515.776388888888</v>
      </c>
      <c r="J1748">
        <v>1.1354</v>
      </c>
      <c r="K1748">
        <v>0</v>
      </c>
      <c r="M1748">
        <v>-1.82</v>
      </c>
      <c r="N1748">
        <v>-10.92</v>
      </c>
      <c r="O1748">
        <v>1110</v>
      </c>
      <c r="P1748" t="s">
        <v>575</v>
      </c>
      <c r="Q1748">
        <v>698</v>
      </c>
      <c r="R1748" t="s">
        <v>92</v>
      </c>
    </row>
    <row r="1749" spans="1:18" x14ac:dyDescent="0.2">
      <c r="A1749" s="514">
        <v>1748</v>
      </c>
      <c r="B1749" s="374">
        <v>43500.659722222219</v>
      </c>
      <c r="C1749" t="s">
        <v>92</v>
      </c>
      <c r="D1749">
        <v>0.01</v>
      </c>
      <c r="E1749" t="s">
        <v>253</v>
      </c>
      <c r="F1749">
        <v>1.1433</v>
      </c>
      <c r="I1749" s="374">
        <v>43515.776388888888</v>
      </c>
      <c r="J1749">
        <v>1.1354</v>
      </c>
      <c r="K1749">
        <v>0</v>
      </c>
      <c r="M1749">
        <v>-1.82</v>
      </c>
      <c r="N1749">
        <v>-9.7200000000000006</v>
      </c>
      <c r="O1749">
        <v>1110</v>
      </c>
      <c r="P1749" t="s">
        <v>1070</v>
      </c>
      <c r="Q1749">
        <v>698</v>
      </c>
      <c r="R1749" t="s">
        <v>92</v>
      </c>
    </row>
    <row r="1750" spans="1:18" x14ac:dyDescent="0.2">
      <c r="A1750" s="514">
        <v>1749</v>
      </c>
      <c r="B1750" s="374">
        <v>43501.379166666666</v>
      </c>
      <c r="C1750" t="s">
        <v>92</v>
      </c>
      <c r="D1750">
        <v>0.01</v>
      </c>
      <c r="E1750" t="s">
        <v>253</v>
      </c>
      <c r="F1750">
        <v>1.1419999999999999</v>
      </c>
      <c r="I1750" s="374">
        <v>43515.776388888888</v>
      </c>
      <c r="J1750">
        <v>1.1354</v>
      </c>
      <c r="K1750">
        <v>0</v>
      </c>
      <c r="M1750">
        <v>-1.7</v>
      </c>
      <c r="N1750">
        <v>-8.3000000000000007</v>
      </c>
      <c r="O1750">
        <v>1110</v>
      </c>
      <c r="P1750" t="s">
        <v>1069</v>
      </c>
      <c r="Q1750">
        <v>698</v>
      </c>
      <c r="R1750" t="s">
        <v>92</v>
      </c>
    </row>
    <row r="1751" spans="1:18" x14ac:dyDescent="0.2">
      <c r="A1751" s="514">
        <v>1753</v>
      </c>
      <c r="B1751" s="374">
        <v>43501.717361111114</v>
      </c>
      <c r="C1751" t="s">
        <v>92</v>
      </c>
      <c r="D1751">
        <v>0.02</v>
      </c>
      <c r="E1751" t="s">
        <v>253</v>
      </c>
      <c r="F1751">
        <v>1.1405000000000001</v>
      </c>
      <c r="I1751" s="374">
        <v>43515.776388888888</v>
      </c>
      <c r="J1751">
        <v>1.1354</v>
      </c>
      <c r="K1751">
        <v>0</v>
      </c>
      <c r="M1751">
        <v>-3.48</v>
      </c>
      <c r="N1751">
        <v>-13.68</v>
      </c>
      <c r="O1751">
        <v>1110</v>
      </c>
      <c r="P1751" t="s">
        <v>1072</v>
      </c>
      <c r="Q1751">
        <v>698</v>
      </c>
      <c r="R1751" t="s">
        <v>92</v>
      </c>
    </row>
    <row r="1752" spans="1:18" x14ac:dyDescent="0.2">
      <c r="A1752" s="514">
        <v>1755</v>
      </c>
      <c r="B1752" s="374">
        <v>43502.328472222223</v>
      </c>
      <c r="C1752" t="s">
        <v>92</v>
      </c>
      <c r="D1752">
        <v>0.03</v>
      </c>
      <c r="E1752" t="s">
        <v>253</v>
      </c>
      <c r="F1752">
        <v>1.139</v>
      </c>
      <c r="I1752" s="374">
        <v>43515.776388888888</v>
      </c>
      <c r="J1752">
        <v>1.1354</v>
      </c>
      <c r="K1752">
        <v>0</v>
      </c>
      <c r="M1752">
        <v>-4.83</v>
      </c>
      <c r="N1752">
        <v>-15.63</v>
      </c>
      <c r="O1752">
        <v>1110</v>
      </c>
      <c r="P1752" t="s">
        <v>1073</v>
      </c>
      <c r="Q1752">
        <v>698</v>
      </c>
      <c r="R1752" t="s">
        <v>92</v>
      </c>
    </row>
    <row r="1753" spans="1:18" x14ac:dyDescent="0.2">
      <c r="A1753" s="514">
        <v>1759</v>
      </c>
      <c r="B1753" s="374">
        <v>43502.792361111111</v>
      </c>
      <c r="C1753" t="s">
        <v>92</v>
      </c>
      <c r="D1753">
        <v>0.04</v>
      </c>
      <c r="E1753" t="s">
        <v>253</v>
      </c>
      <c r="F1753">
        <v>1.1374</v>
      </c>
      <c r="I1753" s="374">
        <v>43515.776388888888</v>
      </c>
      <c r="J1753">
        <v>1.1354</v>
      </c>
      <c r="K1753">
        <v>0</v>
      </c>
      <c r="M1753">
        <v>-6.48</v>
      </c>
      <c r="N1753">
        <v>-14.48</v>
      </c>
      <c r="O1753">
        <v>1110</v>
      </c>
      <c r="P1753" t="s">
        <v>1071</v>
      </c>
      <c r="Q1753">
        <v>698</v>
      </c>
      <c r="R1753" t="s">
        <v>92</v>
      </c>
    </row>
    <row r="1754" spans="1:18" x14ac:dyDescent="0.2">
      <c r="A1754" s="514">
        <v>1761</v>
      </c>
      <c r="B1754" s="374">
        <v>43503.373611111114</v>
      </c>
      <c r="C1754" t="s">
        <v>92</v>
      </c>
      <c r="D1754">
        <v>0.06</v>
      </c>
      <c r="E1754" t="s">
        <v>253</v>
      </c>
      <c r="F1754">
        <v>1.1355</v>
      </c>
      <c r="I1754" s="374">
        <v>43515.776388888888</v>
      </c>
      <c r="J1754">
        <v>1.1354</v>
      </c>
      <c r="K1754">
        <v>0</v>
      </c>
      <c r="M1754">
        <v>-7.41</v>
      </c>
      <c r="N1754">
        <v>-8.01</v>
      </c>
      <c r="O1754">
        <v>1110</v>
      </c>
      <c r="P1754" t="s">
        <v>1068</v>
      </c>
      <c r="Q1754">
        <v>698</v>
      </c>
      <c r="R1754" t="s">
        <v>92</v>
      </c>
    </row>
    <row r="1755" spans="1:18" x14ac:dyDescent="0.2">
      <c r="A1755" s="514">
        <v>1763</v>
      </c>
      <c r="B1755" s="374">
        <v>43503.523611111108</v>
      </c>
      <c r="C1755" t="s">
        <v>92</v>
      </c>
      <c r="D1755">
        <v>0.09</v>
      </c>
      <c r="E1755" t="s">
        <v>253</v>
      </c>
      <c r="F1755">
        <v>1.1332</v>
      </c>
      <c r="I1755" s="374">
        <v>43515.776388888888</v>
      </c>
      <c r="J1755">
        <v>1.1354</v>
      </c>
      <c r="K1755">
        <v>0</v>
      </c>
      <c r="M1755">
        <v>-11.19</v>
      </c>
      <c r="N1755">
        <v>8.61</v>
      </c>
      <c r="O1755">
        <v>1110</v>
      </c>
      <c r="P1755" t="s">
        <v>1067</v>
      </c>
      <c r="Q1755">
        <v>698</v>
      </c>
      <c r="R1755" t="s">
        <v>92</v>
      </c>
    </row>
    <row r="1756" spans="1:18" x14ac:dyDescent="0.2">
      <c r="A1756" s="514">
        <v>1768</v>
      </c>
      <c r="B1756" s="374">
        <v>43507.457638888889</v>
      </c>
      <c r="C1756" t="s">
        <v>92</v>
      </c>
      <c r="D1756">
        <v>0.13</v>
      </c>
      <c r="E1756" t="s">
        <v>253</v>
      </c>
      <c r="F1756">
        <v>1.1306</v>
      </c>
      <c r="I1756" s="374">
        <v>43515.776388888888</v>
      </c>
      <c r="J1756">
        <v>1.1354</v>
      </c>
      <c r="K1756">
        <v>0</v>
      </c>
      <c r="M1756">
        <v>-12.89</v>
      </c>
      <c r="N1756">
        <v>49.51</v>
      </c>
      <c r="O1756">
        <v>1110</v>
      </c>
      <c r="P1756" t="s">
        <v>1066</v>
      </c>
      <c r="Q1756">
        <v>698</v>
      </c>
      <c r="R1756" t="s">
        <v>92</v>
      </c>
    </row>
    <row r="1757" spans="1:18" x14ac:dyDescent="0.2">
      <c r="A1757" s="514">
        <v>1771</v>
      </c>
      <c r="B1757" s="374">
        <v>43507.705555555556</v>
      </c>
      <c r="C1757" t="s">
        <v>92</v>
      </c>
      <c r="D1757">
        <v>0.2</v>
      </c>
      <c r="E1757" t="s">
        <v>253</v>
      </c>
      <c r="F1757">
        <v>1.1274</v>
      </c>
      <c r="I1757" s="374">
        <v>43515.776388888888</v>
      </c>
      <c r="J1757">
        <v>1.1354</v>
      </c>
      <c r="K1757">
        <v>0</v>
      </c>
      <c r="M1757">
        <v>-19.850000000000001</v>
      </c>
      <c r="N1757">
        <v>140.15</v>
      </c>
      <c r="O1757">
        <v>1110</v>
      </c>
      <c r="P1757" t="s">
        <v>1065</v>
      </c>
      <c r="Q1757">
        <v>698</v>
      </c>
      <c r="R1757" t="s">
        <v>92</v>
      </c>
    </row>
    <row r="1758" spans="1:18" x14ac:dyDescent="0.2">
      <c r="A1758" s="514">
        <v>1750</v>
      </c>
      <c r="B1758" s="374">
        <v>43501.442361111112</v>
      </c>
      <c r="C1758" t="s">
        <v>93</v>
      </c>
      <c r="D1758">
        <v>0.01</v>
      </c>
      <c r="E1758" t="s">
        <v>253</v>
      </c>
      <c r="F1758">
        <v>1.1418999999999999</v>
      </c>
      <c r="I1758" s="374">
        <v>43501.664583333331</v>
      </c>
      <c r="J1758">
        <v>1.1413</v>
      </c>
      <c r="K1758">
        <v>0</v>
      </c>
      <c r="M1758">
        <v>0</v>
      </c>
      <c r="N1758">
        <v>0.6</v>
      </c>
      <c r="O1758">
        <v>1110</v>
      </c>
      <c r="P1758" t="s">
        <v>575</v>
      </c>
      <c r="Q1758">
        <v>699</v>
      </c>
      <c r="R1758" t="s">
        <v>93</v>
      </c>
    </row>
    <row r="1759" spans="1:18" x14ac:dyDescent="0.2">
      <c r="A1759" s="514">
        <v>1751</v>
      </c>
      <c r="B1759" s="374">
        <v>43501.614583333336</v>
      </c>
      <c r="C1759" t="s">
        <v>93</v>
      </c>
      <c r="D1759">
        <v>0.01</v>
      </c>
      <c r="E1759" t="s">
        <v>253</v>
      </c>
      <c r="F1759">
        <v>1.1431</v>
      </c>
      <c r="I1759" s="374">
        <v>43501.664583333331</v>
      </c>
      <c r="J1759">
        <v>1.1413</v>
      </c>
      <c r="K1759">
        <v>0</v>
      </c>
      <c r="M1759">
        <v>0</v>
      </c>
      <c r="N1759">
        <v>1.8</v>
      </c>
      <c r="O1759">
        <v>1110</v>
      </c>
      <c r="P1759" t="s">
        <v>679</v>
      </c>
      <c r="Q1759">
        <v>699</v>
      </c>
      <c r="R1759" t="s">
        <v>93</v>
      </c>
    </row>
    <row r="1760" spans="1:18" x14ac:dyDescent="0.2">
      <c r="A1760" s="514">
        <v>1752</v>
      </c>
      <c r="B1760" s="374">
        <v>43501.702777777777</v>
      </c>
      <c r="C1760" t="s">
        <v>93</v>
      </c>
      <c r="D1760">
        <v>0.01</v>
      </c>
      <c r="E1760" t="s">
        <v>253</v>
      </c>
      <c r="F1760">
        <v>1.1413</v>
      </c>
      <c r="I1760" s="374">
        <v>43502.104166666664</v>
      </c>
      <c r="J1760">
        <v>1.1400999999999999</v>
      </c>
      <c r="K1760">
        <v>0</v>
      </c>
      <c r="M1760">
        <v>0.02</v>
      </c>
      <c r="N1760">
        <v>1.22</v>
      </c>
      <c r="O1760">
        <v>1110</v>
      </c>
      <c r="P1760" t="s">
        <v>575</v>
      </c>
      <c r="Q1760">
        <v>700</v>
      </c>
      <c r="R1760" t="s">
        <v>93</v>
      </c>
    </row>
    <row r="1761" spans="1:18" x14ac:dyDescent="0.2">
      <c r="A1761" s="514">
        <v>1754</v>
      </c>
      <c r="B1761" s="374">
        <v>43502.143750000003</v>
      </c>
      <c r="C1761" t="s">
        <v>93</v>
      </c>
      <c r="D1761">
        <v>0.01</v>
      </c>
      <c r="E1761" t="s">
        <v>253</v>
      </c>
      <c r="F1761">
        <v>1.1404000000000001</v>
      </c>
      <c r="I1761" s="374">
        <v>43502.327777777777</v>
      </c>
      <c r="J1761">
        <v>1.1392</v>
      </c>
      <c r="K1761">
        <v>0</v>
      </c>
      <c r="M1761">
        <v>0</v>
      </c>
      <c r="N1761">
        <v>1.2</v>
      </c>
      <c r="O1761">
        <v>1110</v>
      </c>
      <c r="P1761" t="s">
        <v>575</v>
      </c>
      <c r="Q1761">
        <v>701</v>
      </c>
      <c r="R1761" t="s">
        <v>93</v>
      </c>
    </row>
    <row r="1762" spans="1:18" x14ac:dyDescent="0.2">
      <c r="A1762" s="514">
        <v>1756</v>
      </c>
      <c r="B1762" s="374">
        <v>43502.34097222222</v>
      </c>
      <c r="C1762" t="s">
        <v>93</v>
      </c>
      <c r="D1762">
        <v>0.01</v>
      </c>
      <c r="E1762" t="s">
        <v>253</v>
      </c>
      <c r="F1762">
        <v>1.1384000000000001</v>
      </c>
      <c r="I1762" s="374">
        <v>43502.701388888891</v>
      </c>
      <c r="J1762">
        <v>1.1378999999999999</v>
      </c>
      <c r="K1762">
        <v>0</v>
      </c>
      <c r="M1762">
        <v>0</v>
      </c>
      <c r="N1762">
        <v>0.5</v>
      </c>
      <c r="O1762">
        <v>1110</v>
      </c>
      <c r="P1762" t="s">
        <v>575</v>
      </c>
      <c r="Q1762">
        <v>702</v>
      </c>
      <c r="R1762" t="s">
        <v>93</v>
      </c>
    </row>
    <row r="1763" spans="1:18" x14ac:dyDescent="0.2">
      <c r="A1763" s="514">
        <v>1757</v>
      </c>
      <c r="B1763" s="374">
        <v>43502.493750000001</v>
      </c>
      <c r="C1763" t="s">
        <v>93</v>
      </c>
      <c r="D1763">
        <v>0.01</v>
      </c>
      <c r="E1763" t="s">
        <v>253</v>
      </c>
      <c r="F1763">
        <v>1.1396999999999999</v>
      </c>
      <c r="I1763" s="374">
        <v>43502.701388888891</v>
      </c>
      <c r="J1763">
        <v>1.1378999999999999</v>
      </c>
      <c r="K1763">
        <v>0</v>
      </c>
      <c r="M1763">
        <v>0</v>
      </c>
      <c r="N1763">
        <v>1.8</v>
      </c>
      <c r="O1763">
        <v>1110</v>
      </c>
      <c r="P1763" t="s">
        <v>1089</v>
      </c>
      <c r="Q1763">
        <v>702</v>
      </c>
      <c r="R1763" t="s">
        <v>93</v>
      </c>
    </row>
    <row r="1764" spans="1:18" x14ac:dyDescent="0.2">
      <c r="A1764" s="514">
        <v>1758</v>
      </c>
      <c r="B1764" s="374">
        <v>43502.709722222222</v>
      </c>
      <c r="C1764" t="s">
        <v>93</v>
      </c>
      <c r="D1764">
        <v>0.01</v>
      </c>
      <c r="E1764" t="s">
        <v>253</v>
      </c>
      <c r="F1764">
        <v>1.1378999999999999</v>
      </c>
      <c r="I1764" s="374">
        <v>43502.804166666669</v>
      </c>
      <c r="J1764">
        <v>1.1367</v>
      </c>
      <c r="K1764">
        <v>0</v>
      </c>
      <c r="M1764">
        <v>0</v>
      </c>
      <c r="N1764">
        <v>1.2</v>
      </c>
      <c r="O1764">
        <v>1110</v>
      </c>
      <c r="P1764" t="s">
        <v>575</v>
      </c>
      <c r="Q1764">
        <v>703</v>
      </c>
      <c r="R1764" t="s">
        <v>93</v>
      </c>
    </row>
    <row r="1765" spans="1:18" x14ac:dyDescent="0.2">
      <c r="A1765" s="514">
        <v>1760</v>
      </c>
      <c r="B1765" s="374">
        <v>43503.340277777781</v>
      </c>
      <c r="C1765" t="s">
        <v>93</v>
      </c>
      <c r="D1765">
        <v>0.01</v>
      </c>
      <c r="E1765" t="s">
        <v>253</v>
      </c>
      <c r="F1765">
        <v>1.1359999999999999</v>
      </c>
      <c r="I1765" s="374">
        <v>43503.384027777778</v>
      </c>
      <c r="J1765">
        <v>1.1348</v>
      </c>
      <c r="K1765">
        <v>0</v>
      </c>
      <c r="M1765">
        <v>0</v>
      </c>
      <c r="N1765">
        <v>1.2</v>
      </c>
      <c r="O1765">
        <v>1110</v>
      </c>
      <c r="P1765" t="s">
        <v>563</v>
      </c>
      <c r="Q1765">
        <v>704</v>
      </c>
      <c r="R1765" t="s">
        <v>93</v>
      </c>
    </row>
    <row r="1766" spans="1:18" x14ac:dyDescent="0.2">
      <c r="A1766" s="514">
        <v>1762</v>
      </c>
      <c r="B1766" s="374">
        <v>43503.474999999999</v>
      </c>
      <c r="C1766" t="s">
        <v>93</v>
      </c>
      <c r="D1766">
        <v>0.01</v>
      </c>
      <c r="E1766" t="s">
        <v>253</v>
      </c>
      <c r="F1766">
        <v>1.1336999999999999</v>
      </c>
      <c r="I1766" s="374">
        <v>43504.395833333336</v>
      </c>
      <c r="J1766">
        <v>1.1331</v>
      </c>
      <c r="K1766">
        <v>0</v>
      </c>
      <c r="M1766">
        <v>0.02</v>
      </c>
      <c r="N1766">
        <v>0.62</v>
      </c>
      <c r="O1766">
        <v>1110</v>
      </c>
      <c r="P1766" t="s">
        <v>575</v>
      </c>
      <c r="Q1766">
        <v>705</v>
      </c>
      <c r="R1766" t="s">
        <v>93</v>
      </c>
    </row>
    <row r="1767" spans="1:18" x14ac:dyDescent="0.2">
      <c r="A1767" s="514">
        <v>1764</v>
      </c>
      <c r="B1767" s="374">
        <v>43503.659722222219</v>
      </c>
      <c r="C1767" t="s">
        <v>93</v>
      </c>
      <c r="D1767">
        <v>0.01</v>
      </c>
      <c r="E1767" t="s">
        <v>253</v>
      </c>
      <c r="F1767">
        <v>1.1349</v>
      </c>
      <c r="I1767" s="374">
        <v>43504.395833333336</v>
      </c>
      <c r="J1767">
        <v>1.1331</v>
      </c>
      <c r="K1767">
        <v>0</v>
      </c>
      <c r="M1767">
        <v>0.02</v>
      </c>
      <c r="N1767">
        <v>1.82</v>
      </c>
      <c r="O1767">
        <v>1110</v>
      </c>
      <c r="P1767" t="s">
        <v>1088</v>
      </c>
      <c r="Q1767">
        <v>705</v>
      </c>
      <c r="R1767" t="s">
        <v>93</v>
      </c>
    </row>
    <row r="1768" spans="1:18" x14ac:dyDescent="0.2">
      <c r="A1768" s="514">
        <v>1765</v>
      </c>
      <c r="B1768" s="374">
        <v>43504.657638888886</v>
      </c>
      <c r="C1768" t="s">
        <v>93</v>
      </c>
      <c r="D1768">
        <v>0.01</v>
      </c>
      <c r="E1768" t="s">
        <v>253</v>
      </c>
      <c r="F1768">
        <v>1.1343000000000001</v>
      </c>
      <c r="I1768" s="374">
        <v>43504.684027777781</v>
      </c>
      <c r="J1768">
        <v>1.1331</v>
      </c>
      <c r="K1768">
        <v>0</v>
      </c>
      <c r="M1768">
        <v>0</v>
      </c>
      <c r="N1768">
        <v>1.2</v>
      </c>
      <c r="O1768">
        <v>1110</v>
      </c>
      <c r="P1768" t="s">
        <v>563</v>
      </c>
      <c r="Q1768">
        <v>706</v>
      </c>
      <c r="R1768" t="s">
        <v>93</v>
      </c>
    </row>
    <row r="1769" spans="1:18" x14ac:dyDescent="0.2">
      <c r="A1769" s="514">
        <v>1766</v>
      </c>
      <c r="B1769" s="374">
        <v>43504.752083333333</v>
      </c>
      <c r="C1769" t="s">
        <v>93</v>
      </c>
      <c r="D1769">
        <v>0.01</v>
      </c>
      <c r="E1769" t="s">
        <v>253</v>
      </c>
      <c r="F1769">
        <v>1.133</v>
      </c>
      <c r="I1769" s="374">
        <v>43507.368055555555</v>
      </c>
      <c r="J1769">
        <v>1.1317999999999999</v>
      </c>
      <c r="K1769">
        <v>0</v>
      </c>
      <c r="M1769">
        <v>0.02</v>
      </c>
      <c r="N1769">
        <v>1.22</v>
      </c>
      <c r="O1769">
        <v>1110</v>
      </c>
      <c r="P1769" t="s">
        <v>575</v>
      </c>
      <c r="Q1769">
        <v>707</v>
      </c>
      <c r="R1769" t="s">
        <v>93</v>
      </c>
    </row>
    <row r="1770" spans="1:18" x14ac:dyDescent="0.2">
      <c r="A1770" s="514">
        <v>1767</v>
      </c>
      <c r="B1770" s="374">
        <v>43507.422222222223</v>
      </c>
      <c r="C1770" t="s">
        <v>93</v>
      </c>
      <c r="D1770">
        <v>0.01</v>
      </c>
      <c r="E1770" t="s">
        <v>253</v>
      </c>
      <c r="F1770">
        <v>1.1313</v>
      </c>
      <c r="I1770" s="374">
        <v>43507.461111111108</v>
      </c>
      <c r="J1770">
        <v>1.1301000000000001</v>
      </c>
      <c r="K1770">
        <v>0</v>
      </c>
      <c r="M1770">
        <v>0</v>
      </c>
      <c r="N1770">
        <v>1.2</v>
      </c>
      <c r="O1770">
        <v>1110</v>
      </c>
      <c r="P1770" t="s">
        <v>575</v>
      </c>
      <c r="Q1770">
        <v>708</v>
      </c>
      <c r="R1770" t="s">
        <v>93</v>
      </c>
    </row>
    <row r="1771" spans="1:18" x14ac:dyDescent="0.2">
      <c r="A1771" s="514">
        <v>1769</v>
      </c>
      <c r="B1771" s="374">
        <v>43507.468055555553</v>
      </c>
      <c r="C1771" t="s">
        <v>93</v>
      </c>
      <c r="D1771">
        <v>0.01</v>
      </c>
      <c r="E1771" t="s">
        <v>253</v>
      </c>
      <c r="F1771">
        <v>1.1303000000000001</v>
      </c>
      <c r="I1771" s="374">
        <v>43507.637499999997</v>
      </c>
      <c r="J1771">
        <v>1.1297999999999999</v>
      </c>
      <c r="K1771">
        <v>0</v>
      </c>
      <c r="M1771">
        <v>0</v>
      </c>
      <c r="N1771">
        <v>0.5</v>
      </c>
      <c r="O1771">
        <v>1110</v>
      </c>
      <c r="P1771" t="s">
        <v>575</v>
      </c>
      <c r="Q1771">
        <v>709</v>
      </c>
      <c r="R1771" t="s">
        <v>93</v>
      </c>
    </row>
    <row r="1772" spans="1:18" x14ac:dyDescent="0.2">
      <c r="A1772" s="514">
        <v>1770</v>
      </c>
      <c r="B1772" s="374">
        <v>43507.521527777775</v>
      </c>
      <c r="C1772" t="s">
        <v>93</v>
      </c>
      <c r="D1772">
        <v>0.01</v>
      </c>
      <c r="E1772" t="s">
        <v>253</v>
      </c>
      <c r="F1772">
        <v>1.1315999999999999</v>
      </c>
      <c r="I1772" s="374">
        <v>43507.637499999997</v>
      </c>
      <c r="J1772">
        <v>1.1297999999999999</v>
      </c>
      <c r="K1772">
        <v>0</v>
      </c>
      <c r="M1772">
        <v>0</v>
      </c>
      <c r="N1772">
        <v>1.8</v>
      </c>
      <c r="O1772">
        <v>1110</v>
      </c>
      <c r="P1772" t="s">
        <v>1087</v>
      </c>
      <c r="Q1772">
        <v>709</v>
      </c>
      <c r="R1772" t="s">
        <v>93</v>
      </c>
    </row>
    <row r="1773" spans="1:18" x14ac:dyDescent="0.2">
      <c r="A1773" s="514">
        <v>1772</v>
      </c>
      <c r="B1773" s="374">
        <v>43508.102777777778</v>
      </c>
      <c r="C1773" t="s">
        <v>93</v>
      </c>
      <c r="D1773">
        <v>0.01</v>
      </c>
      <c r="E1773" t="s">
        <v>253</v>
      </c>
      <c r="F1773">
        <v>1.1281000000000001</v>
      </c>
      <c r="I1773" s="374">
        <v>43508.394444444442</v>
      </c>
      <c r="J1773">
        <v>1.1269</v>
      </c>
      <c r="K1773">
        <v>0</v>
      </c>
      <c r="M1773">
        <v>0</v>
      </c>
      <c r="N1773">
        <v>1.2</v>
      </c>
      <c r="O1773">
        <v>1110</v>
      </c>
      <c r="P1773" t="s">
        <v>575</v>
      </c>
      <c r="Q1773">
        <v>710</v>
      </c>
      <c r="R1773" t="s">
        <v>93</v>
      </c>
    </row>
    <row r="1774" spans="1:18" x14ac:dyDescent="0.2">
      <c r="A1774" s="514">
        <v>1773</v>
      </c>
      <c r="B1774" s="374">
        <v>43508.411111111112</v>
      </c>
      <c r="C1774" t="s">
        <v>93</v>
      </c>
      <c r="D1774">
        <v>0.01</v>
      </c>
      <c r="E1774" t="s">
        <v>253</v>
      </c>
      <c r="F1774">
        <v>1.1262000000000001</v>
      </c>
      <c r="I1774" s="374">
        <v>43509.606944444444</v>
      </c>
      <c r="J1774">
        <v>1.1294</v>
      </c>
      <c r="K1774">
        <v>0</v>
      </c>
      <c r="M1774">
        <v>0.02</v>
      </c>
      <c r="N1774">
        <v>-3.18</v>
      </c>
      <c r="O1774">
        <v>1110</v>
      </c>
      <c r="P1774" t="s">
        <v>575</v>
      </c>
      <c r="Q1774">
        <v>711</v>
      </c>
      <c r="R1774" t="s">
        <v>93</v>
      </c>
    </row>
    <row r="1775" spans="1:18" x14ac:dyDescent="0.2">
      <c r="A1775" s="514">
        <v>1774</v>
      </c>
      <c r="B1775" s="374">
        <v>43508.445138888892</v>
      </c>
      <c r="C1775" t="s">
        <v>93</v>
      </c>
      <c r="D1775">
        <v>0.01</v>
      </c>
      <c r="E1775" t="s">
        <v>253</v>
      </c>
      <c r="F1775">
        <v>1.1274999999999999</v>
      </c>
      <c r="I1775" s="374">
        <v>43509.606944444444</v>
      </c>
      <c r="J1775">
        <v>1.1294</v>
      </c>
      <c r="K1775">
        <v>0</v>
      </c>
      <c r="M1775">
        <v>0.02</v>
      </c>
      <c r="N1775">
        <v>-1.88</v>
      </c>
      <c r="O1775">
        <v>1110</v>
      </c>
      <c r="P1775" t="s">
        <v>1086</v>
      </c>
      <c r="Q1775">
        <v>711</v>
      </c>
      <c r="R1775" t="s">
        <v>93</v>
      </c>
    </row>
    <row r="1776" spans="1:18" x14ac:dyDescent="0.2">
      <c r="A1776" s="514">
        <v>1775</v>
      </c>
      <c r="B1776" s="374">
        <v>43508.557638888888</v>
      </c>
      <c r="C1776" t="s">
        <v>93</v>
      </c>
      <c r="D1776">
        <v>0.01</v>
      </c>
      <c r="E1776" t="s">
        <v>253</v>
      </c>
      <c r="F1776">
        <v>1.1288</v>
      </c>
      <c r="I1776" s="374">
        <v>43509.606944444444</v>
      </c>
      <c r="J1776">
        <v>1.1294</v>
      </c>
      <c r="K1776">
        <v>0</v>
      </c>
      <c r="M1776">
        <v>0.02</v>
      </c>
      <c r="N1776">
        <v>-0.57999999999999996</v>
      </c>
      <c r="O1776">
        <v>1110</v>
      </c>
      <c r="P1776" t="s">
        <v>1085</v>
      </c>
      <c r="Q1776">
        <v>711</v>
      </c>
      <c r="R1776" t="s">
        <v>93</v>
      </c>
    </row>
    <row r="1777" spans="1:18" x14ac:dyDescent="0.2">
      <c r="A1777" s="514">
        <v>1776</v>
      </c>
      <c r="B1777" s="374">
        <v>43508.645833333336</v>
      </c>
      <c r="C1777" t="s">
        <v>93</v>
      </c>
      <c r="D1777">
        <v>0.02</v>
      </c>
      <c r="E1777" t="s">
        <v>253</v>
      </c>
      <c r="F1777">
        <v>1.1302000000000001</v>
      </c>
      <c r="I1777" s="374">
        <v>43509.606944444444</v>
      </c>
      <c r="J1777">
        <v>1.1294</v>
      </c>
      <c r="K1777">
        <v>0</v>
      </c>
      <c r="M1777">
        <v>0.03</v>
      </c>
      <c r="N1777">
        <v>1.63</v>
      </c>
      <c r="O1777">
        <v>1110</v>
      </c>
      <c r="P1777" t="s">
        <v>1084</v>
      </c>
      <c r="Q1777">
        <v>711</v>
      </c>
      <c r="R1777" t="s">
        <v>93</v>
      </c>
    </row>
    <row r="1778" spans="1:18" x14ac:dyDescent="0.2">
      <c r="A1778" s="514">
        <v>1777</v>
      </c>
      <c r="B1778" s="374">
        <v>43508.737500000003</v>
      </c>
      <c r="C1778" t="s">
        <v>93</v>
      </c>
      <c r="D1778">
        <v>0.03</v>
      </c>
      <c r="E1778" t="s">
        <v>253</v>
      </c>
      <c r="F1778">
        <v>1.1317999999999999</v>
      </c>
      <c r="I1778" s="374">
        <v>43509.606944444444</v>
      </c>
      <c r="J1778">
        <v>1.1294</v>
      </c>
      <c r="K1778">
        <v>0</v>
      </c>
      <c r="M1778">
        <v>0.05</v>
      </c>
      <c r="N1778">
        <v>7.25</v>
      </c>
      <c r="O1778">
        <v>1110</v>
      </c>
      <c r="P1778" t="s">
        <v>1083</v>
      </c>
      <c r="Q1778">
        <v>711</v>
      </c>
      <c r="R1778" t="s">
        <v>93</v>
      </c>
    </row>
    <row r="1779" spans="1:18" x14ac:dyDescent="0.2">
      <c r="A1779" s="514">
        <v>1778</v>
      </c>
      <c r="B1779" s="374">
        <v>43508.797222222223</v>
      </c>
      <c r="C1779" t="s">
        <v>93</v>
      </c>
      <c r="D1779">
        <v>0.04</v>
      </c>
      <c r="E1779" t="s">
        <v>253</v>
      </c>
      <c r="F1779">
        <v>1.1334</v>
      </c>
      <c r="I1779" s="374">
        <v>43509.606944444444</v>
      </c>
      <c r="J1779">
        <v>1.1294</v>
      </c>
      <c r="K1779">
        <v>0</v>
      </c>
      <c r="M1779">
        <v>0.06</v>
      </c>
      <c r="N1779">
        <v>16.059999999999999</v>
      </c>
      <c r="O1779">
        <v>1110</v>
      </c>
      <c r="P1779" t="s">
        <v>1082</v>
      </c>
      <c r="Q1779">
        <v>711</v>
      </c>
      <c r="R1779" t="s">
        <v>93</v>
      </c>
    </row>
    <row r="1780" spans="1:18" x14ac:dyDescent="0.2">
      <c r="A1780" s="514">
        <v>1779</v>
      </c>
      <c r="B1780" s="374">
        <v>43509.609722222223</v>
      </c>
      <c r="C1780" t="s">
        <v>93</v>
      </c>
      <c r="D1780">
        <v>0.01</v>
      </c>
      <c r="E1780" t="s">
        <v>253</v>
      </c>
      <c r="F1780">
        <v>1.1295999999999999</v>
      </c>
      <c r="I1780" s="374">
        <v>43509.628472222219</v>
      </c>
      <c r="J1780">
        <v>1.1284000000000001</v>
      </c>
      <c r="K1780">
        <v>0</v>
      </c>
      <c r="M1780">
        <v>0</v>
      </c>
      <c r="N1780">
        <v>1.2</v>
      </c>
      <c r="O1780">
        <v>1110</v>
      </c>
      <c r="P1780" t="s">
        <v>563</v>
      </c>
      <c r="Q1780">
        <v>712</v>
      </c>
      <c r="R1780" t="s">
        <v>93</v>
      </c>
    </row>
    <row r="1781" spans="1:18" x14ac:dyDescent="0.2">
      <c r="A1781" s="514">
        <v>1780</v>
      </c>
      <c r="B1781" s="374">
        <v>43509.690972222219</v>
      </c>
      <c r="C1781" t="s">
        <v>93</v>
      </c>
      <c r="D1781">
        <v>0.01</v>
      </c>
      <c r="E1781" t="s">
        <v>253</v>
      </c>
      <c r="F1781">
        <v>1.1297999999999999</v>
      </c>
      <c r="I1781" s="374">
        <v>43509.713888888888</v>
      </c>
      <c r="J1781">
        <v>1.1286</v>
      </c>
      <c r="K1781">
        <v>0</v>
      </c>
      <c r="M1781">
        <v>0</v>
      </c>
      <c r="N1781">
        <v>1.2</v>
      </c>
      <c r="O1781">
        <v>1110</v>
      </c>
      <c r="P1781" t="s">
        <v>563</v>
      </c>
      <c r="Q1781">
        <v>713</v>
      </c>
      <c r="R1781" t="s">
        <v>93</v>
      </c>
    </row>
    <row r="1782" spans="1:18" x14ac:dyDescent="0.2">
      <c r="A1782" s="514">
        <v>1781</v>
      </c>
      <c r="B1782" s="374">
        <v>43509.71597222222</v>
      </c>
      <c r="C1782" t="s">
        <v>93</v>
      </c>
      <c r="D1782">
        <v>0.01</v>
      </c>
      <c r="E1782" t="s">
        <v>253</v>
      </c>
      <c r="F1782">
        <v>1.1289</v>
      </c>
      <c r="I1782" s="374">
        <v>43509.767361111109</v>
      </c>
      <c r="J1782">
        <v>1.1276999999999999</v>
      </c>
      <c r="K1782">
        <v>0</v>
      </c>
      <c r="M1782">
        <v>0</v>
      </c>
      <c r="N1782">
        <v>1.2</v>
      </c>
      <c r="O1782">
        <v>1110</v>
      </c>
      <c r="P1782" t="s">
        <v>575</v>
      </c>
      <c r="Q1782">
        <v>714</v>
      </c>
      <c r="R1782" t="s">
        <v>93</v>
      </c>
    </row>
    <row r="1783" spans="1:18" x14ac:dyDescent="0.2">
      <c r="A1783" s="514">
        <v>1782</v>
      </c>
      <c r="B1783" s="374">
        <v>43510.034722222219</v>
      </c>
      <c r="C1783" t="s">
        <v>93</v>
      </c>
      <c r="D1783">
        <v>0.01</v>
      </c>
      <c r="E1783" t="s">
        <v>253</v>
      </c>
      <c r="F1783">
        <v>1.1263000000000001</v>
      </c>
      <c r="I1783" s="374">
        <v>43510.397222222222</v>
      </c>
      <c r="J1783">
        <v>1.1257999999999999</v>
      </c>
      <c r="K1783">
        <v>0</v>
      </c>
      <c r="M1783">
        <v>0</v>
      </c>
      <c r="N1783">
        <v>0.5</v>
      </c>
      <c r="O1783">
        <v>1110</v>
      </c>
      <c r="P1783" t="s">
        <v>575</v>
      </c>
      <c r="Q1783">
        <v>715</v>
      </c>
      <c r="R1783" t="s">
        <v>93</v>
      </c>
    </row>
    <row r="1784" spans="1:18" x14ac:dyDescent="0.2">
      <c r="A1784" s="514">
        <v>1783</v>
      </c>
      <c r="B1784" s="374">
        <v>43510.168055555558</v>
      </c>
      <c r="C1784" t="s">
        <v>93</v>
      </c>
      <c r="D1784">
        <v>0.01</v>
      </c>
      <c r="E1784" t="s">
        <v>253</v>
      </c>
      <c r="F1784">
        <v>1.1275999999999999</v>
      </c>
      <c r="I1784" s="374">
        <v>43510.397222222222</v>
      </c>
      <c r="J1784">
        <v>1.1257999999999999</v>
      </c>
      <c r="K1784">
        <v>0</v>
      </c>
      <c r="M1784">
        <v>0</v>
      </c>
      <c r="N1784">
        <v>1.8</v>
      </c>
      <c r="O1784">
        <v>1110</v>
      </c>
      <c r="P1784" t="s">
        <v>1081</v>
      </c>
      <c r="Q1784">
        <v>715</v>
      </c>
      <c r="R1784" t="s">
        <v>93</v>
      </c>
    </row>
    <row r="1785" spans="1:18" x14ac:dyDescent="0.2">
      <c r="A1785" s="514">
        <v>1784</v>
      </c>
      <c r="B1785" s="374">
        <v>43510.413194444445</v>
      </c>
      <c r="C1785" t="s">
        <v>93</v>
      </c>
      <c r="D1785">
        <v>0.01</v>
      </c>
      <c r="E1785" t="s">
        <v>253</v>
      </c>
      <c r="F1785">
        <v>1.1262000000000001</v>
      </c>
      <c r="I1785" s="374">
        <v>43511.57708333333</v>
      </c>
      <c r="J1785">
        <v>1.1265000000000001</v>
      </c>
      <c r="K1785">
        <v>0</v>
      </c>
      <c r="M1785">
        <v>0.02</v>
      </c>
      <c r="N1785">
        <v>-0.28000000000000003</v>
      </c>
      <c r="O1785">
        <v>1110</v>
      </c>
      <c r="P1785" t="s">
        <v>575</v>
      </c>
      <c r="Q1785">
        <v>716</v>
      </c>
      <c r="R1785" t="s">
        <v>93</v>
      </c>
    </row>
    <row r="1786" spans="1:18" x14ac:dyDescent="0.2">
      <c r="A1786" s="514">
        <v>1785</v>
      </c>
      <c r="B1786" s="374">
        <v>43510.459027777775</v>
      </c>
      <c r="C1786" t="s">
        <v>93</v>
      </c>
      <c r="D1786">
        <v>0.01</v>
      </c>
      <c r="E1786" t="s">
        <v>253</v>
      </c>
      <c r="F1786">
        <v>1.1274999999999999</v>
      </c>
      <c r="I1786" s="374">
        <v>43511.57708333333</v>
      </c>
      <c r="J1786">
        <v>1.1265000000000001</v>
      </c>
      <c r="K1786">
        <v>0</v>
      </c>
      <c r="M1786">
        <v>0.02</v>
      </c>
      <c r="N1786">
        <v>1.02</v>
      </c>
      <c r="O1786">
        <v>1110</v>
      </c>
      <c r="P1786" t="s">
        <v>1080</v>
      </c>
      <c r="Q1786">
        <v>716</v>
      </c>
      <c r="R1786" t="s">
        <v>93</v>
      </c>
    </row>
    <row r="1787" spans="1:18" x14ac:dyDescent="0.2">
      <c r="A1787" s="514">
        <v>1786</v>
      </c>
      <c r="B1787" s="374">
        <v>43510.606249999997</v>
      </c>
      <c r="C1787" t="s">
        <v>93</v>
      </c>
      <c r="D1787">
        <v>0.01</v>
      </c>
      <c r="E1787" t="s">
        <v>253</v>
      </c>
      <c r="F1787">
        <v>1.1296999999999999</v>
      </c>
      <c r="I1787" s="374">
        <v>43511.57708333333</v>
      </c>
      <c r="J1787">
        <v>1.1265000000000001</v>
      </c>
      <c r="K1787">
        <v>0</v>
      </c>
      <c r="M1787">
        <v>0.02</v>
      </c>
      <c r="N1787">
        <v>3.22</v>
      </c>
      <c r="O1787">
        <v>1110</v>
      </c>
      <c r="P1787" t="s">
        <v>1079</v>
      </c>
      <c r="Q1787">
        <v>716</v>
      </c>
      <c r="R1787" t="s">
        <v>93</v>
      </c>
    </row>
    <row r="1788" spans="1:18" x14ac:dyDescent="0.2">
      <c r="A1788" s="514">
        <v>1787</v>
      </c>
      <c r="B1788" s="374">
        <v>43511.624305555553</v>
      </c>
      <c r="C1788" t="s">
        <v>93</v>
      </c>
      <c r="D1788">
        <v>0.01</v>
      </c>
      <c r="E1788" t="s">
        <v>253</v>
      </c>
      <c r="F1788">
        <v>1.1253</v>
      </c>
      <c r="I1788" s="374">
        <v>43515.513888888891</v>
      </c>
      <c r="J1788">
        <v>1.1288</v>
      </c>
      <c r="K1788">
        <v>0</v>
      </c>
      <c r="M1788">
        <v>0.04</v>
      </c>
      <c r="N1788">
        <v>-3.46</v>
      </c>
      <c r="O1788">
        <v>1110</v>
      </c>
      <c r="P1788" t="s">
        <v>575</v>
      </c>
      <c r="Q1788">
        <v>717</v>
      </c>
      <c r="R1788" t="s">
        <v>93</v>
      </c>
    </row>
    <row r="1789" spans="1:18" x14ac:dyDescent="0.2">
      <c r="A1789" s="514">
        <v>1788</v>
      </c>
      <c r="B1789" s="374">
        <v>43511.635416666664</v>
      </c>
      <c r="C1789" t="s">
        <v>93</v>
      </c>
      <c r="D1789">
        <v>0.01</v>
      </c>
      <c r="E1789" t="s">
        <v>253</v>
      </c>
      <c r="F1789">
        <v>1.1267</v>
      </c>
      <c r="I1789" s="374">
        <v>43515.513888888891</v>
      </c>
      <c r="J1789">
        <v>1.1288</v>
      </c>
      <c r="K1789">
        <v>0</v>
      </c>
      <c r="M1789">
        <v>0.04</v>
      </c>
      <c r="N1789">
        <v>-2.06</v>
      </c>
      <c r="O1789">
        <v>1110</v>
      </c>
      <c r="P1789" t="s">
        <v>1078</v>
      </c>
      <c r="Q1789">
        <v>717</v>
      </c>
      <c r="R1789" t="s">
        <v>93</v>
      </c>
    </row>
    <row r="1790" spans="1:18" x14ac:dyDescent="0.2">
      <c r="A1790" s="514">
        <v>1789</v>
      </c>
      <c r="B1790" s="374">
        <v>43511.646527777775</v>
      </c>
      <c r="C1790" t="s">
        <v>93</v>
      </c>
      <c r="D1790">
        <v>0.01</v>
      </c>
      <c r="E1790" t="s">
        <v>253</v>
      </c>
      <c r="F1790">
        <v>1.1281000000000001</v>
      </c>
      <c r="I1790" s="374">
        <v>43515.513888888891</v>
      </c>
      <c r="J1790">
        <v>1.1288</v>
      </c>
      <c r="K1790">
        <v>0</v>
      </c>
      <c r="M1790">
        <v>0.04</v>
      </c>
      <c r="N1790">
        <v>-0.66</v>
      </c>
      <c r="O1790">
        <v>1110</v>
      </c>
      <c r="P1790" t="s">
        <v>1077</v>
      </c>
      <c r="Q1790">
        <v>717</v>
      </c>
      <c r="R1790" t="s">
        <v>93</v>
      </c>
    </row>
    <row r="1791" spans="1:18" x14ac:dyDescent="0.2">
      <c r="A1791" s="514">
        <v>1790</v>
      </c>
      <c r="B1791" s="374">
        <v>43511.823611111111</v>
      </c>
      <c r="C1791" t="s">
        <v>93</v>
      </c>
      <c r="D1791">
        <v>0.02</v>
      </c>
      <c r="E1791" t="s">
        <v>253</v>
      </c>
      <c r="F1791">
        <v>1.1296999999999999</v>
      </c>
      <c r="I1791" s="374">
        <v>43515.513888888891</v>
      </c>
      <c r="J1791">
        <v>1.1288</v>
      </c>
      <c r="K1791">
        <v>0</v>
      </c>
      <c r="M1791">
        <v>0.06</v>
      </c>
      <c r="N1791">
        <v>1.86</v>
      </c>
      <c r="O1791">
        <v>1110</v>
      </c>
      <c r="P1791" t="s">
        <v>1076</v>
      </c>
      <c r="Q1791">
        <v>717</v>
      </c>
      <c r="R1791" t="s">
        <v>93</v>
      </c>
    </row>
    <row r="1792" spans="1:18" x14ac:dyDescent="0.2">
      <c r="A1792" s="514">
        <v>1791</v>
      </c>
      <c r="B1792" s="374">
        <v>43514.129861111112</v>
      </c>
      <c r="C1792" t="s">
        <v>93</v>
      </c>
      <c r="D1792">
        <v>0.03</v>
      </c>
      <c r="E1792" t="s">
        <v>253</v>
      </c>
      <c r="F1792">
        <v>1.1312</v>
      </c>
      <c r="I1792" s="374">
        <v>43515.513888888891</v>
      </c>
      <c r="J1792">
        <v>1.1288</v>
      </c>
      <c r="K1792">
        <v>0</v>
      </c>
      <c r="M1792">
        <v>0.05</v>
      </c>
      <c r="N1792">
        <v>7.25</v>
      </c>
      <c r="O1792">
        <v>1110</v>
      </c>
      <c r="P1792" t="s">
        <v>1075</v>
      </c>
      <c r="Q1792">
        <v>717</v>
      </c>
      <c r="R1792" t="s">
        <v>93</v>
      </c>
    </row>
    <row r="1793" spans="1:18" x14ac:dyDescent="0.2">
      <c r="A1793" s="514">
        <v>1792</v>
      </c>
      <c r="B1793" s="374">
        <v>43514.496527777781</v>
      </c>
      <c r="C1793" t="s">
        <v>93</v>
      </c>
      <c r="D1793">
        <v>0.04</v>
      </c>
      <c r="E1793" t="s">
        <v>253</v>
      </c>
      <c r="F1793">
        <v>1.1328</v>
      </c>
      <c r="I1793" s="374">
        <v>43515.513888888891</v>
      </c>
      <c r="J1793">
        <v>1.1288</v>
      </c>
      <c r="K1793">
        <v>0</v>
      </c>
      <c r="M1793">
        <v>0.06</v>
      </c>
      <c r="N1793">
        <v>16.059999999999999</v>
      </c>
      <c r="O1793">
        <v>1110</v>
      </c>
      <c r="P1793" t="s">
        <v>1074</v>
      </c>
      <c r="Q1793">
        <v>717</v>
      </c>
      <c r="R1793" t="s">
        <v>93</v>
      </c>
    </row>
    <row r="1794" spans="1:18" x14ac:dyDescent="0.2">
      <c r="A1794" s="514">
        <v>1793</v>
      </c>
      <c r="B1794" s="374">
        <v>43515.573611111111</v>
      </c>
      <c r="C1794" t="s">
        <v>93</v>
      </c>
      <c r="D1794">
        <v>0.01</v>
      </c>
      <c r="E1794" t="s">
        <v>253</v>
      </c>
      <c r="F1794">
        <v>1.1284000000000001</v>
      </c>
      <c r="I1794" s="374">
        <v>43518.583333333336</v>
      </c>
      <c r="J1794">
        <v>1.1317999999999999</v>
      </c>
      <c r="K1794">
        <v>0</v>
      </c>
      <c r="M1794">
        <v>0.09</v>
      </c>
      <c r="N1794">
        <v>-3.31</v>
      </c>
      <c r="O1794">
        <v>1110</v>
      </c>
      <c r="P1794" t="s">
        <v>575</v>
      </c>
      <c r="Q1794">
        <v>718</v>
      </c>
      <c r="R1794" t="s">
        <v>93</v>
      </c>
    </row>
    <row r="1795" spans="1:18" x14ac:dyDescent="0.2">
      <c r="A1795" s="514">
        <v>1794</v>
      </c>
      <c r="B1795" s="374">
        <v>43515.618750000001</v>
      </c>
      <c r="C1795" t="s">
        <v>93</v>
      </c>
      <c r="D1795">
        <v>0.01</v>
      </c>
      <c r="E1795" t="s">
        <v>253</v>
      </c>
      <c r="F1795">
        <v>1.1296999999999999</v>
      </c>
      <c r="I1795" s="374">
        <v>43518.583333333336</v>
      </c>
      <c r="J1795">
        <v>1.1317999999999999</v>
      </c>
      <c r="K1795">
        <v>0</v>
      </c>
      <c r="M1795">
        <v>0.09</v>
      </c>
      <c r="N1795">
        <v>-2.0099999999999998</v>
      </c>
      <c r="O1795">
        <v>1110</v>
      </c>
      <c r="P1795" t="s">
        <v>1060</v>
      </c>
      <c r="Q1795">
        <v>718</v>
      </c>
      <c r="R1795" t="s">
        <v>93</v>
      </c>
    </row>
    <row r="1796" spans="1:18" x14ac:dyDescent="0.2">
      <c r="A1796" s="514">
        <v>1795</v>
      </c>
      <c r="B1796" s="374">
        <v>43515.636111111111</v>
      </c>
      <c r="C1796" t="s">
        <v>93</v>
      </c>
      <c r="D1796">
        <v>0.01</v>
      </c>
      <c r="E1796" t="s">
        <v>253</v>
      </c>
      <c r="F1796">
        <v>1.1311</v>
      </c>
      <c r="I1796" s="374">
        <v>43518.583333333336</v>
      </c>
      <c r="J1796">
        <v>1.1317999999999999</v>
      </c>
      <c r="K1796">
        <v>0</v>
      </c>
      <c r="M1796">
        <v>0.09</v>
      </c>
      <c r="N1796">
        <v>-0.61</v>
      </c>
      <c r="O1796">
        <v>1110</v>
      </c>
      <c r="P1796" t="s">
        <v>1059</v>
      </c>
      <c r="Q1796">
        <v>718</v>
      </c>
      <c r="R1796" t="s">
        <v>93</v>
      </c>
    </row>
    <row r="1797" spans="1:18" x14ac:dyDescent="0.2">
      <c r="A1797" s="514">
        <v>1796</v>
      </c>
      <c r="B1797" s="374">
        <v>43515.673611111109</v>
      </c>
      <c r="C1797" t="s">
        <v>93</v>
      </c>
      <c r="D1797">
        <v>0.02</v>
      </c>
      <c r="E1797" t="s">
        <v>253</v>
      </c>
      <c r="F1797">
        <v>1.1325000000000001</v>
      </c>
      <c r="I1797" s="374">
        <v>43518.583333333336</v>
      </c>
      <c r="J1797">
        <v>1.1317999999999999</v>
      </c>
      <c r="K1797">
        <v>0</v>
      </c>
      <c r="M1797">
        <v>0.15</v>
      </c>
      <c r="N1797">
        <v>1.55</v>
      </c>
      <c r="O1797">
        <v>1110</v>
      </c>
      <c r="P1797" t="s">
        <v>1058</v>
      </c>
      <c r="Q1797">
        <v>718</v>
      </c>
      <c r="R1797" t="s">
        <v>93</v>
      </c>
    </row>
    <row r="1798" spans="1:18" x14ac:dyDescent="0.2">
      <c r="A1798" s="514">
        <v>1797</v>
      </c>
      <c r="B1798" s="374">
        <v>43515.71597222222</v>
      </c>
      <c r="C1798" t="s">
        <v>93</v>
      </c>
      <c r="D1798">
        <v>0.03</v>
      </c>
      <c r="E1798" t="s">
        <v>253</v>
      </c>
      <c r="F1798">
        <v>1.1341000000000001</v>
      </c>
      <c r="I1798" s="374">
        <v>43518.583333333336</v>
      </c>
      <c r="J1798">
        <v>1.1317999999999999</v>
      </c>
      <c r="K1798">
        <v>0</v>
      </c>
      <c r="M1798">
        <v>0.24</v>
      </c>
      <c r="N1798">
        <v>7.14</v>
      </c>
      <c r="O1798">
        <v>1110</v>
      </c>
      <c r="P1798" t="s">
        <v>1057</v>
      </c>
      <c r="Q1798">
        <v>718</v>
      </c>
      <c r="R1798" t="s">
        <v>93</v>
      </c>
    </row>
    <row r="1799" spans="1:18" x14ac:dyDescent="0.2">
      <c r="A1799" s="514">
        <v>1803</v>
      </c>
      <c r="B1799" s="374">
        <v>43516.720138888886</v>
      </c>
      <c r="C1799" t="s">
        <v>93</v>
      </c>
      <c r="D1799">
        <v>0.04</v>
      </c>
      <c r="E1799" t="s">
        <v>253</v>
      </c>
      <c r="F1799">
        <v>1.1357999999999999</v>
      </c>
      <c r="I1799" s="374">
        <v>43518.583333333336</v>
      </c>
      <c r="J1799">
        <v>1.1317999999999999</v>
      </c>
      <c r="K1799">
        <v>0</v>
      </c>
      <c r="M1799">
        <v>0.25</v>
      </c>
      <c r="N1799">
        <v>16.25</v>
      </c>
      <c r="O1799">
        <v>1110</v>
      </c>
      <c r="P1799" t="s">
        <v>1056</v>
      </c>
      <c r="Q1799">
        <v>718</v>
      </c>
      <c r="R1799" t="s">
        <v>93</v>
      </c>
    </row>
    <row r="1800" spans="1:18" x14ac:dyDescent="0.2">
      <c r="A1800" s="514">
        <v>1798</v>
      </c>
      <c r="B1800" s="374">
        <v>43515.862500000003</v>
      </c>
      <c r="C1800" t="s">
        <v>92</v>
      </c>
      <c r="D1800">
        <v>0.01</v>
      </c>
      <c r="E1800" t="s">
        <v>253</v>
      </c>
      <c r="F1800">
        <v>1.1339999999999999</v>
      </c>
      <c r="I1800" s="374">
        <v>43516.103472222225</v>
      </c>
      <c r="J1800">
        <v>1.1353</v>
      </c>
      <c r="K1800">
        <v>0</v>
      </c>
      <c r="M1800">
        <v>-0.12</v>
      </c>
      <c r="N1800">
        <v>1.18</v>
      </c>
      <c r="O1800">
        <v>1110</v>
      </c>
      <c r="P1800" t="s">
        <v>575</v>
      </c>
      <c r="Q1800">
        <v>719</v>
      </c>
      <c r="R1800" t="s">
        <v>92</v>
      </c>
    </row>
    <row r="1801" spans="1:18" x14ac:dyDescent="0.2">
      <c r="A1801" s="514">
        <v>1799</v>
      </c>
      <c r="B1801" s="374">
        <v>43516.376388888886</v>
      </c>
      <c r="C1801" t="s">
        <v>92</v>
      </c>
      <c r="D1801">
        <v>0.01</v>
      </c>
      <c r="E1801" t="s">
        <v>253</v>
      </c>
      <c r="F1801">
        <v>1.1338999999999999</v>
      </c>
      <c r="I1801" s="374">
        <v>43516.379861111112</v>
      </c>
      <c r="J1801">
        <v>1.1351</v>
      </c>
      <c r="K1801">
        <v>0</v>
      </c>
      <c r="M1801">
        <v>0</v>
      </c>
      <c r="N1801">
        <v>1.2</v>
      </c>
      <c r="O1801">
        <v>1110</v>
      </c>
      <c r="P1801" t="s">
        <v>563</v>
      </c>
      <c r="Q1801">
        <v>720</v>
      </c>
      <c r="R1801" t="s">
        <v>92</v>
      </c>
    </row>
    <row r="1802" spans="1:18" x14ac:dyDescent="0.2">
      <c r="A1802" s="514">
        <v>1800</v>
      </c>
      <c r="B1802" s="374">
        <v>43516.390972222223</v>
      </c>
      <c r="C1802" t="s">
        <v>92</v>
      </c>
      <c r="D1802">
        <v>0.01</v>
      </c>
      <c r="E1802" t="s">
        <v>253</v>
      </c>
      <c r="F1802">
        <v>1.1346000000000001</v>
      </c>
      <c r="I1802" s="374">
        <v>43516.715277777781</v>
      </c>
      <c r="J1802">
        <v>1.1352</v>
      </c>
      <c r="K1802">
        <v>0</v>
      </c>
      <c r="M1802">
        <v>0</v>
      </c>
      <c r="N1802">
        <v>0.6</v>
      </c>
      <c r="O1802">
        <v>1110</v>
      </c>
      <c r="P1802" t="s">
        <v>575</v>
      </c>
      <c r="Q1802">
        <v>721</v>
      </c>
      <c r="R1802" t="s">
        <v>92</v>
      </c>
    </row>
    <row r="1803" spans="1:18" x14ac:dyDescent="0.2">
      <c r="A1803" s="514">
        <v>1801</v>
      </c>
      <c r="B1803" s="374">
        <v>43516.51666666667</v>
      </c>
      <c r="C1803" t="s">
        <v>92</v>
      </c>
      <c r="D1803">
        <v>0.01</v>
      </c>
      <c r="E1803" t="s">
        <v>253</v>
      </c>
      <c r="F1803">
        <v>1.1334</v>
      </c>
      <c r="I1803" s="374">
        <v>43516.715277777781</v>
      </c>
      <c r="J1803">
        <v>1.1352</v>
      </c>
      <c r="K1803">
        <v>0</v>
      </c>
      <c r="M1803">
        <v>0</v>
      </c>
      <c r="N1803">
        <v>1.8</v>
      </c>
      <c r="O1803">
        <v>1110</v>
      </c>
      <c r="P1803" t="s">
        <v>1064</v>
      </c>
      <c r="Q1803">
        <v>721</v>
      </c>
      <c r="R1803" t="s">
        <v>92</v>
      </c>
    </row>
    <row r="1804" spans="1:18" x14ac:dyDescent="0.2">
      <c r="A1804" s="514">
        <v>1802</v>
      </c>
      <c r="B1804" s="374">
        <v>43516.718055555553</v>
      </c>
      <c r="C1804" t="s">
        <v>92</v>
      </c>
      <c r="D1804">
        <v>0.01</v>
      </c>
      <c r="E1804" t="s">
        <v>253</v>
      </c>
      <c r="F1804">
        <v>1.1355999999999999</v>
      </c>
      <c r="I1804" s="374">
        <v>43516.744444444441</v>
      </c>
      <c r="J1804">
        <v>1.1367</v>
      </c>
      <c r="K1804">
        <v>0</v>
      </c>
      <c r="M1804">
        <v>0</v>
      </c>
      <c r="N1804">
        <v>1.1000000000000001</v>
      </c>
      <c r="O1804">
        <v>1110</v>
      </c>
      <c r="P1804" t="s">
        <v>575</v>
      </c>
      <c r="Q1804">
        <v>722</v>
      </c>
      <c r="R1804" t="s">
        <v>92</v>
      </c>
    </row>
    <row r="1805" spans="1:18" x14ac:dyDescent="0.2">
      <c r="A1805" s="514">
        <v>1804</v>
      </c>
      <c r="B1805" s="374">
        <v>43516.899305555555</v>
      </c>
      <c r="C1805" t="s">
        <v>92</v>
      </c>
      <c r="D1805">
        <v>0.01</v>
      </c>
      <c r="E1805" t="s">
        <v>253</v>
      </c>
      <c r="F1805">
        <v>1.1343000000000001</v>
      </c>
      <c r="I1805" s="374">
        <v>43517.385416666664</v>
      </c>
      <c r="J1805">
        <v>1.1352</v>
      </c>
      <c r="K1805">
        <v>0</v>
      </c>
      <c r="M1805">
        <v>-0.37</v>
      </c>
      <c r="N1805">
        <v>0.53</v>
      </c>
      <c r="O1805">
        <v>1110</v>
      </c>
      <c r="P1805" t="s">
        <v>575</v>
      </c>
      <c r="Q1805">
        <v>723</v>
      </c>
      <c r="R1805" t="s">
        <v>92</v>
      </c>
    </row>
    <row r="1806" spans="1:18" x14ac:dyDescent="0.2">
      <c r="A1806" s="514">
        <v>1805</v>
      </c>
      <c r="B1806" s="374">
        <v>43517.292361111111</v>
      </c>
      <c r="C1806" t="s">
        <v>92</v>
      </c>
      <c r="D1806">
        <v>0.01</v>
      </c>
      <c r="E1806" t="s">
        <v>253</v>
      </c>
      <c r="F1806">
        <v>1.1331</v>
      </c>
      <c r="I1806" s="374">
        <v>43517.385416666664</v>
      </c>
      <c r="J1806">
        <v>1.1352</v>
      </c>
      <c r="K1806">
        <v>0</v>
      </c>
      <c r="M1806">
        <v>0</v>
      </c>
      <c r="N1806">
        <v>2.1</v>
      </c>
      <c r="O1806">
        <v>1110</v>
      </c>
      <c r="P1806" t="s">
        <v>1063</v>
      </c>
      <c r="Q1806">
        <v>723</v>
      </c>
      <c r="R1806" t="s">
        <v>92</v>
      </c>
    </row>
    <row r="1807" spans="1:18" x14ac:dyDescent="0.2">
      <c r="A1807" s="514">
        <v>1806</v>
      </c>
      <c r="B1807" s="374">
        <v>43517.398611111108</v>
      </c>
      <c r="C1807" t="s">
        <v>92</v>
      </c>
      <c r="D1807">
        <v>0.01</v>
      </c>
      <c r="E1807" t="s">
        <v>253</v>
      </c>
      <c r="F1807">
        <v>1.1354</v>
      </c>
      <c r="I1807" s="374">
        <v>43517.543749999997</v>
      </c>
      <c r="J1807">
        <v>1.1354</v>
      </c>
      <c r="K1807">
        <v>0</v>
      </c>
      <c r="M1807">
        <v>0</v>
      </c>
      <c r="N1807">
        <v>0</v>
      </c>
      <c r="O1807">
        <v>1110</v>
      </c>
      <c r="P1807" t="s">
        <v>575</v>
      </c>
      <c r="Q1807">
        <v>724</v>
      </c>
      <c r="R1807" t="s">
        <v>92</v>
      </c>
    </row>
    <row r="1808" spans="1:18" x14ac:dyDescent="0.2">
      <c r="A1808" s="514">
        <v>1807</v>
      </c>
      <c r="B1808" s="374">
        <v>43517.423611111109</v>
      </c>
      <c r="C1808" t="s">
        <v>92</v>
      </c>
      <c r="D1808">
        <v>0.01</v>
      </c>
      <c r="E1808" t="s">
        <v>253</v>
      </c>
      <c r="F1808">
        <v>1.1341000000000001</v>
      </c>
      <c r="I1808" s="374">
        <v>43517.543749999997</v>
      </c>
      <c r="J1808">
        <v>1.1354</v>
      </c>
      <c r="K1808">
        <v>0</v>
      </c>
      <c r="M1808">
        <v>0</v>
      </c>
      <c r="N1808">
        <v>1.3</v>
      </c>
      <c r="O1808">
        <v>1110</v>
      </c>
      <c r="P1808" t="s">
        <v>1062</v>
      </c>
      <c r="Q1808">
        <v>724</v>
      </c>
      <c r="R1808" t="s">
        <v>92</v>
      </c>
    </row>
    <row r="1809" spans="1:18" x14ac:dyDescent="0.2">
      <c r="A1809" s="514">
        <v>1808</v>
      </c>
      <c r="B1809" s="374">
        <v>43517.442361111112</v>
      </c>
      <c r="C1809" t="s">
        <v>92</v>
      </c>
      <c r="D1809">
        <v>0.01</v>
      </c>
      <c r="E1809" t="s">
        <v>253</v>
      </c>
      <c r="F1809">
        <v>1.1328</v>
      </c>
      <c r="I1809" s="374">
        <v>43517.543749999997</v>
      </c>
      <c r="J1809">
        <v>1.1354</v>
      </c>
      <c r="K1809">
        <v>0</v>
      </c>
      <c r="M1809">
        <v>0</v>
      </c>
      <c r="N1809">
        <v>2.6</v>
      </c>
      <c r="O1809">
        <v>1110</v>
      </c>
      <c r="P1809" t="s">
        <v>1061</v>
      </c>
      <c r="Q1809">
        <v>724</v>
      </c>
      <c r="R1809" t="s">
        <v>92</v>
      </c>
    </row>
    <row r="1810" spans="1:18" x14ac:dyDescent="0.2">
      <c r="A1810" s="514">
        <v>1809</v>
      </c>
      <c r="B1810" s="374">
        <v>43517.631249999999</v>
      </c>
      <c r="C1810" t="s">
        <v>92</v>
      </c>
      <c r="D1810">
        <v>0.01</v>
      </c>
      <c r="E1810" t="s">
        <v>253</v>
      </c>
      <c r="F1810">
        <v>1.1355</v>
      </c>
      <c r="I1810" s="374">
        <v>43521.343055555553</v>
      </c>
      <c r="J1810">
        <v>1.1356999999999999</v>
      </c>
      <c r="K1810">
        <v>0</v>
      </c>
      <c r="M1810">
        <v>-0.24</v>
      </c>
      <c r="N1810">
        <v>-0.04</v>
      </c>
      <c r="O1810">
        <v>1110</v>
      </c>
      <c r="P1810" t="s">
        <v>575</v>
      </c>
      <c r="Q1810">
        <v>725</v>
      </c>
      <c r="R1810" t="s">
        <v>92</v>
      </c>
    </row>
    <row r="1811" spans="1:18" x14ac:dyDescent="0.2">
      <c r="A1811" s="514">
        <v>1810</v>
      </c>
      <c r="B1811" s="374">
        <v>43517.663888888892</v>
      </c>
      <c r="C1811" t="s">
        <v>92</v>
      </c>
      <c r="D1811">
        <v>0.01</v>
      </c>
      <c r="E1811" t="s">
        <v>253</v>
      </c>
      <c r="F1811">
        <v>1.1342000000000001</v>
      </c>
      <c r="I1811" s="374">
        <v>43521.343055555553</v>
      </c>
      <c r="J1811">
        <v>1.1356999999999999</v>
      </c>
      <c r="K1811">
        <v>0</v>
      </c>
      <c r="M1811">
        <v>-0.24</v>
      </c>
      <c r="N1811">
        <v>1.26</v>
      </c>
      <c r="O1811">
        <v>1110</v>
      </c>
      <c r="P1811" t="s">
        <v>1055</v>
      </c>
      <c r="Q1811">
        <v>725</v>
      </c>
      <c r="R1811" t="s">
        <v>92</v>
      </c>
    </row>
    <row r="1812" spans="1:18" x14ac:dyDescent="0.2">
      <c r="A1812" s="514">
        <v>1811</v>
      </c>
      <c r="B1812" s="374">
        <v>43517.759027777778</v>
      </c>
      <c r="C1812" t="s">
        <v>92</v>
      </c>
      <c r="D1812">
        <v>0.01</v>
      </c>
      <c r="E1812" t="s">
        <v>253</v>
      </c>
      <c r="F1812">
        <v>1.1329</v>
      </c>
      <c r="I1812" s="374">
        <v>43521.343055555553</v>
      </c>
      <c r="J1812">
        <v>1.1356999999999999</v>
      </c>
      <c r="K1812">
        <v>0</v>
      </c>
      <c r="M1812">
        <v>-0.24</v>
      </c>
      <c r="N1812">
        <v>2.56</v>
      </c>
      <c r="O1812">
        <v>1110</v>
      </c>
      <c r="P1812" t="s">
        <v>1054</v>
      </c>
      <c r="Q1812">
        <v>725</v>
      </c>
      <c r="R1812" t="s">
        <v>92</v>
      </c>
    </row>
    <row r="1813" spans="1:18" x14ac:dyDescent="0.2">
      <c r="A1813" s="514">
        <v>1812</v>
      </c>
      <c r="B1813" s="374">
        <v>43518.597916666666</v>
      </c>
      <c r="C1813" t="s">
        <v>93</v>
      </c>
      <c r="D1813">
        <v>0.01</v>
      </c>
      <c r="E1813" t="s">
        <v>253</v>
      </c>
      <c r="F1813">
        <v>1.1331</v>
      </c>
      <c r="I1813" s="374">
        <v>43524.681250000001</v>
      </c>
      <c r="J1813">
        <v>1.1362000000000001</v>
      </c>
      <c r="K1813">
        <v>0</v>
      </c>
      <c r="M1813">
        <v>0.11</v>
      </c>
      <c r="N1813">
        <v>-2.99</v>
      </c>
      <c r="O1813">
        <v>1110</v>
      </c>
      <c r="P1813" t="s">
        <v>575</v>
      </c>
      <c r="Q1813">
        <v>726</v>
      </c>
      <c r="R1813" t="s">
        <v>93</v>
      </c>
    </row>
    <row r="1814" spans="1:18" x14ac:dyDescent="0.2">
      <c r="A1814" s="514">
        <v>1813</v>
      </c>
      <c r="B1814" s="374">
        <v>43518.692361111112</v>
      </c>
      <c r="C1814" t="s">
        <v>93</v>
      </c>
      <c r="D1814">
        <v>0.01</v>
      </c>
      <c r="E1814" t="s">
        <v>253</v>
      </c>
      <c r="F1814">
        <v>1.1343000000000001</v>
      </c>
      <c r="I1814" s="374">
        <v>43524.681250000001</v>
      </c>
      <c r="J1814">
        <v>1.1362000000000001</v>
      </c>
      <c r="K1814">
        <v>0</v>
      </c>
      <c r="M1814">
        <v>0.11</v>
      </c>
      <c r="N1814">
        <v>-1.79</v>
      </c>
      <c r="O1814">
        <v>1110</v>
      </c>
      <c r="P1814" t="s">
        <v>1049</v>
      </c>
      <c r="Q1814">
        <v>726</v>
      </c>
      <c r="R1814" t="s">
        <v>93</v>
      </c>
    </row>
    <row r="1815" spans="1:18" x14ac:dyDescent="0.2">
      <c r="A1815" s="514">
        <v>1814</v>
      </c>
      <c r="B1815" s="374">
        <v>43521.343055555553</v>
      </c>
      <c r="C1815" t="s">
        <v>93</v>
      </c>
      <c r="D1815">
        <v>0.01</v>
      </c>
      <c r="E1815" t="s">
        <v>253</v>
      </c>
      <c r="F1815">
        <v>1.1357999999999999</v>
      </c>
      <c r="I1815" s="374">
        <v>43524.681250000001</v>
      </c>
      <c r="J1815">
        <v>1.1362000000000001</v>
      </c>
      <c r="K1815">
        <v>0</v>
      </c>
      <c r="M1815">
        <v>0.09</v>
      </c>
      <c r="N1815">
        <v>-0.31</v>
      </c>
      <c r="O1815">
        <v>1110</v>
      </c>
      <c r="P1815" t="s">
        <v>1048</v>
      </c>
      <c r="Q1815">
        <v>726</v>
      </c>
      <c r="R1815" t="s">
        <v>93</v>
      </c>
    </row>
    <row r="1816" spans="1:18" x14ac:dyDescent="0.2">
      <c r="A1816" s="514">
        <v>1820</v>
      </c>
      <c r="B1816" s="374">
        <v>43522.618055555555</v>
      </c>
      <c r="C1816" t="s">
        <v>93</v>
      </c>
      <c r="D1816">
        <v>0.02</v>
      </c>
      <c r="E1816" t="s">
        <v>253</v>
      </c>
      <c r="F1816">
        <v>1.1372</v>
      </c>
      <c r="I1816" s="374">
        <v>43524.681250000001</v>
      </c>
      <c r="J1816">
        <v>1.1362000000000001</v>
      </c>
      <c r="K1816">
        <v>0</v>
      </c>
      <c r="M1816">
        <v>0.12</v>
      </c>
      <c r="N1816">
        <v>2.12</v>
      </c>
      <c r="O1816">
        <v>1110</v>
      </c>
      <c r="P1816" t="s">
        <v>1047</v>
      </c>
      <c r="Q1816">
        <v>726</v>
      </c>
      <c r="R1816" t="s">
        <v>93</v>
      </c>
    </row>
    <row r="1817" spans="1:18" x14ac:dyDescent="0.2">
      <c r="A1817" s="514">
        <v>1824</v>
      </c>
      <c r="B1817" s="374">
        <v>43522.843055555553</v>
      </c>
      <c r="C1817" t="s">
        <v>93</v>
      </c>
      <c r="D1817">
        <v>0.03</v>
      </c>
      <c r="E1817" t="s">
        <v>253</v>
      </c>
      <c r="F1817">
        <v>1.1387</v>
      </c>
      <c r="I1817" s="374">
        <v>43524.681250000001</v>
      </c>
      <c r="J1817">
        <v>1.1362000000000001</v>
      </c>
      <c r="K1817">
        <v>0</v>
      </c>
      <c r="M1817">
        <v>0.19</v>
      </c>
      <c r="N1817">
        <v>7.69</v>
      </c>
      <c r="O1817">
        <v>1110</v>
      </c>
      <c r="P1817" t="s">
        <v>1046</v>
      </c>
      <c r="Q1817">
        <v>726</v>
      </c>
      <c r="R1817" t="s">
        <v>93</v>
      </c>
    </row>
    <row r="1818" spans="1:18" x14ac:dyDescent="0.2">
      <c r="A1818" s="514">
        <v>1828</v>
      </c>
      <c r="B1818" s="374">
        <v>43524.488194444442</v>
      </c>
      <c r="C1818" t="s">
        <v>93</v>
      </c>
      <c r="D1818">
        <v>0.04</v>
      </c>
      <c r="E1818" t="s">
        <v>253</v>
      </c>
      <c r="F1818">
        <v>1.1404000000000001</v>
      </c>
      <c r="I1818" s="374">
        <v>43524.681250000001</v>
      </c>
      <c r="J1818">
        <v>1.1362000000000001</v>
      </c>
      <c r="K1818">
        <v>0</v>
      </c>
      <c r="M1818">
        <v>0</v>
      </c>
      <c r="N1818">
        <v>16.8</v>
      </c>
      <c r="O1818">
        <v>1110</v>
      </c>
      <c r="P1818" t="s">
        <v>1045</v>
      </c>
      <c r="Q1818">
        <v>726</v>
      </c>
      <c r="R1818" t="s">
        <v>93</v>
      </c>
    </row>
    <row r="1819" spans="1:18" x14ac:dyDescent="0.2">
      <c r="A1819" s="514">
        <v>1815</v>
      </c>
      <c r="B1819" s="374">
        <v>43521.380555555559</v>
      </c>
      <c r="C1819" t="s">
        <v>92</v>
      </c>
      <c r="D1819">
        <v>0.01</v>
      </c>
      <c r="E1819" t="s">
        <v>253</v>
      </c>
      <c r="F1819">
        <v>1.135</v>
      </c>
      <c r="I1819" s="374">
        <v>43521.486111111109</v>
      </c>
      <c r="J1819">
        <v>1.1362000000000001</v>
      </c>
      <c r="K1819">
        <v>0</v>
      </c>
      <c r="M1819">
        <v>0</v>
      </c>
      <c r="N1819">
        <v>1.2</v>
      </c>
      <c r="O1819">
        <v>1110</v>
      </c>
      <c r="P1819" t="s">
        <v>575</v>
      </c>
      <c r="Q1819">
        <v>727</v>
      </c>
      <c r="R1819" t="s">
        <v>92</v>
      </c>
    </row>
    <row r="1820" spans="1:18" x14ac:dyDescent="0.2">
      <c r="A1820" s="514">
        <v>1816</v>
      </c>
      <c r="B1820" s="374">
        <v>43521.70208333333</v>
      </c>
      <c r="C1820" t="s">
        <v>92</v>
      </c>
      <c r="D1820">
        <v>0.01</v>
      </c>
      <c r="E1820" t="s">
        <v>253</v>
      </c>
      <c r="F1820">
        <v>1.1348</v>
      </c>
      <c r="I1820" s="374">
        <v>43521.84097222222</v>
      </c>
      <c r="J1820">
        <v>1.1359999999999999</v>
      </c>
      <c r="K1820">
        <v>0</v>
      </c>
      <c r="M1820">
        <v>0</v>
      </c>
      <c r="N1820">
        <v>1.2</v>
      </c>
      <c r="O1820">
        <v>1110</v>
      </c>
      <c r="P1820" t="s">
        <v>575</v>
      </c>
      <c r="Q1820">
        <v>728</v>
      </c>
      <c r="R1820" t="s">
        <v>92</v>
      </c>
    </row>
    <row r="1821" spans="1:18" x14ac:dyDescent="0.2">
      <c r="A1821" s="514">
        <v>1817</v>
      </c>
      <c r="B1821" s="374">
        <v>43521.96597222222</v>
      </c>
      <c r="C1821" t="s">
        <v>92</v>
      </c>
      <c r="D1821">
        <v>0.01</v>
      </c>
      <c r="E1821" t="s">
        <v>253</v>
      </c>
      <c r="F1821">
        <v>1.1361000000000001</v>
      </c>
      <c r="I1821" s="374">
        <v>43522.46597222222</v>
      </c>
      <c r="J1821">
        <v>1.1368</v>
      </c>
      <c r="K1821">
        <v>0</v>
      </c>
      <c r="M1821">
        <v>-0.12</v>
      </c>
      <c r="N1821">
        <v>0.57999999999999996</v>
      </c>
      <c r="O1821">
        <v>1110</v>
      </c>
      <c r="P1821" t="s">
        <v>575</v>
      </c>
      <c r="Q1821">
        <v>729</v>
      </c>
      <c r="R1821" t="s">
        <v>92</v>
      </c>
    </row>
    <row r="1822" spans="1:18" x14ac:dyDescent="0.2">
      <c r="A1822" s="514">
        <v>1818</v>
      </c>
      <c r="B1822" s="374">
        <v>43522.336805555555</v>
      </c>
      <c r="C1822" t="s">
        <v>92</v>
      </c>
      <c r="D1822">
        <v>0.01</v>
      </c>
      <c r="E1822" t="s">
        <v>253</v>
      </c>
      <c r="F1822">
        <v>1.1349</v>
      </c>
      <c r="I1822" s="374">
        <v>43522.46597222222</v>
      </c>
      <c r="J1822">
        <v>1.1368</v>
      </c>
      <c r="K1822">
        <v>0</v>
      </c>
      <c r="M1822">
        <v>0</v>
      </c>
      <c r="N1822">
        <v>1.9</v>
      </c>
      <c r="O1822">
        <v>1110</v>
      </c>
      <c r="P1822" t="s">
        <v>1053</v>
      </c>
      <c r="Q1822">
        <v>729</v>
      </c>
      <c r="R1822" t="s">
        <v>92</v>
      </c>
    </row>
    <row r="1823" spans="1:18" x14ac:dyDescent="0.2">
      <c r="A1823" s="514">
        <v>1819</v>
      </c>
      <c r="B1823" s="374">
        <v>43522.501388888886</v>
      </c>
      <c r="C1823" t="s">
        <v>92</v>
      </c>
      <c r="D1823">
        <v>0.01</v>
      </c>
      <c r="E1823" t="s">
        <v>253</v>
      </c>
      <c r="F1823">
        <v>1.1356999999999999</v>
      </c>
      <c r="I1823" s="374">
        <v>43522.616666666669</v>
      </c>
      <c r="J1823">
        <v>1.1369</v>
      </c>
      <c r="K1823">
        <v>0</v>
      </c>
      <c r="M1823">
        <v>0</v>
      </c>
      <c r="N1823">
        <v>1.2</v>
      </c>
      <c r="O1823">
        <v>1110</v>
      </c>
      <c r="P1823" t="s">
        <v>575</v>
      </c>
      <c r="Q1823">
        <v>730</v>
      </c>
      <c r="R1823" t="s">
        <v>92</v>
      </c>
    </row>
    <row r="1824" spans="1:18" x14ac:dyDescent="0.2">
      <c r="A1824" s="514">
        <v>1821</v>
      </c>
      <c r="B1824" s="374">
        <v>43522.628472222219</v>
      </c>
      <c r="C1824" t="s">
        <v>92</v>
      </c>
      <c r="D1824">
        <v>0.01</v>
      </c>
      <c r="E1824" t="s">
        <v>253</v>
      </c>
      <c r="F1824">
        <v>1.1366000000000001</v>
      </c>
      <c r="I1824" s="374">
        <v>43522.718055555553</v>
      </c>
      <c r="J1824">
        <v>1.1372</v>
      </c>
      <c r="K1824">
        <v>0</v>
      </c>
      <c r="M1824">
        <v>0</v>
      </c>
      <c r="N1824">
        <v>0.6</v>
      </c>
      <c r="O1824">
        <v>1110</v>
      </c>
      <c r="P1824" t="s">
        <v>575</v>
      </c>
      <c r="Q1824">
        <v>731</v>
      </c>
      <c r="R1824" t="s">
        <v>92</v>
      </c>
    </row>
    <row r="1825" spans="1:18" x14ac:dyDescent="0.2">
      <c r="A1825" s="514">
        <v>1822</v>
      </c>
      <c r="B1825" s="374">
        <v>43522.666666666664</v>
      </c>
      <c r="C1825" t="s">
        <v>92</v>
      </c>
      <c r="D1825">
        <v>0.01</v>
      </c>
      <c r="E1825" t="s">
        <v>253</v>
      </c>
      <c r="F1825">
        <v>1.1354</v>
      </c>
      <c r="I1825" s="374">
        <v>43522.718055555553</v>
      </c>
      <c r="J1825">
        <v>1.1372</v>
      </c>
      <c r="K1825">
        <v>0</v>
      </c>
      <c r="M1825">
        <v>0</v>
      </c>
      <c r="N1825">
        <v>1.8</v>
      </c>
      <c r="O1825">
        <v>1110</v>
      </c>
      <c r="P1825" t="s">
        <v>1052</v>
      </c>
      <c r="Q1825">
        <v>731</v>
      </c>
      <c r="R1825" t="s">
        <v>92</v>
      </c>
    </row>
    <row r="1826" spans="1:18" x14ac:dyDescent="0.2">
      <c r="A1826" s="514">
        <v>1823</v>
      </c>
      <c r="B1826" s="374">
        <v>43522.761805555558</v>
      </c>
      <c r="C1826" t="s">
        <v>92</v>
      </c>
      <c r="D1826">
        <v>0.01</v>
      </c>
      <c r="E1826" t="s">
        <v>253</v>
      </c>
      <c r="F1826">
        <v>1.1371</v>
      </c>
      <c r="I1826" s="374">
        <v>43522.836805555555</v>
      </c>
      <c r="J1826">
        <v>1.1383000000000001</v>
      </c>
      <c r="K1826">
        <v>0</v>
      </c>
      <c r="M1826">
        <v>0</v>
      </c>
      <c r="N1826">
        <v>1.2</v>
      </c>
      <c r="O1826">
        <v>1110</v>
      </c>
      <c r="P1826" t="s">
        <v>575</v>
      </c>
      <c r="Q1826">
        <v>732</v>
      </c>
      <c r="R1826" t="s">
        <v>92</v>
      </c>
    </row>
    <row r="1827" spans="1:18" x14ac:dyDescent="0.2">
      <c r="A1827" s="514">
        <v>1825</v>
      </c>
      <c r="B1827" s="374">
        <v>43523.543055555558</v>
      </c>
      <c r="C1827" t="s">
        <v>92</v>
      </c>
      <c r="D1827">
        <v>0.01</v>
      </c>
      <c r="E1827" t="s">
        <v>253</v>
      </c>
      <c r="F1827">
        <v>1.1395</v>
      </c>
      <c r="I1827" s="374">
        <v>43524.484722222223</v>
      </c>
      <c r="J1827">
        <v>1.1398999999999999</v>
      </c>
      <c r="K1827">
        <v>0</v>
      </c>
      <c r="M1827">
        <v>-0.37</v>
      </c>
      <c r="N1827">
        <v>0.03</v>
      </c>
      <c r="O1827">
        <v>1110</v>
      </c>
      <c r="P1827" t="s">
        <v>575</v>
      </c>
      <c r="Q1827">
        <v>733</v>
      </c>
      <c r="R1827" t="s">
        <v>92</v>
      </c>
    </row>
    <row r="1828" spans="1:18" x14ac:dyDescent="0.2">
      <c r="A1828" s="514">
        <v>1826</v>
      </c>
      <c r="B1828" s="374">
        <v>43523.595833333333</v>
      </c>
      <c r="C1828" t="s">
        <v>92</v>
      </c>
      <c r="D1828">
        <v>0.01</v>
      </c>
      <c r="E1828" t="s">
        <v>253</v>
      </c>
      <c r="F1828">
        <v>1.1382000000000001</v>
      </c>
      <c r="I1828" s="374">
        <v>43524.484722222223</v>
      </c>
      <c r="J1828">
        <v>1.1398999999999999</v>
      </c>
      <c r="K1828">
        <v>0</v>
      </c>
      <c r="M1828">
        <v>-0.37</v>
      </c>
      <c r="N1828">
        <v>1.33</v>
      </c>
      <c r="O1828">
        <v>1110</v>
      </c>
      <c r="P1828" t="s">
        <v>1051</v>
      </c>
      <c r="Q1828">
        <v>733</v>
      </c>
      <c r="R1828" t="s">
        <v>92</v>
      </c>
    </row>
    <row r="1829" spans="1:18" x14ac:dyDescent="0.2">
      <c r="A1829" s="514">
        <v>1827</v>
      </c>
      <c r="B1829" s="374">
        <v>43523.729861111111</v>
      </c>
      <c r="C1829" t="s">
        <v>92</v>
      </c>
      <c r="D1829">
        <v>0.01</v>
      </c>
      <c r="E1829" t="s">
        <v>253</v>
      </c>
      <c r="F1829">
        <v>1.1369</v>
      </c>
      <c r="I1829" s="374">
        <v>43524.484722222223</v>
      </c>
      <c r="J1829">
        <v>1.1398999999999999</v>
      </c>
      <c r="K1829">
        <v>0</v>
      </c>
      <c r="M1829">
        <v>-0.37</v>
      </c>
      <c r="N1829">
        <v>2.63</v>
      </c>
      <c r="O1829">
        <v>1110</v>
      </c>
      <c r="P1829" t="s">
        <v>1050</v>
      </c>
      <c r="Q1829">
        <v>733</v>
      </c>
      <c r="R1829" t="s">
        <v>92</v>
      </c>
    </row>
    <row r="1830" spans="1:18" x14ac:dyDescent="0.2">
      <c r="A1830" s="514">
        <v>1829</v>
      </c>
      <c r="B1830" s="374">
        <v>43524.60833333333</v>
      </c>
      <c r="C1830" t="s">
        <v>92</v>
      </c>
      <c r="D1830">
        <v>0.01</v>
      </c>
      <c r="E1830" t="s">
        <v>253</v>
      </c>
      <c r="F1830">
        <v>1.1394</v>
      </c>
      <c r="I1830" s="374">
        <v>43524.722916666666</v>
      </c>
      <c r="J1830">
        <v>1.1394</v>
      </c>
      <c r="K1830">
        <v>0</v>
      </c>
      <c r="M1830">
        <v>0</v>
      </c>
      <c r="N1830">
        <v>0</v>
      </c>
      <c r="O1830">
        <v>1110</v>
      </c>
      <c r="P1830" t="s">
        <v>575</v>
      </c>
      <c r="Q1830">
        <v>734</v>
      </c>
      <c r="R1830" t="s">
        <v>92</v>
      </c>
    </row>
    <row r="1831" spans="1:18" x14ac:dyDescent="0.2">
      <c r="A1831" s="514">
        <v>1830</v>
      </c>
      <c r="B1831" s="374">
        <v>43524.65625</v>
      </c>
      <c r="C1831" t="s">
        <v>92</v>
      </c>
      <c r="D1831">
        <v>0.01</v>
      </c>
      <c r="E1831" t="s">
        <v>253</v>
      </c>
      <c r="F1831">
        <v>1.1380999999999999</v>
      </c>
      <c r="I1831" s="374">
        <v>43524.722916666666</v>
      </c>
      <c r="J1831">
        <v>1.1394</v>
      </c>
      <c r="K1831">
        <v>0</v>
      </c>
      <c r="M1831">
        <v>0</v>
      </c>
      <c r="N1831">
        <v>1.3</v>
      </c>
      <c r="O1831">
        <v>1110</v>
      </c>
      <c r="P1831" t="s">
        <v>1044</v>
      </c>
      <c r="Q1831">
        <v>734</v>
      </c>
      <c r="R1831" t="s">
        <v>92</v>
      </c>
    </row>
    <row r="1832" spans="1:18" x14ac:dyDescent="0.2">
      <c r="A1832" s="514">
        <v>1831</v>
      </c>
      <c r="B1832" s="374">
        <v>43524.682638888888</v>
      </c>
      <c r="C1832" t="s">
        <v>92</v>
      </c>
      <c r="D1832">
        <v>0.01</v>
      </c>
      <c r="E1832" t="s">
        <v>253</v>
      </c>
      <c r="F1832">
        <v>1.1367</v>
      </c>
      <c r="I1832" s="374">
        <v>43524.722916666666</v>
      </c>
      <c r="J1832">
        <v>1.1394</v>
      </c>
      <c r="K1832">
        <v>0</v>
      </c>
      <c r="M1832">
        <v>0</v>
      </c>
      <c r="N1832">
        <v>2.7</v>
      </c>
      <c r="O1832">
        <v>1110</v>
      </c>
      <c r="P1832" t="s">
        <v>680</v>
      </c>
      <c r="Q1832">
        <v>734</v>
      </c>
      <c r="R1832" t="s">
        <v>92</v>
      </c>
    </row>
    <row r="1833" spans="1:18" x14ac:dyDescent="0.2">
      <c r="A1833" s="514">
        <v>1832</v>
      </c>
      <c r="B1833" s="374">
        <v>43524.69027777778</v>
      </c>
      <c r="C1833" t="s">
        <v>93</v>
      </c>
      <c r="D1833">
        <v>0.01</v>
      </c>
      <c r="E1833" t="s">
        <v>253</v>
      </c>
      <c r="F1833">
        <v>1.1365000000000001</v>
      </c>
      <c r="I1833" s="374">
        <v>43525.154861111114</v>
      </c>
      <c r="J1833">
        <v>1.1366000000000001</v>
      </c>
      <c r="K1833">
        <v>0</v>
      </c>
      <c r="M1833">
        <v>0.02</v>
      </c>
      <c r="N1833">
        <v>-0.08</v>
      </c>
      <c r="O1833">
        <v>1110</v>
      </c>
      <c r="P1833" t="s">
        <v>575</v>
      </c>
      <c r="Q1833">
        <v>735</v>
      </c>
      <c r="R1833" t="s">
        <v>93</v>
      </c>
    </row>
    <row r="1834" spans="1:18" x14ac:dyDescent="0.2">
      <c r="A1834" s="514">
        <v>1833</v>
      </c>
      <c r="B1834" s="374">
        <v>43524.7</v>
      </c>
      <c r="C1834" t="s">
        <v>93</v>
      </c>
      <c r="D1834">
        <v>0.01</v>
      </c>
      <c r="E1834" t="s">
        <v>253</v>
      </c>
      <c r="F1834">
        <v>1.1377999999999999</v>
      </c>
      <c r="I1834" s="374">
        <v>43525.154861111114</v>
      </c>
      <c r="J1834">
        <v>1.1366000000000001</v>
      </c>
      <c r="K1834">
        <v>0</v>
      </c>
      <c r="M1834">
        <v>0.02</v>
      </c>
      <c r="N1834">
        <v>1.22</v>
      </c>
      <c r="O1834">
        <v>1110</v>
      </c>
      <c r="P1834" t="s">
        <v>1043</v>
      </c>
      <c r="Q1834">
        <v>735</v>
      </c>
      <c r="R1834" t="s">
        <v>93</v>
      </c>
    </row>
    <row r="1835" spans="1:18" x14ac:dyDescent="0.2">
      <c r="A1835" s="514">
        <v>1834</v>
      </c>
      <c r="B1835" s="374">
        <v>43524.722916666666</v>
      </c>
      <c r="C1835" t="s">
        <v>93</v>
      </c>
      <c r="D1835">
        <v>0.01</v>
      </c>
      <c r="E1835" t="s">
        <v>253</v>
      </c>
      <c r="F1835">
        <v>1.1392</v>
      </c>
      <c r="I1835" s="374">
        <v>43525.154861111114</v>
      </c>
      <c r="J1835">
        <v>1.1366000000000001</v>
      </c>
      <c r="K1835">
        <v>0</v>
      </c>
      <c r="M1835">
        <v>0.02</v>
      </c>
      <c r="N1835">
        <v>2.62</v>
      </c>
      <c r="O1835">
        <v>1110</v>
      </c>
      <c r="P1835" t="s">
        <v>1042</v>
      </c>
      <c r="Q1835">
        <v>735</v>
      </c>
      <c r="R1835" t="s">
        <v>93</v>
      </c>
    </row>
    <row r="1836" spans="1:18" x14ac:dyDescent="0.2">
      <c r="A1836" s="514">
        <v>1835</v>
      </c>
      <c r="B1836" s="374">
        <v>43524.727777777778</v>
      </c>
      <c r="C1836" t="s">
        <v>92</v>
      </c>
      <c r="D1836">
        <v>0.01</v>
      </c>
      <c r="E1836" t="s">
        <v>253</v>
      </c>
      <c r="F1836">
        <v>1.1391</v>
      </c>
      <c r="I1836" s="374">
        <v>43525.65625</v>
      </c>
      <c r="J1836">
        <v>1.1392</v>
      </c>
      <c r="K1836">
        <v>0</v>
      </c>
      <c r="M1836">
        <v>-0.12</v>
      </c>
      <c r="N1836">
        <v>-0.02</v>
      </c>
      <c r="O1836">
        <v>1110</v>
      </c>
      <c r="P1836" t="s">
        <v>575</v>
      </c>
      <c r="Q1836">
        <v>736</v>
      </c>
      <c r="R1836" t="s">
        <v>92</v>
      </c>
    </row>
    <row r="1837" spans="1:18" x14ac:dyDescent="0.2">
      <c r="A1837" s="514">
        <v>1836</v>
      </c>
      <c r="B1837" s="374">
        <v>43524.845138888886</v>
      </c>
      <c r="C1837" t="s">
        <v>92</v>
      </c>
      <c r="D1837">
        <v>0.01</v>
      </c>
      <c r="E1837" t="s">
        <v>253</v>
      </c>
      <c r="F1837">
        <v>1.1378999999999999</v>
      </c>
      <c r="I1837" s="374">
        <v>43525.65625</v>
      </c>
      <c r="J1837">
        <v>1.1392</v>
      </c>
      <c r="K1837">
        <v>0</v>
      </c>
      <c r="M1837">
        <v>-0.12</v>
      </c>
      <c r="N1837">
        <v>1.18</v>
      </c>
      <c r="O1837">
        <v>1110</v>
      </c>
      <c r="P1837" t="s">
        <v>1041</v>
      </c>
      <c r="Q1837">
        <v>736</v>
      </c>
      <c r="R1837" t="s">
        <v>92</v>
      </c>
    </row>
    <row r="1838" spans="1:18" x14ac:dyDescent="0.2">
      <c r="A1838" s="514">
        <v>1837</v>
      </c>
      <c r="B1838" s="374">
        <v>43525.155555555553</v>
      </c>
      <c r="C1838" t="s">
        <v>92</v>
      </c>
      <c r="D1838">
        <v>0.01</v>
      </c>
      <c r="E1838" t="s">
        <v>253</v>
      </c>
      <c r="F1838">
        <v>1.1365000000000001</v>
      </c>
      <c r="I1838" s="374">
        <v>43525.65625</v>
      </c>
      <c r="J1838">
        <v>1.1392</v>
      </c>
      <c r="K1838">
        <v>0</v>
      </c>
      <c r="M1838">
        <v>0</v>
      </c>
      <c r="N1838">
        <v>2.7</v>
      </c>
      <c r="O1838">
        <v>1110</v>
      </c>
      <c r="P1838" t="s">
        <v>1040</v>
      </c>
      <c r="Q1838">
        <v>736</v>
      </c>
      <c r="R1838" t="s">
        <v>92</v>
      </c>
    </row>
    <row r="1839" spans="1:18" x14ac:dyDescent="0.2">
      <c r="A1839" s="514">
        <v>1838</v>
      </c>
      <c r="B1839" s="374">
        <v>43525.368055555555</v>
      </c>
      <c r="C1839" t="s">
        <v>93</v>
      </c>
      <c r="D1839">
        <v>0.01</v>
      </c>
      <c r="E1839" t="s">
        <v>253</v>
      </c>
      <c r="F1839">
        <v>1.1371</v>
      </c>
      <c r="I1839" s="374">
        <v>43525.390972222223</v>
      </c>
      <c r="J1839">
        <v>1.1358999999999999</v>
      </c>
      <c r="K1839">
        <v>0</v>
      </c>
      <c r="M1839">
        <v>0</v>
      </c>
      <c r="N1839">
        <v>1.2</v>
      </c>
      <c r="O1839">
        <v>1110</v>
      </c>
      <c r="P1839" t="s">
        <v>563</v>
      </c>
      <c r="Q1839">
        <v>737</v>
      </c>
      <c r="R1839" t="s">
        <v>93</v>
      </c>
    </row>
    <row r="1840" spans="1:18" x14ac:dyDescent="0.2">
      <c r="A1840" s="514">
        <v>1839</v>
      </c>
      <c r="B1840" s="374">
        <v>43525.404861111114</v>
      </c>
      <c r="C1840" t="s">
        <v>93</v>
      </c>
      <c r="D1840">
        <v>0.01</v>
      </c>
      <c r="E1840" t="s">
        <v>253</v>
      </c>
      <c r="F1840">
        <v>1.1357999999999999</v>
      </c>
      <c r="I1840" s="374">
        <v>43525.775000000001</v>
      </c>
      <c r="J1840">
        <v>1.1367</v>
      </c>
      <c r="K1840">
        <v>0</v>
      </c>
      <c r="M1840">
        <v>0</v>
      </c>
      <c r="N1840">
        <v>-0.9</v>
      </c>
      <c r="O1840">
        <v>1110</v>
      </c>
      <c r="P1840" t="s">
        <v>575</v>
      </c>
      <c r="Q1840">
        <v>738</v>
      </c>
      <c r="R1840" t="s">
        <v>93</v>
      </c>
    </row>
    <row r="1841" spans="1:18" x14ac:dyDescent="0.2">
      <c r="A1841" s="514">
        <v>1840</v>
      </c>
      <c r="B1841" s="374">
        <v>43525.481249999997</v>
      </c>
      <c r="C1841" t="s">
        <v>93</v>
      </c>
      <c r="D1841">
        <v>0.01</v>
      </c>
      <c r="E1841" t="s">
        <v>253</v>
      </c>
      <c r="F1841">
        <v>1.137</v>
      </c>
      <c r="I1841" s="374">
        <v>43525.775000000001</v>
      </c>
      <c r="J1841">
        <v>1.1367</v>
      </c>
      <c r="K1841">
        <v>0</v>
      </c>
      <c r="M1841">
        <v>0</v>
      </c>
      <c r="N1841">
        <v>0.3</v>
      </c>
      <c r="O1841">
        <v>1110</v>
      </c>
      <c r="P1841" t="s">
        <v>1039</v>
      </c>
      <c r="Q1841">
        <v>738</v>
      </c>
      <c r="R1841" t="s">
        <v>93</v>
      </c>
    </row>
    <row r="1842" spans="1:18" x14ac:dyDescent="0.2">
      <c r="A1842" s="514">
        <v>1841</v>
      </c>
      <c r="B1842" s="374">
        <v>43525.531944444447</v>
      </c>
      <c r="C1842" t="s">
        <v>93</v>
      </c>
      <c r="D1842">
        <v>0.01</v>
      </c>
      <c r="E1842" t="s">
        <v>253</v>
      </c>
      <c r="F1842">
        <v>1.1383000000000001</v>
      </c>
      <c r="I1842" s="374">
        <v>43525.775000000001</v>
      </c>
      <c r="J1842">
        <v>1.1367</v>
      </c>
      <c r="K1842">
        <v>0</v>
      </c>
      <c r="M1842">
        <v>0</v>
      </c>
      <c r="N1842">
        <v>1.6</v>
      </c>
      <c r="O1842">
        <v>1110</v>
      </c>
      <c r="P1842" t="s">
        <v>1038</v>
      </c>
      <c r="Q1842">
        <v>738</v>
      </c>
      <c r="R1842" t="s">
        <v>93</v>
      </c>
    </row>
    <row r="1843" spans="1:18" x14ac:dyDescent="0.2">
      <c r="A1843" s="514">
        <v>1842</v>
      </c>
      <c r="B1843" s="374">
        <v>43525.659722222219</v>
      </c>
      <c r="C1843" t="s">
        <v>93</v>
      </c>
      <c r="D1843">
        <v>0.02</v>
      </c>
      <c r="E1843" t="s">
        <v>253</v>
      </c>
      <c r="F1843">
        <v>1.1397999999999999</v>
      </c>
      <c r="I1843" s="374">
        <v>43525.775000000001</v>
      </c>
      <c r="J1843">
        <v>1.1367</v>
      </c>
      <c r="K1843">
        <v>0</v>
      </c>
      <c r="M1843">
        <v>0</v>
      </c>
      <c r="N1843">
        <v>6.2</v>
      </c>
      <c r="O1843">
        <v>1110</v>
      </c>
      <c r="P1843" t="s">
        <v>1037</v>
      </c>
      <c r="Q1843">
        <v>738</v>
      </c>
      <c r="R1843" t="s">
        <v>93</v>
      </c>
    </row>
    <row r="1844" spans="1:18" x14ac:dyDescent="0.2">
      <c r="A1844" s="514">
        <v>1843</v>
      </c>
      <c r="B1844" s="374">
        <v>43525.669444444444</v>
      </c>
      <c r="C1844" t="s">
        <v>92</v>
      </c>
      <c r="D1844">
        <v>0.01</v>
      </c>
      <c r="E1844" t="s">
        <v>253</v>
      </c>
      <c r="F1844">
        <v>1.1402000000000001</v>
      </c>
      <c r="I1844" s="374">
        <v>43535.961111111108</v>
      </c>
      <c r="J1844">
        <v>1.1272</v>
      </c>
      <c r="K1844">
        <v>0</v>
      </c>
      <c r="M1844">
        <v>-0.97</v>
      </c>
      <c r="N1844">
        <v>-13.97</v>
      </c>
      <c r="O1844">
        <v>1110</v>
      </c>
      <c r="P1844" t="s">
        <v>575</v>
      </c>
      <c r="Q1844">
        <v>739</v>
      </c>
      <c r="R1844" t="s">
        <v>92</v>
      </c>
    </row>
    <row r="1845" spans="1:18" x14ac:dyDescent="0.2">
      <c r="A1845" s="514">
        <v>1844</v>
      </c>
      <c r="B1845" s="374">
        <v>43525.685416666667</v>
      </c>
      <c r="C1845" t="s">
        <v>92</v>
      </c>
      <c r="D1845">
        <v>0.01</v>
      </c>
      <c r="E1845" t="s">
        <v>253</v>
      </c>
      <c r="F1845">
        <v>1.139</v>
      </c>
      <c r="I1845" s="374">
        <v>43535.961111111108</v>
      </c>
      <c r="J1845">
        <v>1.1272</v>
      </c>
      <c r="K1845">
        <v>0</v>
      </c>
      <c r="M1845">
        <v>-0.97</v>
      </c>
      <c r="N1845">
        <v>-12.77</v>
      </c>
      <c r="O1845">
        <v>1110</v>
      </c>
      <c r="P1845" t="s">
        <v>1028</v>
      </c>
      <c r="Q1845">
        <v>739</v>
      </c>
      <c r="R1845" t="s">
        <v>92</v>
      </c>
    </row>
    <row r="1846" spans="1:18" x14ac:dyDescent="0.2">
      <c r="A1846" s="514">
        <v>1845</v>
      </c>
      <c r="B1846" s="374">
        <v>43525.71597222222</v>
      </c>
      <c r="C1846" t="s">
        <v>92</v>
      </c>
      <c r="D1846">
        <v>0.01</v>
      </c>
      <c r="E1846" t="s">
        <v>253</v>
      </c>
      <c r="F1846">
        <v>1.1376999999999999</v>
      </c>
      <c r="I1846" s="374">
        <v>43535.961111111108</v>
      </c>
      <c r="J1846">
        <v>1.1272</v>
      </c>
      <c r="K1846">
        <v>0</v>
      </c>
      <c r="M1846">
        <v>-0.97</v>
      </c>
      <c r="N1846">
        <v>-11.47</v>
      </c>
      <c r="O1846">
        <v>1110</v>
      </c>
      <c r="P1846" t="s">
        <v>1027</v>
      </c>
      <c r="Q1846">
        <v>739</v>
      </c>
      <c r="R1846" t="s">
        <v>92</v>
      </c>
    </row>
    <row r="1847" spans="1:18" x14ac:dyDescent="0.2">
      <c r="A1847" s="514">
        <v>1846</v>
      </c>
      <c r="B1847" s="374">
        <v>43525.837500000001</v>
      </c>
      <c r="C1847" t="s">
        <v>92</v>
      </c>
      <c r="D1847">
        <v>0.02</v>
      </c>
      <c r="E1847" t="s">
        <v>253</v>
      </c>
      <c r="F1847">
        <v>1.1362000000000001</v>
      </c>
      <c r="I1847" s="374">
        <v>43535.961111111108</v>
      </c>
      <c r="J1847">
        <v>1.1272</v>
      </c>
      <c r="K1847">
        <v>0</v>
      </c>
      <c r="M1847">
        <v>-1.99</v>
      </c>
      <c r="N1847">
        <v>-19.989999999999998</v>
      </c>
      <c r="O1847">
        <v>1110</v>
      </c>
      <c r="P1847" t="s">
        <v>1030</v>
      </c>
      <c r="Q1847">
        <v>739</v>
      </c>
      <c r="R1847" t="s">
        <v>92</v>
      </c>
    </row>
    <row r="1848" spans="1:18" x14ac:dyDescent="0.2">
      <c r="A1848" s="514">
        <v>1849</v>
      </c>
      <c r="B1848" s="374">
        <v>43528.385416666664</v>
      </c>
      <c r="C1848" t="s">
        <v>92</v>
      </c>
      <c r="D1848">
        <v>0.03</v>
      </c>
      <c r="E1848" t="s">
        <v>253</v>
      </c>
      <c r="F1848">
        <v>1.1347</v>
      </c>
      <c r="I1848" s="374">
        <v>43535.961111111108</v>
      </c>
      <c r="J1848">
        <v>1.1272</v>
      </c>
      <c r="K1848">
        <v>0</v>
      </c>
      <c r="M1848">
        <v>-2.6</v>
      </c>
      <c r="N1848">
        <v>-25.1</v>
      </c>
      <c r="O1848">
        <v>1110</v>
      </c>
      <c r="P1848" t="s">
        <v>1031</v>
      </c>
      <c r="Q1848">
        <v>739</v>
      </c>
      <c r="R1848" t="s">
        <v>92</v>
      </c>
    </row>
    <row r="1849" spans="1:18" x14ac:dyDescent="0.2">
      <c r="A1849" s="514">
        <v>1851</v>
      </c>
      <c r="B1849" s="374">
        <v>43528.536111111112</v>
      </c>
      <c r="C1849" t="s">
        <v>92</v>
      </c>
      <c r="D1849">
        <v>0.04</v>
      </c>
      <c r="E1849" t="s">
        <v>253</v>
      </c>
      <c r="F1849">
        <v>1.1331</v>
      </c>
      <c r="I1849" s="374">
        <v>43535.961111111108</v>
      </c>
      <c r="J1849">
        <v>1.1272</v>
      </c>
      <c r="K1849">
        <v>0</v>
      </c>
      <c r="M1849">
        <v>-3.49</v>
      </c>
      <c r="N1849">
        <v>-27.09</v>
      </c>
      <c r="O1849">
        <v>1110</v>
      </c>
      <c r="P1849" t="s">
        <v>1033</v>
      </c>
      <c r="Q1849">
        <v>739</v>
      </c>
      <c r="R1849" t="s">
        <v>92</v>
      </c>
    </row>
    <row r="1850" spans="1:18" x14ac:dyDescent="0.2">
      <c r="A1850" s="514">
        <v>1852</v>
      </c>
      <c r="B1850" s="374">
        <v>43528.692361111112</v>
      </c>
      <c r="C1850" t="s">
        <v>92</v>
      </c>
      <c r="D1850">
        <v>0.06</v>
      </c>
      <c r="E1850" t="s">
        <v>253</v>
      </c>
      <c r="F1850">
        <v>1.1311</v>
      </c>
      <c r="I1850" s="374">
        <v>43535.961111111108</v>
      </c>
      <c r="J1850">
        <v>1.1272</v>
      </c>
      <c r="K1850">
        <v>0</v>
      </c>
      <c r="M1850">
        <v>-5.19</v>
      </c>
      <c r="N1850">
        <v>-28.59</v>
      </c>
      <c r="O1850">
        <v>1110</v>
      </c>
      <c r="P1850" t="s">
        <v>1032</v>
      </c>
      <c r="Q1850">
        <v>739</v>
      </c>
      <c r="R1850" t="s">
        <v>92</v>
      </c>
    </row>
    <row r="1851" spans="1:18" x14ac:dyDescent="0.2">
      <c r="A1851" s="514">
        <v>1857</v>
      </c>
      <c r="B1851" s="374">
        <v>43530.605555555558</v>
      </c>
      <c r="C1851" t="s">
        <v>92</v>
      </c>
      <c r="D1851">
        <v>0.09</v>
      </c>
      <c r="E1851" t="s">
        <v>253</v>
      </c>
      <c r="F1851">
        <v>1.1288</v>
      </c>
      <c r="I1851" s="374">
        <v>43535.961111111108</v>
      </c>
      <c r="J1851">
        <v>1.1272</v>
      </c>
      <c r="K1851">
        <v>0</v>
      </c>
      <c r="M1851">
        <v>-5.59</v>
      </c>
      <c r="N1851">
        <v>-19.989999999999998</v>
      </c>
      <c r="O1851">
        <v>1110</v>
      </c>
      <c r="P1851" t="s">
        <v>1029</v>
      </c>
      <c r="Q1851">
        <v>739</v>
      </c>
      <c r="R1851" t="s">
        <v>92</v>
      </c>
    </row>
    <row r="1852" spans="1:18" x14ac:dyDescent="0.2">
      <c r="A1852" s="514">
        <v>1859</v>
      </c>
      <c r="B1852" s="374">
        <v>43531.605555555558</v>
      </c>
      <c r="C1852" t="s">
        <v>92</v>
      </c>
      <c r="D1852">
        <v>0.13</v>
      </c>
      <c r="E1852" t="s">
        <v>253</v>
      </c>
      <c r="F1852">
        <v>1.1262000000000001</v>
      </c>
      <c r="I1852" s="374">
        <v>43535.961111111108</v>
      </c>
      <c r="J1852">
        <v>1.1272</v>
      </c>
      <c r="K1852">
        <v>0</v>
      </c>
      <c r="M1852">
        <v>-3.22</v>
      </c>
      <c r="N1852">
        <v>9.7799999999999994</v>
      </c>
      <c r="O1852">
        <v>1110</v>
      </c>
      <c r="P1852" t="s">
        <v>1026</v>
      </c>
      <c r="Q1852">
        <v>739</v>
      </c>
      <c r="R1852" t="s">
        <v>92</v>
      </c>
    </row>
    <row r="1853" spans="1:18" x14ac:dyDescent="0.2">
      <c r="A1853" s="514">
        <v>1863</v>
      </c>
      <c r="B1853" s="374">
        <v>43531.709027777775</v>
      </c>
      <c r="C1853" t="s">
        <v>92</v>
      </c>
      <c r="D1853">
        <v>0.2</v>
      </c>
      <c r="E1853" t="s">
        <v>253</v>
      </c>
      <c r="F1853">
        <v>1.123</v>
      </c>
      <c r="I1853" s="374">
        <v>43535.961111111108</v>
      </c>
      <c r="J1853">
        <v>1.1272</v>
      </c>
      <c r="K1853">
        <v>0</v>
      </c>
      <c r="M1853">
        <v>-4.96</v>
      </c>
      <c r="N1853">
        <v>79.040000000000006</v>
      </c>
      <c r="O1853">
        <v>1110</v>
      </c>
      <c r="P1853" t="s">
        <v>1025</v>
      </c>
      <c r="Q1853">
        <v>739</v>
      </c>
      <c r="R1853" t="s">
        <v>92</v>
      </c>
    </row>
    <row r="1854" spans="1:18" x14ac:dyDescent="0.2">
      <c r="A1854" s="514">
        <v>1866</v>
      </c>
      <c r="B1854" s="374">
        <v>43531.865277777775</v>
      </c>
      <c r="C1854" t="s">
        <v>92</v>
      </c>
      <c r="D1854">
        <v>0.32</v>
      </c>
      <c r="E1854" t="s">
        <v>253</v>
      </c>
      <c r="F1854">
        <v>1.1187</v>
      </c>
      <c r="I1854" s="374">
        <v>43535.961111111108</v>
      </c>
      <c r="J1854">
        <v>1.1272</v>
      </c>
      <c r="K1854">
        <v>0</v>
      </c>
      <c r="M1854">
        <v>-7.94</v>
      </c>
      <c r="N1854">
        <v>264.06</v>
      </c>
      <c r="O1854">
        <v>1110</v>
      </c>
      <c r="P1854" t="s">
        <v>1024</v>
      </c>
      <c r="Q1854">
        <v>739</v>
      </c>
      <c r="R1854" t="s">
        <v>92</v>
      </c>
    </row>
    <row r="1855" spans="1:18" x14ac:dyDescent="0.2">
      <c r="A1855" s="514">
        <v>1847</v>
      </c>
      <c r="B1855" s="374">
        <v>43525.915972222225</v>
      </c>
      <c r="C1855" t="s">
        <v>93</v>
      </c>
      <c r="D1855">
        <v>0.01</v>
      </c>
      <c r="E1855" t="s">
        <v>253</v>
      </c>
      <c r="F1855">
        <v>1.1363000000000001</v>
      </c>
      <c r="I1855" s="374">
        <v>43528.364583333336</v>
      </c>
      <c r="J1855">
        <v>1.1357999999999999</v>
      </c>
      <c r="K1855">
        <v>0</v>
      </c>
      <c r="M1855">
        <v>0.02</v>
      </c>
      <c r="N1855">
        <v>0.52</v>
      </c>
      <c r="O1855">
        <v>1110</v>
      </c>
      <c r="P1855" t="s">
        <v>575</v>
      </c>
      <c r="Q1855">
        <v>740</v>
      </c>
      <c r="R1855" t="s">
        <v>93</v>
      </c>
    </row>
    <row r="1856" spans="1:18" x14ac:dyDescent="0.2">
      <c r="A1856" s="514">
        <v>1848</v>
      </c>
      <c r="B1856" s="374">
        <v>43528</v>
      </c>
      <c r="C1856" t="s">
        <v>93</v>
      </c>
      <c r="D1856">
        <v>0.01</v>
      </c>
      <c r="E1856" t="s">
        <v>253</v>
      </c>
      <c r="F1856">
        <v>1.1376999999999999</v>
      </c>
      <c r="I1856" s="374">
        <v>43528.364583333336</v>
      </c>
      <c r="J1856">
        <v>1.1357999999999999</v>
      </c>
      <c r="K1856">
        <v>0</v>
      </c>
      <c r="M1856">
        <v>0</v>
      </c>
      <c r="N1856">
        <v>1.9</v>
      </c>
      <c r="O1856">
        <v>1110</v>
      </c>
      <c r="P1856" t="s">
        <v>1036</v>
      </c>
      <c r="Q1856">
        <v>740</v>
      </c>
      <c r="R1856" t="s">
        <v>93</v>
      </c>
    </row>
    <row r="1857" spans="1:18" x14ac:dyDescent="0.2">
      <c r="A1857" s="514">
        <v>1850</v>
      </c>
      <c r="B1857" s="374">
        <v>43528.43472222222</v>
      </c>
      <c r="C1857" t="s">
        <v>93</v>
      </c>
      <c r="D1857">
        <v>0.01</v>
      </c>
      <c r="E1857" t="s">
        <v>253</v>
      </c>
      <c r="F1857">
        <v>1.1344000000000001</v>
      </c>
      <c r="I1857" s="374">
        <v>43528.536111111112</v>
      </c>
      <c r="J1857">
        <v>1.1332</v>
      </c>
      <c r="K1857">
        <v>0</v>
      </c>
      <c r="M1857">
        <v>0</v>
      </c>
      <c r="N1857">
        <v>1.2</v>
      </c>
      <c r="O1857">
        <v>1110</v>
      </c>
      <c r="P1857" t="s">
        <v>575</v>
      </c>
      <c r="Q1857">
        <v>741</v>
      </c>
      <c r="R1857" t="s">
        <v>93</v>
      </c>
    </row>
    <row r="1858" spans="1:18" x14ac:dyDescent="0.2">
      <c r="A1858" s="514">
        <v>1853</v>
      </c>
      <c r="B1858" s="374">
        <v>43528.705555555556</v>
      </c>
      <c r="C1858" t="s">
        <v>93</v>
      </c>
      <c r="D1858">
        <v>0.01</v>
      </c>
      <c r="E1858" t="s">
        <v>253</v>
      </c>
      <c r="F1858">
        <v>1.1317999999999999</v>
      </c>
      <c r="I1858" s="374">
        <v>43529.669444444444</v>
      </c>
      <c r="J1858">
        <v>1.1312</v>
      </c>
      <c r="K1858">
        <v>0</v>
      </c>
      <c r="M1858">
        <v>0.02</v>
      </c>
      <c r="N1858">
        <v>0.62</v>
      </c>
      <c r="O1858">
        <v>1110</v>
      </c>
      <c r="P1858" t="s">
        <v>575</v>
      </c>
      <c r="Q1858">
        <v>742</v>
      </c>
      <c r="R1858" t="s">
        <v>93</v>
      </c>
    </row>
    <row r="1859" spans="1:18" x14ac:dyDescent="0.2">
      <c r="A1859" s="514">
        <v>1854</v>
      </c>
      <c r="B1859" s="374">
        <v>43528.751388888886</v>
      </c>
      <c r="C1859" t="s">
        <v>93</v>
      </c>
      <c r="D1859">
        <v>0.01</v>
      </c>
      <c r="E1859" t="s">
        <v>253</v>
      </c>
      <c r="F1859">
        <v>1.133</v>
      </c>
      <c r="I1859" s="374">
        <v>43529.669444444444</v>
      </c>
      <c r="J1859">
        <v>1.1312</v>
      </c>
      <c r="K1859">
        <v>0</v>
      </c>
      <c r="M1859">
        <v>0.02</v>
      </c>
      <c r="N1859">
        <v>1.82</v>
      </c>
      <c r="O1859">
        <v>1110</v>
      </c>
      <c r="P1859" t="s">
        <v>1035</v>
      </c>
      <c r="Q1859">
        <v>742</v>
      </c>
      <c r="R1859" t="s">
        <v>93</v>
      </c>
    </row>
    <row r="1860" spans="1:18" x14ac:dyDescent="0.2">
      <c r="A1860" s="514">
        <v>1855</v>
      </c>
      <c r="B1860" s="374">
        <v>43529.705555555556</v>
      </c>
      <c r="C1860" t="s">
        <v>93</v>
      </c>
      <c r="D1860">
        <v>0.01</v>
      </c>
      <c r="E1860" t="s">
        <v>253</v>
      </c>
      <c r="F1860">
        <v>1.1304000000000001</v>
      </c>
      <c r="I1860" s="374">
        <v>43529.762499999997</v>
      </c>
      <c r="J1860">
        <v>1.1292</v>
      </c>
      <c r="K1860">
        <v>0</v>
      </c>
      <c r="M1860">
        <v>0</v>
      </c>
      <c r="N1860">
        <v>1.2</v>
      </c>
      <c r="O1860">
        <v>1110</v>
      </c>
      <c r="P1860" t="s">
        <v>575</v>
      </c>
      <c r="Q1860">
        <v>743</v>
      </c>
      <c r="R1860" t="s">
        <v>93</v>
      </c>
    </row>
    <row r="1861" spans="1:18" x14ac:dyDescent="0.2">
      <c r="A1861" s="514">
        <v>1856</v>
      </c>
      <c r="B1861" s="374">
        <v>43529.810416666667</v>
      </c>
      <c r="C1861" t="s">
        <v>93</v>
      </c>
      <c r="D1861">
        <v>0.01</v>
      </c>
      <c r="E1861" t="s">
        <v>253</v>
      </c>
      <c r="F1861">
        <v>1.1301000000000001</v>
      </c>
      <c r="I1861" s="374">
        <v>43530.605555555558</v>
      </c>
      <c r="J1861">
        <v>1.1289</v>
      </c>
      <c r="K1861">
        <v>0</v>
      </c>
      <c r="M1861">
        <v>0.02</v>
      </c>
      <c r="N1861">
        <v>1.22</v>
      </c>
      <c r="O1861">
        <v>1110</v>
      </c>
      <c r="P1861" t="s">
        <v>575</v>
      </c>
      <c r="Q1861">
        <v>744</v>
      </c>
      <c r="R1861" t="s">
        <v>93</v>
      </c>
    </row>
    <row r="1862" spans="1:18" x14ac:dyDescent="0.2">
      <c r="A1862" s="514">
        <v>1858</v>
      </c>
      <c r="B1862" s="374">
        <v>43530.640277777777</v>
      </c>
      <c r="C1862" t="s">
        <v>93</v>
      </c>
      <c r="D1862">
        <v>0.01</v>
      </c>
      <c r="E1862" t="s">
        <v>253</v>
      </c>
      <c r="F1862">
        <v>1.1315999999999999</v>
      </c>
      <c r="I1862" s="374">
        <v>43531.186805555553</v>
      </c>
      <c r="J1862">
        <v>1.1305000000000001</v>
      </c>
      <c r="K1862">
        <v>0</v>
      </c>
      <c r="M1862">
        <v>0.05</v>
      </c>
      <c r="N1862">
        <v>1.1499999999999999</v>
      </c>
      <c r="O1862">
        <v>1110</v>
      </c>
      <c r="P1862" t="s">
        <v>575</v>
      </c>
      <c r="Q1862">
        <v>745</v>
      </c>
      <c r="R1862" t="s">
        <v>93</v>
      </c>
    </row>
    <row r="1863" spans="1:18" x14ac:dyDescent="0.2">
      <c r="A1863" s="514">
        <v>1860</v>
      </c>
      <c r="B1863" s="374">
        <v>43531.624305555553</v>
      </c>
      <c r="C1863" t="s">
        <v>93</v>
      </c>
      <c r="D1863">
        <v>0.01</v>
      </c>
      <c r="E1863" t="s">
        <v>253</v>
      </c>
      <c r="F1863">
        <v>1.1261000000000001</v>
      </c>
      <c r="I1863" s="374">
        <v>43531.629166666666</v>
      </c>
      <c r="J1863">
        <v>1.1249</v>
      </c>
      <c r="K1863">
        <v>0</v>
      </c>
      <c r="M1863">
        <v>0</v>
      </c>
      <c r="N1863">
        <v>1.2</v>
      </c>
      <c r="O1863">
        <v>1110</v>
      </c>
      <c r="P1863" t="s">
        <v>563</v>
      </c>
      <c r="Q1863">
        <v>746</v>
      </c>
      <c r="R1863" t="s">
        <v>93</v>
      </c>
    </row>
    <row r="1864" spans="1:18" x14ac:dyDescent="0.2">
      <c r="A1864" s="514">
        <v>1861</v>
      </c>
      <c r="B1864" s="374">
        <v>43531.633333333331</v>
      </c>
      <c r="C1864" t="s">
        <v>93</v>
      </c>
      <c r="D1864">
        <v>0.01</v>
      </c>
      <c r="E1864" t="s">
        <v>253</v>
      </c>
      <c r="F1864">
        <v>1.1251</v>
      </c>
      <c r="I1864" s="374">
        <v>43531.648611111108</v>
      </c>
      <c r="J1864">
        <v>1.1238999999999999</v>
      </c>
      <c r="K1864">
        <v>0</v>
      </c>
      <c r="M1864">
        <v>0</v>
      </c>
      <c r="N1864">
        <v>1.2</v>
      </c>
      <c r="O1864">
        <v>1110</v>
      </c>
      <c r="P1864" t="s">
        <v>563</v>
      </c>
      <c r="Q1864">
        <v>747</v>
      </c>
      <c r="R1864" t="s">
        <v>93</v>
      </c>
    </row>
    <row r="1865" spans="1:18" x14ac:dyDescent="0.2">
      <c r="A1865" s="514">
        <v>1862</v>
      </c>
      <c r="B1865" s="374">
        <v>43531.651388888888</v>
      </c>
      <c r="C1865" t="s">
        <v>93</v>
      </c>
      <c r="D1865">
        <v>0.01</v>
      </c>
      <c r="E1865" t="s">
        <v>253</v>
      </c>
      <c r="F1865">
        <v>1.1241000000000001</v>
      </c>
      <c r="I1865" s="374">
        <v>43531.709027777775</v>
      </c>
      <c r="J1865">
        <v>1.1229</v>
      </c>
      <c r="K1865">
        <v>0</v>
      </c>
      <c r="M1865">
        <v>0</v>
      </c>
      <c r="N1865">
        <v>1.2</v>
      </c>
      <c r="O1865">
        <v>1110</v>
      </c>
      <c r="P1865" t="s">
        <v>563</v>
      </c>
      <c r="Q1865">
        <v>748</v>
      </c>
      <c r="R1865" t="s">
        <v>93</v>
      </c>
    </row>
    <row r="1866" spans="1:18" x14ac:dyDescent="0.2">
      <c r="A1866" s="514">
        <v>1864</v>
      </c>
      <c r="B1866" s="374">
        <v>43531.750694444447</v>
      </c>
      <c r="C1866" t="s">
        <v>93</v>
      </c>
      <c r="D1866">
        <v>0.01</v>
      </c>
      <c r="E1866" t="s">
        <v>253</v>
      </c>
      <c r="F1866">
        <v>1.1211</v>
      </c>
      <c r="I1866" s="374">
        <v>43531.856944444444</v>
      </c>
      <c r="J1866">
        <v>1.1205000000000001</v>
      </c>
      <c r="K1866">
        <v>0</v>
      </c>
      <c r="M1866">
        <v>0</v>
      </c>
      <c r="N1866">
        <v>0.6</v>
      </c>
      <c r="O1866">
        <v>1110</v>
      </c>
      <c r="P1866" t="s">
        <v>575</v>
      </c>
      <c r="Q1866">
        <v>749</v>
      </c>
      <c r="R1866" t="s">
        <v>93</v>
      </c>
    </row>
    <row r="1867" spans="1:18" x14ac:dyDescent="0.2">
      <c r="A1867" s="514">
        <v>1865</v>
      </c>
      <c r="B1867" s="374">
        <v>43531.772222222222</v>
      </c>
      <c r="C1867" t="s">
        <v>93</v>
      </c>
      <c r="D1867">
        <v>0.01</v>
      </c>
      <c r="E1867" t="s">
        <v>253</v>
      </c>
      <c r="F1867">
        <v>1.1223000000000001</v>
      </c>
      <c r="I1867" s="374">
        <v>43531.856944444444</v>
      </c>
      <c r="J1867">
        <v>1.1205000000000001</v>
      </c>
      <c r="K1867">
        <v>0</v>
      </c>
      <c r="M1867">
        <v>0</v>
      </c>
      <c r="N1867">
        <v>1.8</v>
      </c>
      <c r="O1867">
        <v>1110</v>
      </c>
      <c r="P1867" t="s">
        <v>1034</v>
      </c>
      <c r="Q1867">
        <v>749</v>
      </c>
      <c r="R1867" t="s">
        <v>93</v>
      </c>
    </row>
    <row r="1868" spans="1:18" x14ac:dyDescent="0.2">
      <c r="A1868" s="514">
        <v>1867</v>
      </c>
      <c r="B1868" s="374">
        <v>43532.292361111111</v>
      </c>
      <c r="C1868" t="s">
        <v>93</v>
      </c>
      <c r="D1868">
        <v>0.01</v>
      </c>
      <c r="E1868" t="s">
        <v>253</v>
      </c>
      <c r="F1868">
        <v>1.1201000000000001</v>
      </c>
      <c r="I1868" s="374">
        <v>43546.395833333336</v>
      </c>
      <c r="J1868">
        <v>1.1341000000000001</v>
      </c>
      <c r="K1868">
        <v>0</v>
      </c>
      <c r="M1868">
        <v>0.26</v>
      </c>
      <c r="N1868">
        <v>-13.74</v>
      </c>
      <c r="O1868">
        <v>1110</v>
      </c>
      <c r="P1868" t="s">
        <v>575</v>
      </c>
      <c r="Q1868">
        <v>750</v>
      </c>
      <c r="R1868" t="s">
        <v>93</v>
      </c>
    </row>
    <row r="1869" spans="1:18" x14ac:dyDescent="0.2">
      <c r="A1869" s="514">
        <v>1868</v>
      </c>
      <c r="B1869" s="374">
        <v>43532.455555555556</v>
      </c>
      <c r="C1869" t="s">
        <v>93</v>
      </c>
      <c r="D1869">
        <v>0.01</v>
      </c>
      <c r="E1869" t="s">
        <v>253</v>
      </c>
      <c r="F1869">
        <v>1.1214</v>
      </c>
      <c r="I1869" s="374">
        <v>43546.395833333336</v>
      </c>
      <c r="J1869">
        <v>1.1341000000000001</v>
      </c>
      <c r="K1869">
        <v>0</v>
      </c>
      <c r="M1869">
        <v>0.26</v>
      </c>
      <c r="N1869">
        <v>-12.44</v>
      </c>
      <c r="O1869">
        <v>1110</v>
      </c>
      <c r="P1869" t="s">
        <v>1012</v>
      </c>
      <c r="Q1869">
        <v>750</v>
      </c>
      <c r="R1869" t="s">
        <v>93</v>
      </c>
    </row>
    <row r="1870" spans="1:18" x14ac:dyDescent="0.2">
      <c r="A1870" s="514">
        <v>1869</v>
      </c>
      <c r="B1870" s="374">
        <v>43532.605555555558</v>
      </c>
      <c r="C1870" t="s">
        <v>93</v>
      </c>
      <c r="D1870">
        <v>0.01</v>
      </c>
      <c r="E1870" t="s">
        <v>253</v>
      </c>
      <c r="F1870">
        <v>1.1227</v>
      </c>
      <c r="I1870" s="374">
        <v>43546.395833333336</v>
      </c>
      <c r="J1870">
        <v>1.1341000000000001</v>
      </c>
      <c r="K1870">
        <v>0</v>
      </c>
      <c r="M1870">
        <v>0.26</v>
      </c>
      <c r="N1870">
        <v>-11.14</v>
      </c>
      <c r="O1870">
        <v>1110</v>
      </c>
      <c r="P1870" t="s">
        <v>1011</v>
      </c>
      <c r="Q1870">
        <v>750</v>
      </c>
      <c r="R1870" t="s">
        <v>93</v>
      </c>
    </row>
    <row r="1871" spans="1:18" x14ac:dyDescent="0.2">
      <c r="A1871" s="514">
        <v>1870</v>
      </c>
      <c r="B1871" s="374">
        <v>43532.724305555559</v>
      </c>
      <c r="C1871" t="s">
        <v>93</v>
      </c>
      <c r="D1871">
        <v>0.02</v>
      </c>
      <c r="E1871" t="s">
        <v>253</v>
      </c>
      <c r="F1871">
        <v>1.1241000000000001</v>
      </c>
      <c r="I1871" s="374">
        <v>43546.395833333336</v>
      </c>
      <c r="J1871">
        <v>1.1341000000000001</v>
      </c>
      <c r="K1871">
        <v>0</v>
      </c>
      <c r="M1871">
        <v>0.42</v>
      </c>
      <c r="N1871">
        <v>-19.579999999999998</v>
      </c>
      <c r="O1871">
        <v>1110</v>
      </c>
      <c r="P1871" t="s">
        <v>1013</v>
      </c>
      <c r="Q1871">
        <v>750</v>
      </c>
      <c r="R1871" t="s">
        <v>93</v>
      </c>
    </row>
    <row r="1872" spans="1:18" x14ac:dyDescent="0.2">
      <c r="A1872" s="514">
        <v>1871</v>
      </c>
      <c r="B1872" s="374">
        <v>43535.960416666669</v>
      </c>
      <c r="C1872" t="s">
        <v>93</v>
      </c>
      <c r="D1872">
        <v>0.03</v>
      </c>
      <c r="E1872" t="s">
        <v>253</v>
      </c>
      <c r="F1872">
        <v>1.1256999999999999</v>
      </c>
      <c r="I1872" s="374">
        <v>43546.395833333336</v>
      </c>
      <c r="J1872">
        <v>1.1341000000000001</v>
      </c>
      <c r="K1872">
        <v>0</v>
      </c>
      <c r="M1872">
        <v>0.63</v>
      </c>
      <c r="N1872">
        <v>-24.57</v>
      </c>
      <c r="O1872">
        <v>1110</v>
      </c>
      <c r="P1872" t="s">
        <v>1015</v>
      </c>
      <c r="Q1872">
        <v>750</v>
      </c>
      <c r="R1872" t="s">
        <v>93</v>
      </c>
    </row>
    <row r="1873" spans="1:18" x14ac:dyDescent="0.2">
      <c r="A1873" s="514">
        <v>1874</v>
      </c>
      <c r="B1873" s="374">
        <v>43536.395138888889</v>
      </c>
      <c r="C1873" t="s">
        <v>93</v>
      </c>
      <c r="D1873">
        <v>0.04</v>
      </c>
      <c r="E1873" t="s">
        <v>253</v>
      </c>
      <c r="F1873">
        <v>1.1273</v>
      </c>
      <c r="I1873" s="374">
        <v>43546.395833333336</v>
      </c>
      <c r="J1873">
        <v>1.1341000000000001</v>
      </c>
      <c r="K1873">
        <v>0</v>
      </c>
      <c r="M1873">
        <v>0.74</v>
      </c>
      <c r="N1873">
        <v>-26.46</v>
      </c>
      <c r="O1873">
        <v>1110</v>
      </c>
      <c r="P1873" t="s">
        <v>1016</v>
      </c>
      <c r="Q1873">
        <v>750</v>
      </c>
      <c r="R1873" t="s">
        <v>93</v>
      </c>
    </row>
    <row r="1874" spans="1:18" x14ac:dyDescent="0.2">
      <c r="A1874" s="514">
        <v>1880</v>
      </c>
      <c r="B1874" s="374">
        <v>43536.686111111114</v>
      </c>
      <c r="C1874" t="s">
        <v>93</v>
      </c>
      <c r="D1874">
        <v>0.06</v>
      </c>
      <c r="E1874" t="s">
        <v>253</v>
      </c>
      <c r="F1874">
        <v>1.1292</v>
      </c>
      <c r="I1874" s="374">
        <v>43546.395833333336</v>
      </c>
      <c r="J1874">
        <v>1.1341000000000001</v>
      </c>
      <c r="K1874">
        <v>0</v>
      </c>
      <c r="M1874">
        <v>1.1000000000000001</v>
      </c>
      <c r="N1874">
        <v>-28.3</v>
      </c>
      <c r="O1874">
        <v>1110</v>
      </c>
      <c r="P1874" t="s">
        <v>1017</v>
      </c>
      <c r="Q1874">
        <v>750</v>
      </c>
      <c r="R1874" t="s">
        <v>93</v>
      </c>
    </row>
    <row r="1875" spans="1:18" x14ac:dyDescent="0.2">
      <c r="A1875" s="514">
        <v>1887</v>
      </c>
      <c r="B1875" s="374">
        <v>43537.828472222223</v>
      </c>
      <c r="C1875" t="s">
        <v>93</v>
      </c>
      <c r="D1875">
        <v>0.09</v>
      </c>
      <c r="E1875" t="s">
        <v>253</v>
      </c>
      <c r="F1875">
        <v>1.1315</v>
      </c>
      <c r="I1875" s="374">
        <v>43546.395833333336</v>
      </c>
      <c r="J1875">
        <v>1.1341000000000001</v>
      </c>
      <c r="K1875">
        <v>0</v>
      </c>
      <c r="M1875">
        <v>1.54</v>
      </c>
      <c r="N1875">
        <v>-21.86</v>
      </c>
      <c r="O1875">
        <v>1110</v>
      </c>
      <c r="P1875" t="s">
        <v>1014</v>
      </c>
      <c r="Q1875">
        <v>750</v>
      </c>
      <c r="R1875" t="s">
        <v>93</v>
      </c>
    </row>
    <row r="1876" spans="1:18" x14ac:dyDescent="0.2">
      <c r="A1876" s="514">
        <v>1893</v>
      </c>
      <c r="B1876" s="374">
        <v>43539.634722222225</v>
      </c>
      <c r="C1876" t="s">
        <v>93</v>
      </c>
      <c r="D1876">
        <v>0.13</v>
      </c>
      <c r="E1876" t="s">
        <v>253</v>
      </c>
      <c r="F1876">
        <v>1.1341000000000001</v>
      </c>
      <c r="I1876" s="374">
        <v>43546.395833333336</v>
      </c>
      <c r="J1876">
        <v>1.1341000000000001</v>
      </c>
      <c r="K1876">
        <v>0</v>
      </c>
      <c r="M1876">
        <v>1.41</v>
      </c>
      <c r="N1876">
        <v>1.41</v>
      </c>
      <c r="O1876">
        <v>1110</v>
      </c>
      <c r="P1876" t="s">
        <v>1010</v>
      </c>
      <c r="Q1876">
        <v>750</v>
      </c>
      <c r="R1876" t="s">
        <v>93</v>
      </c>
    </row>
    <row r="1877" spans="1:18" x14ac:dyDescent="0.2">
      <c r="A1877" s="514">
        <v>1905</v>
      </c>
      <c r="B1877" s="374">
        <v>43544.811111111114</v>
      </c>
      <c r="C1877" t="s">
        <v>93</v>
      </c>
      <c r="D1877">
        <v>0.32</v>
      </c>
      <c r="E1877" t="s">
        <v>253</v>
      </c>
      <c r="F1877">
        <v>1.1423000000000001</v>
      </c>
      <c r="I1877" s="374">
        <v>43546.395833333336</v>
      </c>
      <c r="J1877">
        <v>1.1341000000000001</v>
      </c>
      <c r="K1877">
        <v>0</v>
      </c>
      <c r="M1877">
        <v>2</v>
      </c>
      <c r="N1877">
        <v>264.39999999999998</v>
      </c>
      <c r="O1877">
        <v>1110</v>
      </c>
      <c r="P1877" t="s">
        <v>1008</v>
      </c>
      <c r="Q1877">
        <v>750</v>
      </c>
      <c r="R1877" t="s">
        <v>93</v>
      </c>
    </row>
    <row r="1878" spans="1:18" x14ac:dyDescent="0.2">
      <c r="A1878" s="514">
        <v>1912</v>
      </c>
      <c r="B1878" s="374">
        <v>43545.495138888888</v>
      </c>
      <c r="C1878" t="s">
        <v>93</v>
      </c>
      <c r="D1878">
        <v>0.2</v>
      </c>
      <c r="E1878" t="s">
        <v>253</v>
      </c>
      <c r="F1878">
        <v>1.1384000000000001</v>
      </c>
      <c r="I1878" s="374">
        <v>43546.395833333336</v>
      </c>
      <c r="J1878">
        <v>1.1341000000000001</v>
      </c>
      <c r="K1878">
        <v>0</v>
      </c>
      <c r="M1878">
        <v>0.31</v>
      </c>
      <c r="N1878">
        <v>86.31</v>
      </c>
      <c r="O1878">
        <v>1110</v>
      </c>
      <c r="P1878" t="s">
        <v>1009</v>
      </c>
      <c r="Q1878">
        <v>750</v>
      </c>
      <c r="R1878" t="s">
        <v>93</v>
      </c>
    </row>
    <row r="1879" spans="1:18" x14ac:dyDescent="0.2">
      <c r="A1879" s="514">
        <v>1872</v>
      </c>
      <c r="B1879" s="374">
        <v>43535.963888888888</v>
      </c>
      <c r="C1879" t="s">
        <v>92</v>
      </c>
      <c r="D1879">
        <v>0.01</v>
      </c>
      <c r="E1879" t="s">
        <v>253</v>
      </c>
      <c r="F1879">
        <v>1.1264000000000001</v>
      </c>
      <c r="I1879" s="374">
        <v>43536.394444444442</v>
      </c>
      <c r="J1879">
        <v>1.1271</v>
      </c>
      <c r="K1879">
        <v>0</v>
      </c>
      <c r="M1879">
        <v>-0.12</v>
      </c>
      <c r="N1879">
        <v>0.57999999999999996</v>
      </c>
      <c r="O1879">
        <v>1110</v>
      </c>
      <c r="P1879" t="s">
        <v>575</v>
      </c>
      <c r="Q1879">
        <v>751</v>
      </c>
      <c r="R1879" t="s">
        <v>92</v>
      </c>
    </row>
    <row r="1880" spans="1:18" x14ac:dyDescent="0.2">
      <c r="A1880" s="514">
        <v>1873</v>
      </c>
      <c r="B1880" s="374">
        <v>43536.249305555553</v>
      </c>
      <c r="C1880" t="s">
        <v>92</v>
      </c>
      <c r="D1880">
        <v>0.01</v>
      </c>
      <c r="E1880" t="s">
        <v>253</v>
      </c>
      <c r="F1880">
        <v>1.1252</v>
      </c>
      <c r="I1880" s="374">
        <v>43536.394444444442</v>
      </c>
      <c r="J1880">
        <v>1.1271</v>
      </c>
      <c r="K1880">
        <v>0</v>
      </c>
      <c r="M1880">
        <v>0</v>
      </c>
      <c r="N1880">
        <v>1.9</v>
      </c>
      <c r="O1880">
        <v>1110</v>
      </c>
      <c r="P1880" t="s">
        <v>1023</v>
      </c>
      <c r="Q1880">
        <v>751</v>
      </c>
      <c r="R1880" t="s">
        <v>92</v>
      </c>
    </row>
    <row r="1881" spans="1:18" x14ac:dyDescent="0.2">
      <c r="A1881" s="514">
        <v>1875</v>
      </c>
      <c r="B1881" s="374">
        <v>43536.44027777778</v>
      </c>
      <c r="C1881" t="s">
        <v>92</v>
      </c>
      <c r="D1881">
        <v>0.01</v>
      </c>
      <c r="E1881" t="s">
        <v>253</v>
      </c>
      <c r="F1881">
        <v>1.1279999999999999</v>
      </c>
      <c r="I1881" s="374">
        <v>43536.574305555558</v>
      </c>
      <c r="J1881">
        <v>1.1279999999999999</v>
      </c>
      <c r="K1881">
        <v>0</v>
      </c>
      <c r="M1881">
        <v>0</v>
      </c>
      <c r="N1881">
        <v>0</v>
      </c>
      <c r="O1881">
        <v>1110</v>
      </c>
      <c r="P1881" t="s">
        <v>575</v>
      </c>
      <c r="Q1881">
        <v>752</v>
      </c>
      <c r="R1881" t="s">
        <v>92</v>
      </c>
    </row>
    <row r="1882" spans="1:18" x14ac:dyDescent="0.2">
      <c r="A1882" s="514">
        <v>1876</v>
      </c>
      <c r="B1882" s="374">
        <v>43536.50277777778</v>
      </c>
      <c r="C1882" t="s">
        <v>92</v>
      </c>
      <c r="D1882">
        <v>0.01</v>
      </c>
      <c r="E1882" t="s">
        <v>253</v>
      </c>
      <c r="F1882">
        <v>1.1267</v>
      </c>
      <c r="I1882" s="374">
        <v>43536.574305555558</v>
      </c>
      <c r="J1882">
        <v>1.1279999999999999</v>
      </c>
      <c r="K1882">
        <v>0</v>
      </c>
      <c r="M1882">
        <v>0</v>
      </c>
      <c r="N1882">
        <v>1.3</v>
      </c>
      <c r="O1882">
        <v>1110</v>
      </c>
      <c r="P1882" t="s">
        <v>681</v>
      </c>
      <c r="Q1882">
        <v>752</v>
      </c>
      <c r="R1882" t="s">
        <v>92</v>
      </c>
    </row>
    <row r="1883" spans="1:18" x14ac:dyDescent="0.2">
      <c r="A1883" s="514">
        <v>1877</v>
      </c>
      <c r="B1883" s="374">
        <v>43536.527083333334</v>
      </c>
      <c r="C1883" t="s">
        <v>92</v>
      </c>
      <c r="D1883">
        <v>0.01</v>
      </c>
      <c r="E1883" t="s">
        <v>253</v>
      </c>
      <c r="F1883">
        <v>1.1254</v>
      </c>
      <c r="I1883" s="374">
        <v>43536.574305555558</v>
      </c>
      <c r="J1883">
        <v>1.1279999999999999</v>
      </c>
      <c r="K1883">
        <v>0</v>
      </c>
      <c r="M1883">
        <v>0</v>
      </c>
      <c r="N1883">
        <v>2.6</v>
      </c>
      <c r="O1883">
        <v>1110</v>
      </c>
      <c r="P1883" t="s">
        <v>682</v>
      </c>
      <c r="Q1883">
        <v>752</v>
      </c>
      <c r="R1883" t="s">
        <v>92</v>
      </c>
    </row>
    <row r="1884" spans="1:18" x14ac:dyDescent="0.2">
      <c r="A1884" s="514">
        <v>1878</v>
      </c>
      <c r="B1884" s="374">
        <v>43536.577777777777</v>
      </c>
      <c r="C1884" t="s">
        <v>92</v>
      </c>
      <c r="D1884">
        <v>0.01</v>
      </c>
      <c r="E1884" t="s">
        <v>253</v>
      </c>
      <c r="F1884">
        <v>1.1281000000000001</v>
      </c>
      <c r="I1884" s="374">
        <v>43536.681944444441</v>
      </c>
      <c r="J1884">
        <v>1.1287</v>
      </c>
      <c r="K1884">
        <v>0</v>
      </c>
      <c r="M1884">
        <v>0</v>
      </c>
      <c r="N1884">
        <v>0.6</v>
      </c>
      <c r="O1884">
        <v>1110</v>
      </c>
      <c r="P1884" t="s">
        <v>575</v>
      </c>
      <c r="Q1884">
        <v>753</v>
      </c>
      <c r="R1884" t="s">
        <v>92</v>
      </c>
    </row>
    <row r="1885" spans="1:18" x14ac:dyDescent="0.2">
      <c r="A1885" s="514">
        <v>1879</v>
      </c>
      <c r="B1885" s="374">
        <v>43536.663194444445</v>
      </c>
      <c r="C1885" t="s">
        <v>92</v>
      </c>
      <c r="D1885">
        <v>0.01</v>
      </c>
      <c r="E1885" t="s">
        <v>253</v>
      </c>
      <c r="F1885">
        <v>1.1269</v>
      </c>
      <c r="I1885" s="374">
        <v>43536.681944444441</v>
      </c>
      <c r="J1885">
        <v>1.1287</v>
      </c>
      <c r="K1885">
        <v>0</v>
      </c>
      <c r="M1885">
        <v>0</v>
      </c>
      <c r="N1885">
        <v>1.8</v>
      </c>
      <c r="O1885">
        <v>1110</v>
      </c>
      <c r="P1885" t="s">
        <v>683</v>
      </c>
      <c r="Q1885">
        <v>753</v>
      </c>
      <c r="R1885" t="s">
        <v>92</v>
      </c>
    </row>
    <row r="1886" spans="1:18" x14ac:dyDescent="0.2">
      <c r="A1886" s="514">
        <v>1881</v>
      </c>
      <c r="B1886" s="374">
        <v>43536.706944444442</v>
      </c>
      <c r="C1886" t="s">
        <v>92</v>
      </c>
      <c r="D1886">
        <v>0.01</v>
      </c>
      <c r="E1886" t="s">
        <v>253</v>
      </c>
      <c r="F1886">
        <v>1.1274999999999999</v>
      </c>
      <c r="I1886" s="374">
        <v>43536.725694444445</v>
      </c>
      <c r="J1886">
        <v>1.1287</v>
      </c>
      <c r="K1886">
        <v>0</v>
      </c>
      <c r="M1886">
        <v>0</v>
      </c>
      <c r="N1886">
        <v>1.2</v>
      </c>
      <c r="O1886">
        <v>1110</v>
      </c>
      <c r="P1886" t="s">
        <v>563</v>
      </c>
      <c r="Q1886">
        <v>754</v>
      </c>
      <c r="R1886" t="s">
        <v>92</v>
      </c>
    </row>
    <row r="1887" spans="1:18" x14ac:dyDescent="0.2">
      <c r="A1887" s="514">
        <v>1882</v>
      </c>
      <c r="B1887" s="374">
        <v>43536.762499999997</v>
      </c>
      <c r="C1887" t="s">
        <v>92</v>
      </c>
      <c r="D1887">
        <v>0.01</v>
      </c>
      <c r="E1887" t="s">
        <v>253</v>
      </c>
      <c r="F1887">
        <v>1.1292</v>
      </c>
      <c r="I1887" s="374">
        <v>43536.862500000003</v>
      </c>
      <c r="J1887">
        <v>1.1304000000000001</v>
      </c>
      <c r="K1887">
        <v>0</v>
      </c>
      <c r="M1887">
        <v>0</v>
      </c>
      <c r="N1887">
        <v>1.2</v>
      </c>
      <c r="O1887">
        <v>1110</v>
      </c>
      <c r="P1887" t="s">
        <v>575</v>
      </c>
      <c r="Q1887">
        <v>755</v>
      </c>
      <c r="R1887" t="s">
        <v>92</v>
      </c>
    </row>
    <row r="1888" spans="1:18" x14ac:dyDescent="0.2">
      <c r="A1888" s="514">
        <v>1883</v>
      </c>
      <c r="B1888" s="374">
        <v>43536.869444444441</v>
      </c>
      <c r="C1888" t="s">
        <v>92</v>
      </c>
      <c r="D1888">
        <v>0.01</v>
      </c>
      <c r="E1888" t="s">
        <v>253</v>
      </c>
      <c r="F1888">
        <v>1.1298999999999999</v>
      </c>
      <c r="I1888" s="374">
        <v>43537.620138888888</v>
      </c>
      <c r="J1888">
        <v>1.1306</v>
      </c>
      <c r="K1888">
        <v>0</v>
      </c>
      <c r="M1888">
        <v>-0.12</v>
      </c>
      <c r="N1888">
        <v>0.57999999999999996</v>
      </c>
      <c r="O1888">
        <v>1110</v>
      </c>
      <c r="P1888" t="s">
        <v>575</v>
      </c>
      <c r="Q1888">
        <v>756</v>
      </c>
      <c r="R1888" t="s">
        <v>92</v>
      </c>
    </row>
    <row r="1889" spans="1:18" x14ac:dyDescent="0.2">
      <c r="A1889" s="514">
        <v>1884</v>
      </c>
      <c r="B1889" s="374">
        <v>43536.909722222219</v>
      </c>
      <c r="C1889" t="s">
        <v>92</v>
      </c>
      <c r="D1889">
        <v>0.01</v>
      </c>
      <c r="E1889" t="s">
        <v>253</v>
      </c>
      <c r="F1889">
        <v>1.1286</v>
      </c>
      <c r="I1889" s="374">
        <v>43537.620138888888</v>
      </c>
      <c r="J1889">
        <v>1.1306</v>
      </c>
      <c r="K1889">
        <v>0</v>
      </c>
      <c r="M1889">
        <v>-0.12</v>
      </c>
      <c r="N1889">
        <v>1.88</v>
      </c>
      <c r="O1889">
        <v>1110</v>
      </c>
      <c r="P1889" t="s">
        <v>684</v>
      </c>
      <c r="Q1889">
        <v>756</v>
      </c>
      <c r="R1889" t="s">
        <v>92</v>
      </c>
    </row>
    <row r="1890" spans="1:18" x14ac:dyDescent="0.2">
      <c r="A1890" s="514">
        <v>1885</v>
      </c>
      <c r="B1890" s="374">
        <v>43537.693749999999</v>
      </c>
      <c r="C1890" t="s">
        <v>92</v>
      </c>
      <c r="D1890">
        <v>0.01</v>
      </c>
      <c r="E1890" t="s">
        <v>253</v>
      </c>
      <c r="F1890">
        <v>1.1302000000000001</v>
      </c>
      <c r="I1890" s="374">
        <v>43537.712500000001</v>
      </c>
      <c r="J1890">
        <v>1.1314</v>
      </c>
      <c r="K1890">
        <v>0</v>
      </c>
      <c r="M1890">
        <v>0</v>
      </c>
      <c r="N1890">
        <v>1.2</v>
      </c>
      <c r="O1890">
        <v>1110</v>
      </c>
      <c r="P1890" t="s">
        <v>575</v>
      </c>
      <c r="Q1890">
        <v>757</v>
      </c>
      <c r="R1890" t="s">
        <v>92</v>
      </c>
    </row>
    <row r="1891" spans="1:18" x14ac:dyDescent="0.2">
      <c r="A1891" s="514">
        <v>1886</v>
      </c>
      <c r="B1891" s="374">
        <v>43537.77847222222</v>
      </c>
      <c r="C1891" t="s">
        <v>92</v>
      </c>
      <c r="D1891">
        <v>0.01</v>
      </c>
      <c r="E1891" t="s">
        <v>253</v>
      </c>
      <c r="F1891">
        <v>1.1301000000000001</v>
      </c>
      <c r="I1891" s="374">
        <v>43537.826388888891</v>
      </c>
      <c r="J1891">
        <v>1.1313</v>
      </c>
      <c r="K1891">
        <v>0</v>
      </c>
      <c r="M1891">
        <v>0</v>
      </c>
      <c r="N1891">
        <v>1.2</v>
      </c>
      <c r="O1891">
        <v>1110</v>
      </c>
      <c r="P1891" t="s">
        <v>575</v>
      </c>
      <c r="Q1891">
        <v>758</v>
      </c>
      <c r="R1891" t="s">
        <v>92</v>
      </c>
    </row>
    <row r="1892" spans="1:18" x14ac:dyDescent="0.2">
      <c r="A1892" s="514">
        <v>1888</v>
      </c>
      <c r="B1892" s="374">
        <v>43538.361805555556</v>
      </c>
      <c r="C1892" t="s">
        <v>92</v>
      </c>
      <c r="D1892">
        <v>0.01</v>
      </c>
      <c r="E1892" t="s">
        <v>253</v>
      </c>
      <c r="F1892">
        <v>1.1324000000000001</v>
      </c>
      <c r="I1892" s="374">
        <v>43539.168055555558</v>
      </c>
      <c r="J1892">
        <v>1.1326000000000001</v>
      </c>
      <c r="K1892">
        <v>0</v>
      </c>
      <c r="M1892">
        <v>-0.12</v>
      </c>
      <c r="N1892">
        <v>0.08</v>
      </c>
      <c r="O1892">
        <v>1110</v>
      </c>
      <c r="P1892" t="s">
        <v>575</v>
      </c>
      <c r="Q1892">
        <v>759</v>
      </c>
      <c r="R1892" t="s">
        <v>92</v>
      </c>
    </row>
    <row r="1893" spans="1:18" x14ac:dyDescent="0.2">
      <c r="A1893" s="514">
        <v>1889</v>
      </c>
      <c r="B1893" s="374">
        <v>43538.448611111111</v>
      </c>
      <c r="C1893" t="s">
        <v>92</v>
      </c>
      <c r="D1893">
        <v>0.01</v>
      </c>
      <c r="E1893" t="s">
        <v>253</v>
      </c>
      <c r="F1893">
        <v>1.1312</v>
      </c>
      <c r="I1893" s="374">
        <v>43539.168055555558</v>
      </c>
      <c r="J1893">
        <v>1.1326000000000001</v>
      </c>
      <c r="K1893">
        <v>0</v>
      </c>
      <c r="M1893">
        <v>-0.12</v>
      </c>
      <c r="N1893">
        <v>1.28</v>
      </c>
      <c r="O1893">
        <v>1110</v>
      </c>
      <c r="P1893" t="s">
        <v>1022</v>
      </c>
      <c r="Q1893">
        <v>759</v>
      </c>
      <c r="R1893" t="s">
        <v>92</v>
      </c>
    </row>
    <row r="1894" spans="1:18" x14ac:dyDescent="0.2">
      <c r="A1894" s="514">
        <v>1890</v>
      </c>
      <c r="B1894" s="374">
        <v>43538.53402777778</v>
      </c>
      <c r="C1894" t="s">
        <v>92</v>
      </c>
      <c r="D1894">
        <v>0.01</v>
      </c>
      <c r="E1894" t="s">
        <v>253</v>
      </c>
      <c r="F1894">
        <v>1.1298999999999999</v>
      </c>
      <c r="I1894" s="374">
        <v>43539.168055555558</v>
      </c>
      <c r="J1894">
        <v>1.1326000000000001</v>
      </c>
      <c r="K1894">
        <v>0</v>
      </c>
      <c r="M1894">
        <v>-0.12</v>
      </c>
      <c r="N1894">
        <v>2.58</v>
      </c>
      <c r="O1894">
        <v>1110</v>
      </c>
      <c r="P1894" t="s">
        <v>1021</v>
      </c>
      <c r="Q1894">
        <v>759</v>
      </c>
      <c r="R1894" t="s">
        <v>92</v>
      </c>
    </row>
    <row r="1895" spans="1:18" x14ac:dyDescent="0.2">
      <c r="A1895" s="514">
        <v>1891</v>
      </c>
      <c r="B1895" s="374">
        <v>43539.370138888888</v>
      </c>
      <c r="C1895" t="s">
        <v>92</v>
      </c>
      <c r="D1895">
        <v>0.01</v>
      </c>
      <c r="E1895" t="s">
        <v>253</v>
      </c>
      <c r="F1895">
        <v>1.1322000000000001</v>
      </c>
      <c r="I1895" s="374">
        <v>43539.615277777775</v>
      </c>
      <c r="J1895">
        <v>1.1328</v>
      </c>
      <c r="K1895">
        <v>0</v>
      </c>
      <c r="M1895">
        <v>0</v>
      </c>
      <c r="N1895">
        <v>0.6</v>
      </c>
      <c r="O1895">
        <v>1110</v>
      </c>
      <c r="P1895" t="s">
        <v>575</v>
      </c>
      <c r="Q1895">
        <v>760</v>
      </c>
      <c r="R1895" t="s">
        <v>92</v>
      </c>
    </row>
    <row r="1896" spans="1:18" x14ac:dyDescent="0.2">
      <c r="A1896" s="514">
        <v>1892</v>
      </c>
      <c r="B1896" s="374">
        <v>43539.572222222225</v>
      </c>
      <c r="C1896" t="s">
        <v>92</v>
      </c>
      <c r="D1896">
        <v>0.01</v>
      </c>
      <c r="E1896" t="s">
        <v>253</v>
      </c>
      <c r="F1896">
        <v>1.131</v>
      </c>
      <c r="I1896" s="374">
        <v>43539.615277777775</v>
      </c>
      <c r="J1896">
        <v>1.1328</v>
      </c>
      <c r="K1896">
        <v>0</v>
      </c>
      <c r="M1896">
        <v>0</v>
      </c>
      <c r="N1896">
        <v>1.8</v>
      </c>
      <c r="O1896">
        <v>1110</v>
      </c>
      <c r="P1896" t="s">
        <v>685</v>
      </c>
      <c r="Q1896">
        <v>760</v>
      </c>
      <c r="R1896" t="s">
        <v>92</v>
      </c>
    </row>
    <row r="1897" spans="1:18" x14ac:dyDescent="0.2">
      <c r="A1897" s="514">
        <v>1894</v>
      </c>
      <c r="B1897" s="374">
        <v>43539.675694444442</v>
      </c>
      <c r="C1897" t="s">
        <v>92</v>
      </c>
      <c r="D1897">
        <v>0.01</v>
      </c>
      <c r="E1897" t="s">
        <v>253</v>
      </c>
      <c r="F1897">
        <v>1.1328</v>
      </c>
      <c r="I1897" s="374">
        <v>43539.695138888892</v>
      </c>
      <c r="J1897">
        <v>1.1339999999999999</v>
      </c>
      <c r="K1897">
        <v>0</v>
      </c>
      <c r="M1897">
        <v>0</v>
      </c>
      <c r="N1897">
        <v>1.2</v>
      </c>
      <c r="O1897">
        <v>1110</v>
      </c>
      <c r="P1897" t="s">
        <v>563</v>
      </c>
      <c r="Q1897">
        <v>761</v>
      </c>
      <c r="R1897" t="s">
        <v>92</v>
      </c>
    </row>
    <row r="1898" spans="1:18" x14ac:dyDescent="0.2">
      <c r="A1898" s="514">
        <v>1895</v>
      </c>
      <c r="B1898" s="374">
        <v>43539.705555555556</v>
      </c>
      <c r="C1898" t="s">
        <v>92</v>
      </c>
      <c r="D1898">
        <v>0.01</v>
      </c>
      <c r="E1898" t="s">
        <v>253</v>
      </c>
      <c r="F1898">
        <v>1.1335</v>
      </c>
      <c r="I1898" s="374">
        <v>43542.328472222223</v>
      </c>
      <c r="J1898">
        <v>1.1342000000000001</v>
      </c>
      <c r="K1898">
        <v>0</v>
      </c>
      <c r="M1898">
        <v>-0.12</v>
      </c>
      <c r="N1898">
        <v>0.57999999999999996</v>
      </c>
      <c r="O1898">
        <v>1110</v>
      </c>
      <c r="P1898" t="s">
        <v>575</v>
      </c>
      <c r="Q1898">
        <v>762</v>
      </c>
      <c r="R1898" t="s">
        <v>92</v>
      </c>
    </row>
    <row r="1899" spans="1:18" x14ac:dyDescent="0.2">
      <c r="A1899" s="514">
        <v>1896</v>
      </c>
      <c r="B1899" s="374">
        <v>43539.729166666664</v>
      </c>
      <c r="C1899" t="s">
        <v>92</v>
      </c>
      <c r="D1899">
        <v>0.01</v>
      </c>
      <c r="E1899" t="s">
        <v>253</v>
      </c>
      <c r="F1899">
        <v>1.1322000000000001</v>
      </c>
      <c r="I1899" s="374">
        <v>43542.328472222223</v>
      </c>
      <c r="J1899">
        <v>1.1342000000000001</v>
      </c>
      <c r="K1899">
        <v>0</v>
      </c>
      <c r="M1899">
        <v>-0.12</v>
      </c>
      <c r="N1899">
        <v>1.88</v>
      </c>
      <c r="O1899">
        <v>1110</v>
      </c>
      <c r="P1899" t="s">
        <v>1020</v>
      </c>
      <c r="Q1899">
        <v>762</v>
      </c>
      <c r="R1899" t="s">
        <v>92</v>
      </c>
    </row>
    <row r="1900" spans="1:18" x14ac:dyDescent="0.2">
      <c r="A1900" s="514">
        <v>1897</v>
      </c>
      <c r="B1900" s="374">
        <v>43542.582638888889</v>
      </c>
      <c r="C1900" t="s">
        <v>92</v>
      </c>
      <c r="D1900">
        <v>0.01</v>
      </c>
      <c r="E1900" t="s">
        <v>253</v>
      </c>
      <c r="F1900">
        <v>1.1349</v>
      </c>
      <c r="I1900" s="374">
        <v>43543.39166666667</v>
      </c>
      <c r="J1900">
        <v>1.1355999999999999</v>
      </c>
      <c r="K1900">
        <v>0</v>
      </c>
      <c r="M1900">
        <v>-0.12</v>
      </c>
      <c r="N1900">
        <v>0.57999999999999996</v>
      </c>
      <c r="O1900">
        <v>1110</v>
      </c>
      <c r="P1900" t="s">
        <v>575</v>
      </c>
      <c r="Q1900">
        <v>763</v>
      </c>
      <c r="R1900" t="s">
        <v>92</v>
      </c>
    </row>
    <row r="1901" spans="1:18" x14ac:dyDescent="0.2">
      <c r="A1901" s="514">
        <v>1898</v>
      </c>
      <c r="B1901" s="374">
        <v>43542.684027777781</v>
      </c>
      <c r="C1901" t="s">
        <v>92</v>
      </c>
      <c r="D1901">
        <v>0.01</v>
      </c>
      <c r="E1901" t="s">
        <v>253</v>
      </c>
      <c r="F1901">
        <v>1.1336999999999999</v>
      </c>
      <c r="I1901" s="374">
        <v>43543.39166666667</v>
      </c>
      <c r="J1901">
        <v>1.1355999999999999</v>
      </c>
      <c r="K1901">
        <v>0</v>
      </c>
      <c r="M1901">
        <v>-0.12</v>
      </c>
      <c r="N1901">
        <v>1.78</v>
      </c>
      <c r="O1901">
        <v>1110</v>
      </c>
      <c r="P1901" t="s">
        <v>1019</v>
      </c>
      <c r="Q1901">
        <v>763</v>
      </c>
      <c r="R1901" t="s">
        <v>92</v>
      </c>
    </row>
    <row r="1902" spans="1:18" x14ac:dyDescent="0.2">
      <c r="A1902" s="514">
        <v>1899</v>
      </c>
      <c r="B1902" s="374">
        <v>43543.573611111111</v>
      </c>
      <c r="C1902" t="s">
        <v>92</v>
      </c>
      <c r="D1902">
        <v>0.01</v>
      </c>
      <c r="E1902" t="s">
        <v>253</v>
      </c>
      <c r="F1902">
        <v>1.1349</v>
      </c>
      <c r="I1902" s="374">
        <v>43543.588888888888</v>
      </c>
      <c r="J1902">
        <v>1.1361000000000001</v>
      </c>
      <c r="K1902">
        <v>0</v>
      </c>
      <c r="M1902">
        <v>0</v>
      </c>
      <c r="N1902">
        <v>1.2</v>
      </c>
      <c r="O1902">
        <v>1110</v>
      </c>
      <c r="P1902" t="s">
        <v>563</v>
      </c>
      <c r="Q1902">
        <v>764</v>
      </c>
      <c r="R1902" t="s">
        <v>92</v>
      </c>
    </row>
    <row r="1903" spans="1:18" x14ac:dyDescent="0.2">
      <c r="A1903" s="514">
        <v>1900</v>
      </c>
      <c r="B1903" s="374">
        <v>43543.65</v>
      </c>
      <c r="C1903" t="s">
        <v>92</v>
      </c>
      <c r="D1903">
        <v>0.01</v>
      </c>
      <c r="E1903" t="s">
        <v>253</v>
      </c>
      <c r="F1903">
        <v>1.1343000000000001</v>
      </c>
      <c r="I1903" s="374">
        <v>43543.681250000001</v>
      </c>
      <c r="J1903">
        <v>1.1355</v>
      </c>
      <c r="K1903">
        <v>0</v>
      </c>
      <c r="M1903">
        <v>0</v>
      </c>
      <c r="N1903">
        <v>1.2</v>
      </c>
      <c r="O1903">
        <v>1110</v>
      </c>
      <c r="P1903" t="s">
        <v>575</v>
      </c>
      <c r="Q1903">
        <v>765</v>
      </c>
      <c r="R1903" t="s">
        <v>92</v>
      </c>
    </row>
    <row r="1904" spans="1:18" x14ac:dyDescent="0.2">
      <c r="A1904" s="514">
        <v>1901</v>
      </c>
      <c r="B1904" s="374">
        <v>43543.71875</v>
      </c>
      <c r="C1904" t="s">
        <v>92</v>
      </c>
      <c r="D1904">
        <v>0.01</v>
      </c>
      <c r="E1904" t="s">
        <v>253</v>
      </c>
      <c r="F1904">
        <v>1.1346000000000001</v>
      </c>
      <c r="I1904" s="374">
        <v>43543.775000000001</v>
      </c>
      <c r="J1904">
        <v>1.1357999999999999</v>
      </c>
      <c r="K1904">
        <v>0</v>
      </c>
      <c r="M1904">
        <v>0</v>
      </c>
      <c r="N1904">
        <v>1.2</v>
      </c>
      <c r="O1904">
        <v>1110</v>
      </c>
      <c r="P1904" t="s">
        <v>575</v>
      </c>
      <c r="Q1904">
        <v>766</v>
      </c>
      <c r="R1904" t="s">
        <v>92</v>
      </c>
    </row>
    <row r="1905" spans="1:18" x14ac:dyDescent="0.2">
      <c r="A1905" s="514">
        <v>1902</v>
      </c>
      <c r="B1905" s="374">
        <v>43544.404861111114</v>
      </c>
      <c r="C1905" t="s">
        <v>92</v>
      </c>
      <c r="D1905">
        <v>0.01</v>
      </c>
      <c r="E1905" t="s">
        <v>253</v>
      </c>
      <c r="F1905">
        <v>1.1338999999999999</v>
      </c>
      <c r="I1905" s="374">
        <v>43544.453472222223</v>
      </c>
      <c r="J1905">
        <v>1.1351</v>
      </c>
      <c r="K1905">
        <v>0</v>
      </c>
      <c r="M1905">
        <v>0</v>
      </c>
      <c r="N1905">
        <v>1.2</v>
      </c>
      <c r="O1905">
        <v>1110</v>
      </c>
      <c r="P1905" t="s">
        <v>575</v>
      </c>
      <c r="Q1905">
        <v>767</v>
      </c>
      <c r="R1905" t="s">
        <v>92</v>
      </c>
    </row>
    <row r="1906" spans="1:18" x14ac:dyDescent="0.2">
      <c r="A1906" s="514">
        <v>1903</v>
      </c>
      <c r="B1906" s="374">
        <v>43544.548611111109</v>
      </c>
      <c r="C1906" t="s">
        <v>92</v>
      </c>
      <c r="D1906">
        <v>0.01</v>
      </c>
      <c r="E1906" t="s">
        <v>253</v>
      </c>
      <c r="F1906">
        <v>1.1362000000000001</v>
      </c>
      <c r="I1906" s="374">
        <v>43544.791666666664</v>
      </c>
      <c r="J1906">
        <v>1.1375</v>
      </c>
      <c r="K1906">
        <v>0</v>
      </c>
      <c r="M1906">
        <v>0</v>
      </c>
      <c r="N1906">
        <v>1.3</v>
      </c>
      <c r="O1906">
        <v>1110</v>
      </c>
      <c r="P1906" t="s">
        <v>575</v>
      </c>
      <c r="Q1906">
        <v>768</v>
      </c>
      <c r="R1906" t="s">
        <v>92</v>
      </c>
    </row>
    <row r="1907" spans="1:18" x14ac:dyDescent="0.2">
      <c r="A1907" s="514">
        <v>1904</v>
      </c>
      <c r="B1907" s="374">
        <v>43544.698611111111</v>
      </c>
      <c r="C1907" t="s">
        <v>92</v>
      </c>
      <c r="D1907">
        <v>0.01</v>
      </c>
      <c r="E1907" t="s">
        <v>253</v>
      </c>
      <c r="F1907">
        <v>1.135</v>
      </c>
      <c r="I1907" s="374">
        <v>43544.791666666664</v>
      </c>
      <c r="J1907">
        <v>1.1375</v>
      </c>
      <c r="K1907">
        <v>0</v>
      </c>
      <c r="M1907">
        <v>0</v>
      </c>
      <c r="N1907">
        <v>2.5</v>
      </c>
      <c r="O1907">
        <v>1110</v>
      </c>
      <c r="P1907" t="s">
        <v>1018</v>
      </c>
      <c r="Q1907">
        <v>768</v>
      </c>
      <c r="R1907" t="s">
        <v>92</v>
      </c>
    </row>
    <row r="1908" spans="1:18" x14ac:dyDescent="0.2">
      <c r="A1908" s="514">
        <v>1906</v>
      </c>
      <c r="B1908" s="374">
        <v>43544.820833333331</v>
      </c>
      <c r="C1908" t="s">
        <v>92</v>
      </c>
      <c r="D1908">
        <v>0.01</v>
      </c>
      <c r="E1908" t="s">
        <v>253</v>
      </c>
      <c r="F1908">
        <v>1.1435</v>
      </c>
      <c r="I1908" s="374">
        <v>43544.835416666669</v>
      </c>
      <c r="J1908">
        <v>1.1447000000000001</v>
      </c>
      <c r="K1908">
        <v>0</v>
      </c>
      <c r="M1908">
        <v>0</v>
      </c>
      <c r="N1908">
        <v>1.2</v>
      </c>
      <c r="O1908">
        <v>1110</v>
      </c>
      <c r="P1908" t="s">
        <v>563</v>
      </c>
      <c r="Q1908">
        <v>769</v>
      </c>
      <c r="R1908" t="s">
        <v>92</v>
      </c>
    </row>
    <row r="1909" spans="1:18" x14ac:dyDescent="0.2">
      <c r="A1909" s="514">
        <v>1907</v>
      </c>
      <c r="B1909" s="374">
        <v>43544.838194444441</v>
      </c>
      <c r="C1909" t="s">
        <v>92</v>
      </c>
      <c r="D1909">
        <v>0.01</v>
      </c>
      <c r="E1909" t="s">
        <v>253</v>
      </c>
      <c r="F1909">
        <v>1.1444000000000001</v>
      </c>
      <c r="I1909" s="374">
        <v>43586.667361111111</v>
      </c>
      <c r="J1909">
        <v>1.1242000000000001</v>
      </c>
      <c r="K1909">
        <v>0</v>
      </c>
      <c r="M1909">
        <v>-5.0999999999999996</v>
      </c>
      <c r="N1909">
        <v>-25.3</v>
      </c>
      <c r="O1909">
        <v>1110</v>
      </c>
      <c r="P1909" t="s">
        <v>563</v>
      </c>
      <c r="Q1909">
        <v>770</v>
      </c>
      <c r="R1909" t="s">
        <v>92</v>
      </c>
    </row>
    <row r="1910" spans="1:18" x14ac:dyDescent="0.2">
      <c r="A1910" s="514">
        <v>1908</v>
      </c>
      <c r="B1910" s="374">
        <v>43544.847222222219</v>
      </c>
      <c r="C1910" t="s">
        <v>92</v>
      </c>
      <c r="D1910">
        <v>0.01</v>
      </c>
      <c r="E1910" t="s">
        <v>253</v>
      </c>
      <c r="F1910">
        <v>1.1432</v>
      </c>
      <c r="I1910" s="374">
        <v>43586.667361111111</v>
      </c>
      <c r="J1910">
        <v>1.1242000000000001</v>
      </c>
      <c r="K1910">
        <v>0</v>
      </c>
      <c r="M1910">
        <v>-5.0999999999999996</v>
      </c>
      <c r="N1910">
        <v>-24.1</v>
      </c>
      <c r="O1910">
        <v>1110</v>
      </c>
      <c r="P1910" t="s">
        <v>696</v>
      </c>
      <c r="Q1910">
        <v>770</v>
      </c>
      <c r="R1910" t="s">
        <v>92</v>
      </c>
    </row>
    <row r="1911" spans="1:18" x14ac:dyDescent="0.2">
      <c r="A1911" s="514">
        <v>1909</v>
      </c>
      <c r="B1911" s="374">
        <v>43544.854166666664</v>
      </c>
      <c r="C1911" t="s">
        <v>92</v>
      </c>
      <c r="D1911">
        <v>0.01</v>
      </c>
      <c r="E1911" t="s">
        <v>253</v>
      </c>
      <c r="F1911">
        <v>1.1418999999999999</v>
      </c>
      <c r="I1911" s="374">
        <v>43586.667361111111</v>
      </c>
      <c r="J1911">
        <v>1.1242000000000001</v>
      </c>
      <c r="K1911">
        <v>0</v>
      </c>
      <c r="M1911">
        <v>-5.0999999999999996</v>
      </c>
      <c r="N1911">
        <v>-22.8</v>
      </c>
      <c r="O1911">
        <v>1110</v>
      </c>
      <c r="P1911" t="s">
        <v>697</v>
      </c>
      <c r="Q1911">
        <v>770</v>
      </c>
      <c r="R1911" t="s">
        <v>92</v>
      </c>
    </row>
    <row r="1912" spans="1:18" x14ac:dyDescent="0.2">
      <c r="A1912" s="514">
        <v>1910</v>
      </c>
      <c r="B1912" s="374">
        <v>43545.38958333333</v>
      </c>
      <c r="C1912" t="s">
        <v>92</v>
      </c>
      <c r="D1912">
        <v>0.02</v>
      </c>
      <c r="E1912" t="s">
        <v>253</v>
      </c>
      <c r="F1912">
        <v>1.1403000000000001</v>
      </c>
      <c r="I1912" s="374">
        <v>43586.667361111111</v>
      </c>
      <c r="J1912">
        <v>1.1242000000000001</v>
      </c>
      <c r="K1912">
        <v>0</v>
      </c>
      <c r="M1912">
        <v>-9.6999999999999993</v>
      </c>
      <c r="N1912">
        <v>-41.9</v>
      </c>
      <c r="O1912">
        <v>1110</v>
      </c>
      <c r="P1912" t="s">
        <v>698</v>
      </c>
      <c r="Q1912">
        <v>770</v>
      </c>
      <c r="R1912" t="s">
        <v>92</v>
      </c>
    </row>
    <row r="1913" spans="1:18" x14ac:dyDescent="0.2">
      <c r="A1913" s="514">
        <v>1911</v>
      </c>
      <c r="B1913" s="374">
        <v>43545.488194444442</v>
      </c>
      <c r="C1913" t="s">
        <v>92</v>
      </c>
      <c r="D1913">
        <v>0.03</v>
      </c>
      <c r="E1913" t="s">
        <v>253</v>
      </c>
      <c r="F1913">
        <v>1.1388</v>
      </c>
      <c r="I1913" s="374">
        <v>43586.667361111111</v>
      </c>
      <c r="J1913">
        <v>1.1242000000000001</v>
      </c>
      <c r="K1913">
        <v>0</v>
      </c>
      <c r="M1913">
        <v>-14.48</v>
      </c>
      <c r="N1913">
        <v>-58.28</v>
      </c>
      <c r="O1913">
        <v>1110</v>
      </c>
      <c r="P1913" t="s">
        <v>699</v>
      </c>
      <c r="Q1913">
        <v>770</v>
      </c>
      <c r="R1913" t="s">
        <v>92</v>
      </c>
    </row>
    <row r="1914" spans="1:18" x14ac:dyDescent="0.2">
      <c r="A1914" s="514">
        <v>1913</v>
      </c>
      <c r="B1914" s="374">
        <v>43545.662499999999</v>
      </c>
      <c r="C1914" t="s">
        <v>92</v>
      </c>
      <c r="D1914">
        <v>0.04</v>
      </c>
      <c r="E1914" t="s">
        <v>253</v>
      </c>
      <c r="F1914">
        <v>1.1372</v>
      </c>
      <c r="I1914" s="374">
        <v>43586.667361111111</v>
      </c>
      <c r="J1914">
        <v>1.1242000000000001</v>
      </c>
      <c r="K1914">
        <v>0</v>
      </c>
      <c r="M1914">
        <v>-19.45</v>
      </c>
      <c r="N1914">
        <v>-71.45</v>
      </c>
      <c r="O1914">
        <v>1110</v>
      </c>
      <c r="P1914" t="s">
        <v>700</v>
      </c>
      <c r="Q1914">
        <v>770</v>
      </c>
      <c r="R1914" t="s">
        <v>92</v>
      </c>
    </row>
    <row r="1915" spans="1:18" x14ac:dyDescent="0.2">
      <c r="A1915" s="514">
        <v>1914</v>
      </c>
      <c r="B1915" s="374">
        <v>43545.719444444447</v>
      </c>
      <c r="C1915" t="s">
        <v>92</v>
      </c>
      <c r="D1915">
        <v>0.06</v>
      </c>
      <c r="E1915" t="s">
        <v>253</v>
      </c>
      <c r="F1915">
        <v>1.1353</v>
      </c>
      <c r="I1915" s="374">
        <v>43586.667361111111</v>
      </c>
      <c r="J1915">
        <v>1.1242000000000001</v>
      </c>
      <c r="K1915">
        <v>0</v>
      </c>
      <c r="M1915">
        <v>-28.91</v>
      </c>
      <c r="N1915">
        <v>-95.51</v>
      </c>
      <c r="O1915">
        <v>1110</v>
      </c>
      <c r="P1915" t="s">
        <v>701</v>
      </c>
      <c r="Q1915">
        <v>770</v>
      </c>
      <c r="R1915" t="s">
        <v>92</v>
      </c>
    </row>
    <row r="1916" spans="1:18" x14ac:dyDescent="0.2">
      <c r="A1916" s="514">
        <v>1915</v>
      </c>
      <c r="B1916" s="374">
        <v>43546.397916666669</v>
      </c>
      <c r="C1916" t="s">
        <v>92</v>
      </c>
      <c r="D1916">
        <v>0.09</v>
      </c>
      <c r="E1916" t="s">
        <v>253</v>
      </c>
      <c r="F1916">
        <v>1.1324000000000001</v>
      </c>
      <c r="I1916" s="374">
        <v>43586.667361111111</v>
      </c>
      <c r="J1916">
        <v>1.1242000000000001</v>
      </c>
      <c r="K1916">
        <v>0</v>
      </c>
      <c r="M1916">
        <v>-42.51</v>
      </c>
      <c r="N1916">
        <v>-116.31</v>
      </c>
      <c r="O1916">
        <v>1110</v>
      </c>
      <c r="P1916" t="s">
        <v>702</v>
      </c>
      <c r="Q1916">
        <v>770</v>
      </c>
      <c r="R1916" t="s">
        <v>92</v>
      </c>
    </row>
    <row r="1917" spans="1:18" x14ac:dyDescent="0.2">
      <c r="A1917" s="514">
        <v>1917</v>
      </c>
      <c r="B1917" s="374">
        <v>43546.406944444447</v>
      </c>
      <c r="C1917" t="s">
        <v>92</v>
      </c>
      <c r="D1917">
        <v>0.13</v>
      </c>
      <c r="E1917" t="s">
        <v>253</v>
      </c>
      <c r="F1917">
        <v>1.1298999999999999</v>
      </c>
      <c r="I1917" s="374">
        <v>43586.667361111111</v>
      </c>
      <c r="J1917">
        <v>1.1242000000000001</v>
      </c>
      <c r="K1917">
        <v>0</v>
      </c>
      <c r="M1917">
        <v>-61.23</v>
      </c>
      <c r="N1917">
        <v>-135.33000000000001</v>
      </c>
      <c r="O1917">
        <v>1110</v>
      </c>
      <c r="P1917" t="s">
        <v>703</v>
      </c>
      <c r="Q1917">
        <v>770</v>
      </c>
      <c r="R1917" t="s">
        <v>92</v>
      </c>
    </row>
    <row r="1918" spans="1:18" x14ac:dyDescent="0.2">
      <c r="A1918" s="514">
        <v>1926</v>
      </c>
      <c r="B1918" s="374">
        <v>43550.871527777781</v>
      </c>
      <c r="C1918" t="s">
        <v>92</v>
      </c>
      <c r="D1918">
        <v>0.2</v>
      </c>
      <c r="E1918" t="s">
        <v>253</v>
      </c>
      <c r="F1918">
        <v>1.1266</v>
      </c>
      <c r="I1918" s="374">
        <v>43586.667361111111</v>
      </c>
      <c r="J1918">
        <v>1.1242000000000001</v>
      </c>
      <c r="K1918">
        <v>0</v>
      </c>
      <c r="M1918">
        <v>-89.33</v>
      </c>
      <c r="N1918">
        <v>-137.33000000000001</v>
      </c>
      <c r="O1918">
        <v>1110</v>
      </c>
      <c r="P1918" t="s">
        <v>704</v>
      </c>
      <c r="Q1918">
        <v>770</v>
      </c>
      <c r="R1918" t="s">
        <v>92</v>
      </c>
    </row>
    <row r="1919" spans="1:18" x14ac:dyDescent="0.2">
      <c r="A1919" s="514">
        <v>1936</v>
      </c>
      <c r="B1919" s="374">
        <v>43552.52847222222</v>
      </c>
      <c r="C1919" t="s">
        <v>92</v>
      </c>
      <c r="D1919">
        <v>0.32</v>
      </c>
      <c r="E1919" t="s">
        <v>253</v>
      </c>
      <c r="F1919">
        <v>1.1227</v>
      </c>
      <c r="I1919" s="374">
        <v>43586.667361111111</v>
      </c>
      <c r="J1919">
        <v>1.1242000000000001</v>
      </c>
      <c r="K1919">
        <v>0</v>
      </c>
      <c r="M1919">
        <v>-127.04</v>
      </c>
      <c r="N1919">
        <v>-79.040000000000006</v>
      </c>
      <c r="O1919">
        <v>1110</v>
      </c>
      <c r="P1919" t="s">
        <v>705</v>
      </c>
      <c r="Q1919">
        <v>770</v>
      </c>
      <c r="R1919" t="s">
        <v>92</v>
      </c>
    </row>
    <row r="1920" spans="1:18" x14ac:dyDescent="0.2">
      <c r="A1920" s="514">
        <v>1970</v>
      </c>
      <c r="B1920" s="374">
        <v>43579.768055555556</v>
      </c>
      <c r="C1920" t="s">
        <v>92</v>
      </c>
      <c r="D1920">
        <v>0.52</v>
      </c>
      <c r="E1920" t="s">
        <v>253</v>
      </c>
      <c r="F1920">
        <v>1.1178999999999999</v>
      </c>
      <c r="I1920" s="374">
        <v>43586.667361111111</v>
      </c>
      <c r="J1920">
        <v>1.1242000000000001</v>
      </c>
      <c r="K1920">
        <v>0</v>
      </c>
      <c r="M1920">
        <v>-45.16</v>
      </c>
      <c r="N1920">
        <v>282.44</v>
      </c>
      <c r="O1920">
        <v>1110</v>
      </c>
      <c r="P1920" t="s">
        <v>706</v>
      </c>
      <c r="Q1920">
        <v>770</v>
      </c>
      <c r="R1920" t="s">
        <v>92</v>
      </c>
    </row>
    <row r="1921" spans="1:18" x14ac:dyDescent="0.2">
      <c r="A1921" s="514">
        <v>1973</v>
      </c>
      <c r="B1921" s="374">
        <v>43580.554166666669</v>
      </c>
      <c r="C1921" t="s">
        <v>92</v>
      </c>
      <c r="D1921">
        <v>0.86</v>
      </c>
      <c r="E1921" t="s">
        <v>253</v>
      </c>
      <c r="F1921">
        <v>1.1125</v>
      </c>
      <c r="I1921" s="374">
        <v>43586.667361111111</v>
      </c>
      <c r="J1921">
        <v>1.1242000000000001</v>
      </c>
      <c r="K1921">
        <v>0</v>
      </c>
      <c r="M1921">
        <v>-42.68</v>
      </c>
      <c r="N1921">
        <v>963.52</v>
      </c>
      <c r="O1921">
        <v>1110</v>
      </c>
      <c r="P1921" t="s">
        <v>707</v>
      </c>
      <c r="Q1921">
        <v>770</v>
      </c>
      <c r="R1921" t="s">
        <v>92</v>
      </c>
    </row>
    <row r="1922" spans="1:18" x14ac:dyDescent="0.2">
      <c r="A1922" s="514">
        <v>1916</v>
      </c>
      <c r="B1922" s="374">
        <v>43546.402777777781</v>
      </c>
      <c r="C1922" t="s">
        <v>93</v>
      </c>
      <c r="D1922">
        <v>0.01</v>
      </c>
      <c r="E1922" t="s">
        <v>253</v>
      </c>
      <c r="F1922">
        <v>1.1322000000000001</v>
      </c>
      <c r="I1922" s="374">
        <v>43546.40625</v>
      </c>
      <c r="J1922">
        <v>1.131</v>
      </c>
      <c r="K1922">
        <v>0</v>
      </c>
      <c r="M1922">
        <v>0</v>
      </c>
      <c r="N1922">
        <v>1.2</v>
      </c>
      <c r="O1922">
        <v>1110</v>
      </c>
      <c r="P1922" t="s">
        <v>563</v>
      </c>
      <c r="Q1922">
        <v>771</v>
      </c>
      <c r="R1922" t="s">
        <v>93</v>
      </c>
    </row>
    <row r="1923" spans="1:18" x14ac:dyDescent="0.2">
      <c r="A1923" s="514">
        <v>1918</v>
      </c>
      <c r="B1923" s="374">
        <v>43546.410416666666</v>
      </c>
      <c r="C1923" t="s">
        <v>93</v>
      </c>
      <c r="D1923">
        <v>0.01</v>
      </c>
      <c r="E1923" t="s">
        <v>253</v>
      </c>
      <c r="F1923">
        <v>1.1297999999999999</v>
      </c>
      <c r="I1923" s="374">
        <v>43546.632638888892</v>
      </c>
      <c r="J1923">
        <v>1.1292</v>
      </c>
      <c r="K1923">
        <v>0</v>
      </c>
      <c r="M1923">
        <v>0</v>
      </c>
      <c r="N1923">
        <v>0.6</v>
      </c>
      <c r="O1923">
        <v>1110</v>
      </c>
      <c r="P1923" t="s">
        <v>563</v>
      </c>
      <c r="Q1923">
        <v>772</v>
      </c>
      <c r="R1923" t="s">
        <v>93</v>
      </c>
    </row>
    <row r="1924" spans="1:18" x14ac:dyDescent="0.2">
      <c r="A1924" s="514">
        <v>1919</v>
      </c>
      <c r="B1924" s="374">
        <v>43546.418055555558</v>
      </c>
      <c r="C1924" t="s">
        <v>93</v>
      </c>
      <c r="D1924">
        <v>0.01</v>
      </c>
      <c r="E1924" t="s">
        <v>253</v>
      </c>
      <c r="F1924">
        <v>1.131</v>
      </c>
      <c r="I1924" s="374">
        <v>43546.632638888892</v>
      </c>
      <c r="J1924">
        <v>1.1292</v>
      </c>
      <c r="K1924">
        <v>0</v>
      </c>
      <c r="M1924">
        <v>0</v>
      </c>
      <c r="N1924">
        <v>1.8</v>
      </c>
      <c r="O1924">
        <v>1110</v>
      </c>
      <c r="P1924" t="s">
        <v>686</v>
      </c>
      <c r="Q1924">
        <v>772</v>
      </c>
      <c r="R1924" t="s">
        <v>93</v>
      </c>
    </row>
    <row r="1925" spans="1:18" x14ac:dyDescent="0.2">
      <c r="A1925" s="514">
        <v>1920</v>
      </c>
      <c r="B1925" s="374">
        <v>43546.637499999997</v>
      </c>
      <c r="C1925" t="s">
        <v>93</v>
      </c>
      <c r="D1925">
        <v>0.01</v>
      </c>
      <c r="E1925" t="s">
        <v>253</v>
      </c>
      <c r="F1925">
        <v>1.1295999999999999</v>
      </c>
      <c r="I1925" s="374">
        <v>43546.646527777775</v>
      </c>
      <c r="J1925">
        <v>1.1284000000000001</v>
      </c>
      <c r="K1925">
        <v>0</v>
      </c>
      <c r="M1925">
        <v>0</v>
      </c>
      <c r="N1925">
        <v>1.2</v>
      </c>
      <c r="O1925">
        <v>1110</v>
      </c>
      <c r="P1925" t="s">
        <v>563</v>
      </c>
      <c r="Q1925">
        <v>773</v>
      </c>
      <c r="R1925" t="s">
        <v>93</v>
      </c>
    </row>
    <row r="1926" spans="1:18" x14ac:dyDescent="0.2">
      <c r="A1926" s="514">
        <v>1921</v>
      </c>
      <c r="B1926" s="374">
        <v>43546.661805555559</v>
      </c>
      <c r="C1926" t="s">
        <v>93</v>
      </c>
      <c r="D1926">
        <v>0.01</v>
      </c>
      <c r="E1926" t="s">
        <v>253</v>
      </c>
      <c r="F1926">
        <v>1.1282000000000001</v>
      </c>
      <c r="I1926" s="374">
        <v>43550.574999999997</v>
      </c>
      <c r="J1926">
        <v>1.1292</v>
      </c>
      <c r="K1926">
        <v>0</v>
      </c>
      <c r="M1926">
        <v>0.04</v>
      </c>
      <c r="N1926">
        <v>-0.96</v>
      </c>
      <c r="O1926">
        <v>1110</v>
      </c>
      <c r="P1926" t="s">
        <v>575</v>
      </c>
      <c r="Q1926">
        <v>774</v>
      </c>
      <c r="R1926" t="s">
        <v>93</v>
      </c>
    </row>
    <row r="1927" spans="1:18" x14ac:dyDescent="0.2">
      <c r="A1927" s="514">
        <v>1922</v>
      </c>
      <c r="B1927" s="374">
        <v>43546.788194444445</v>
      </c>
      <c r="C1927" t="s">
        <v>93</v>
      </c>
      <c r="D1927">
        <v>0.01</v>
      </c>
      <c r="E1927" t="s">
        <v>253</v>
      </c>
      <c r="F1927">
        <v>1.1294999999999999</v>
      </c>
      <c r="I1927" s="374">
        <v>43550.574999999997</v>
      </c>
      <c r="J1927">
        <v>1.1292</v>
      </c>
      <c r="K1927">
        <v>0</v>
      </c>
      <c r="M1927">
        <v>0.04</v>
      </c>
      <c r="N1927">
        <v>0.34</v>
      </c>
      <c r="O1927">
        <v>1110</v>
      </c>
      <c r="P1927" t="s">
        <v>1007</v>
      </c>
      <c r="Q1927">
        <v>774</v>
      </c>
      <c r="R1927" t="s">
        <v>93</v>
      </c>
    </row>
    <row r="1928" spans="1:18" x14ac:dyDescent="0.2">
      <c r="A1928" s="514">
        <v>1923</v>
      </c>
      <c r="B1928" s="374">
        <v>43549.347222222219</v>
      </c>
      <c r="C1928" t="s">
        <v>93</v>
      </c>
      <c r="D1928">
        <v>0.01</v>
      </c>
      <c r="E1928" t="s">
        <v>253</v>
      </c>
      <c r="F1928">
        <v>1.1308</v>
      </c>
      <c r="I1928" s="374">
        <v>43550.574999999997</v>
      </c>
      <c r="J1928">
        <v>1.1292</v>
      </c>
      <c r="K1928">
        <v>0</v>
      </c>
      <c r="M1928">
        <v>0.02</v>
      </c>
      <c r="N1928">
        <v>1.62</v>
      </c>
      <c r="O1928">
        <v>1110</v>
      </c>
      <c r="P1928" t="s">
        <v>1006</v>
      </c>
      <c r="Q1928">
        <v>774</v>
      </c>
      <c r="R1928" t="s">
        <v>93</v>
      </c>
    </row>
    <row r="1929" spans="1:18" x14ac:dyDescent="0.2">
      <c r="A1929" s="514">
        <v>1924</v>
      </c>
      <c r="B1929" s="374">
        <v>43549.422222222223</v>
      </c>
      <c r="C1929" t="s">
        <v>93</v>
      </c>
      <c r="D1929">
        <v>0.02</v>
      </c>
      <c r="E1929" t="s">
        <v>253</v>
      </c>
      <c r="F1929">
        <v>1.1322000000000001</v>
      </c>
      <c r="I1929" s="374">
        <v>43550.574999999997</v>
      </c>
      <c r="J1929">
        <v>1.1292</v>
      </c>
      <c r="K1929">
        <v>0</v>
      </c>
      <c r="M1929">
        <v>0.03</v>
      </c>
      <c r="N1929">
        <v>6.03</v>
      </c>
      <c r="O1929">
        <v>1110</v>
      </c>
      <c r="P1929" t="s">
        <v>1005</v>
      </c>
      <c r="Q1929">
        <v>774</v>
      </c>
      <c r="R1929" t="s">
        <v>93</v>
      </c>
    </row>
    <row r="1930" spans="1:18" x14ac:dyDescent="0.2">
      <c r="A1930" s="514">
        <v>1925</v>
      </c>
      <c r="B1930" s="374">
        <v>43550.70416666667</v>
      </c>
      <c r="C1930" t="s">
        <v>93</v>
      </c>
      <c r="D1930">
        <v>0.01</v>
      </c>
      <c r="E1930" t="s">
        <v>253</v>
      </c>
      <c r="F1930">
        <v>1.1286</v>
      </c>
      <c r="I1930" s="374">
        <v>43550.857638888891</v>
      </c>
      <c r="J1930">
        <v>1.1274</v>
      </c>
      <c r="K1930">
        <v>0</v>
      </c>
      <c r="M1930">
        <v>0</v>
      </c>
      <c r="N1930">
        <v>1.2</v>
      </c>
      <c r="O1930">
        <v>1110</v>
      </c>
      <c r="P1930" t="s">
        <v>575</v>
      </c>
      <c r="Q1930">
        <v>775</v>
      </c>
      <c r="R1930" t="s">
        <v>93</v>
      </c>
    </row>
    <row r="1931" spans="1:18" x14ac:dyDescent="0.2">
      <c r="A1931" s="514">
        <v>1927</v>
      </c>
      <c r="B1931" s="374">
        <v>43551.102083333331</v>
      </c>
      <c r="C1931" t="s">
        <v>93</v>
      </c>
      <c r="D1931">
        <v>0.01</v>
      </c>
      <c r="E1931" t="s">
        <v>253</v>
      </c>
      <c r="F1931">
        <v>1.1264000000000001</v>
      </c>
      <c r="I1931" s="374">
        <v>43551.134722222225</v>
      </c>
      <c r="J1931">
        <v>1.1252</v>
      </c>
      <c r="K1931">
        <v>0</v>
      </c>
      <c r="M1931">
        <v>0</v>
      </c>
      <c r="N1931">
        <v>1.2</v>
      </c>
      <c r="O1931">
        <v>1110</v>
      </c>
      <c r="P1931" t="s">
        <v>575</v>
      </c>
      <c r="Q1931">
        <v>776</v>
      </c>
      <c r="R1931" t="s">
        <v>93</v>
      </c>
    </row>
    <row r="1932" spans="1:18" x14ac:dyDescent="0.2">
      <c r="A1932" s="514">
        <v>1928</v>
      </c>
      <c r="B1932" s="374">
        <v>43551.378472222219</v>
      </c>
      <c r="C1932" t="s">
        <v>93</v>
      </c>
      <c r="D1932">
        <v>0.01</v>
      </c>
      <c r="E1932" t="s">
        <v>253</v>
      </c>
      <c r="F1932">
        <v>1.1259999999999999</v>
      </c>
      <c r="I1932" s="374">
        <v>43551.589583333334</v>
      </c>
      <c r="J1932">
        <v>1.1258999999999999</v>
      </c>
      <c r="K1932">
        <v>0</v>
      </c>
      <c r="M1932">
        <v>0</v>
      </c>
      <c r="N1932">
        <v>0.1</v>
      </c>
      <c r="O1932">
        <v>1110</v>
      </c>
      <c r="P1932" t="s">
        <v>575</v>
      </c>
      <c r="Q1932">
        <v>777</v>
      </c>
      <c r="R1932" t="s">
        <v>93</v>
      </c>
    </row>
    <row r="1933" spans="1:18" x14ac:dyDescent="0.2">
      <c r="A1933" s="514">
        <v>1929</v>
      </c>
      <c r="B1933" s="374">
        <v>43551.385416666664</v>
      </c>
      <c r="C1933" t="s">
        <v>93</v>
      </c>
      <c r="D1933">
        <v>0.01</v>
      </c>
      <c r="E1933" t="s">
        <v>253</v>
      </c>
      <c r="F1933">
        <v>1.1272</v>
      </c>
      <c r="I1933" s="374">
        <v>43551.589583333334</v>
      </c>
      <c r="J1933">
        <v>1.1258999999999999</v>
      </c>
      <c r="K1933">
        <v>0</v>
      </c>
      <c r="M1933">
        <v>0</v>
      </c>
      <c r="N1933">
        <v>1.3</v>
      </c>
      <c r="O1933">
        <v>1110</v>
      </c>
      <c r="P1933" t="s">
        <v>1004</v>
      </c>
      <c r="Q1933">
        <v>777</v>
      </c>
      <c r="R1933" t="s">
        <v>93</v>
      </c>
    </row>
    <row r="1934" spans="1:18" x14ac:dyDescent="0.2">
      <c r="A1934" s="514">
        <v>1930</v>
      </c>
      <c r="B1934" s="374">
        <v>43551.479861111111</v>
      </c>
      <c r="C1934" t="s">
        <v>93</v>
      </c>
      <c r="D1934">
        <v>0.01</v>
      </c>
      <c r="E1934" t="s">
        <v>253</v>
      </c>
      <c r="F1934">
        <v>1.1285000000000001</v>
      </c>
      <c r="I1934" s="374">
        <v>43551.589583333334</v>
      </c>
      <c r="J1934">
        <v>1.1258999999999999</v>
      </c>
      <c r="K1934">
        <v>0</v>
      </c>
      <c r="M1934">
        <v>0</v>
      </c>
      <c r="N1934">
        <v>2.6</v>
      </c>
      <c r="O1934">
        <v>1110</v>
      </c>
      <c r="P1934" t="s">
        <v>1003</v>
      </c>
      <c r="Q1934">
        <v>777</v>
      </c>
      <c r="R1934" t="s">
        <v>93</v>
      </c>
    </row>
    <row r="1935" spans="1:18" x14ac:dyDescent="0.2">
      <c r="A1935" s="514">
        <v>1931</v>
      </c>
      <c r="B1935" s="374">
        <v>43551.593055555553</v>
      </c>
      <c r="C1935" t="s">
        <v>93</v>
      </c>
      <c r="D1935">
        <v>0.01</v>
      </c>
      <c r="E1935" t="s">
        <v>253</v>
      </c>
      <c r="F1935">
        <v>1.1261000000000001</v>
      </c>
      <c r="I1935" s="374">
        <v>43551.612500000003</v>
      </c>
      <c r="J1935">
        <v>1.1249</v>
      </c>
      <c r="K1935">
        <v>0</v>
      </c>
      <c r="M1935">
        <v>0</v>
      </c>
      <c r="N1935">
        <v>1.2</v>
      </c>
      <c r="O1935">
        <v>1110</v>
      </c>
      <c r="P1935" t="s">
        <v>563</v>
      </c>
      <c r="Q1935">
        <v>778</v>
      </c>
      <c r="R1935" t="s">
        <v>93</v>
      </c>
    </row>
    <row r="1936" spans="1:18" x14ac:dyDescent="0.2">
      <c r="A1936" s="514">
        <v>1932</v>
      </c>
      <c r="B1936" s="374">
        <v>43551.684027777781</v>
      </c>
      <c r="C1936" t="s">
        <v>93</v>
      </c>
      <c r="D1936">
        <v>0.01</v>
      </c>
      <c r="E1936" t="s">
        <v>253</v>
      </c>
      <c r="F1936">
        <v>1.1254</v>
      </c>
      <c r="I1936" s="374">
        <v>43551.885416666664</v>
      </c>
      <c r="J1936">
        <v>1.1248</v>
      </c>
      <c r="K1936">
        <v>0</v>
      </c>
      <c r="M1936">
        <v>0</v>
      </c>
      <c r="N1936">
        <v>0.6</v>
      </c>
      <c r="O1936">
        <v>1110</v>
      </c>
      <c r="P1936" t="s">
        <v>575</v>
      </c>
      <c r="Q1936">
        <v>779</v>
      </c>
      <c r="R1936" t="s">
        <v>93</v>
      </c>
    </row>
    <row r="1937" spans="1:18" x14ac:dyDescent="0.2">
      <c r="A1937" s="514">
        <v>1933</v>
      </c>
      <c r="B1937" s="374">
        <v>43551.756944444445</v>
      </c>
      <c r="C1937" t="s">
        <v>93</v>
      </c>
      <c r="D1937">
        <v>0.01</v>
      </c>
      <c r="E1937" t="s">
        <v>253</v>
      </c>
      <c r="F1937">
        <v>1.1266</v>
      </c>
      <c r="I1937" s="374">
        <v>43551.885416666664</v>
      </c>
      <c r="J1937">
        <v>1.1248</v>
      </c>
      <c r="K1937">
        <v>0</v>
      </c>
      <c r="M1937">
        <v>0</v>
      </c>
      <c r="N1937">
        <v>1.8</v>
      </c>
      <c r="O1937">
        <v>1110</v>
      </c>
      <c r="P1937" t="s">
        <v>1002</v>
      </c>
      <c r="Q1937">
        <v>779</v>
      </c>
      <c r="R1937" t="s">
        <v>93</v>
      </c>
    </row>
    <row r="1938" spans="1:18" x14ac:dyDescent="0.2">
      <c r="A1938" s="514">
        <v>1934</v>
      </c>
      <c r="B1938" s="374">
        <v>43552.377083333333</v>
      </c>
      <c r="C1938" t="s">
        <v>93</v>
      </c>
      <c r="D1938">
        <v>0.01</v>
      </c>
      <c r="E1938" t="s">
        <v>253</v>
      </c>
      <c r="F1938">
        <v>1.1238999999999999</v>
      </c>
      <c r="I1938" s="374">
        <v>43552.519444444442</v>
      </c>
      <c r="J1938">
        <v>1.1232</v>
      </c>
      <c r="K1938">
        <v>0</v>
      </c>
      <c r="M1938">
        <v>0</v>
      </c>
      <c r="N1938">
        <v>0.7</v>
      </c>
      <c r="O1938">
        <v>1110</v>
      </c>
      <c r="P1938" t="s">
        <v>575</v>
      </c>
      <c r="Q1938">
        <v>780</v>
      </c>
      <c r="R1938" t="s">
        <v>93</v>
      </c>
    </row>
    <row r="1939" spans="1:18" x14ac:dyDescent="0.2">
      <c r="A1939" s="514">
        <v>1935</v>
      </c>
      <c r="B1939" s="374">
        <v>43552.413888888892</v>
      </c>
      <c r="C1939" t="s">
        <v>93</v>
      </c>
      <c r="D1939">
        <v>0.01</v>
      </c>
      <c r="E1939" t="s">
        <v>253</v>
      </c>
      <c r="F1939">
        <v>1.1251</v>
      </c>
      <c r="I1939" s="374">
        <v>43552.519444444442</v>
      </c>
      <c r="J1939">
        <v>1.1232</v>
      </c>
      <c r="K1939">
        <v>0</v>
      </c>
      <c r="M1939">
        <v>0</v>
      </c>
      <c r="N1939">
        <v>1.9</v>
      </c>
      <c r="O1939">
        <v>1110</v>
      </c>
      <c r="P1939" t="s">
        <v>1001</v>
      </c>
      <c r="Q1939">
        <v>780</v>
      </c>
      <c r="R1939" t="s">
        <v>93</v>
      </c>
    </row>
    <row r="1940" spans="1:18" x14ac:dyDescent="0.2">
      <c r="A1940" s="514">
        <v>1937</v>
      </c>
      <c r="B1940" s="374">
        <v>43552.622916666667</v>
      </c>
      <c r="C1940" t="s">
        <v>93</v>
      </c>
      <c r="D1940">
        <v>0.01</v>
      </c>
      <c r="E1940" t="s">
        <v>253</v>
      </c>
      <c r="F1940">
        <v>1.1221000000000001</v>
      </c>
      <c r="I1940" s="374">
        <v>43553.45</v>
      </c>
      <c r="J1940">
        <v>1.1215999999999999</v>
      </c>
      <c r="K1940">
        <v>0</v>
      </c>
      <c r="M1940">
        <v>0.02</v>
      </c>
      <c r="N1940">
        <v>0.52</v>
      </c>
      <c r="O1940">
        <v>1110</v>
      </c>
      <c r="P1940" t="s">
        <v>575</v>
      </c>
      <c r="Q1940">
        <v>781</v>
      </c>
      <c r="R1940" t="s">
        <v>93</v>
      </c>
    </row>
    <row r="1941" spans="1:18" x14ac:dyDescent="0.2">
      <c r="A1941" s="514">
        <v>1938</v>
      </c>
      <c r="B1941" s="374">
        <v>43552.64166666667</v>
      </c>
      <c r="C1941" t="s">
        <v>93</v>
      </c>
      <c r="D1941">
        <v>0.01</v>
      </c>
      <c r="E1941" t="s">
        <v>253</v>
      </c>
      <c r="F1941">
        <v>1.1234</v>
      </c>
      <c r="I1941" s="374">
        <v>43553.45</v>
      </c>
      <c r="J1941">
        <v>1.1215999999999999</v>
      </c>
      <c r="K1941">
        <v>0</v>
      </c>
      <c r="M1941">
        <v>0.02</v>
      </c>
      <c r="N1941">
        <v>1.82</v>
      </c>
      <c r="O1941">
        <v>1110</v>
      </c>
      <c r="P1941" t="s">
        <v>1000</v>
      </c>
      <c r="Q1941">
        <v>781</v>
      </c>
      <c r="R1941" t="s">
        <v>93</v>
      </c>
    </row>
    <row r="1942" spans="1:18" x14ac:dyDescent="0.2">
      <c r="A1942" s="514">
        <v>1939</v>
      </c>
      <c r="B1942" s="374">
        <v>43553.490972222222</v>
      </c>
      <c r="C1942" t="s">
        <v>93</v>
      </c>
      <c r="D1942">
        <v>0.01</v>
      </c>
      <c r="E1942" t="s">
        <v>253</v>
      </c>
      <c r="F1942">
        <v>1.1222000000000001</v>
      </c>
      <c r="I1942" s="374">
        <v>43553.786805555559</v>
      </c>
      <c r="J1942">
        <v>1.1216999999999999</v>
      </c>
      <c r="K1942">
        <v>0</v>
      </c>
      <c r="M1942">
        <v>0</v>
      </c>
      <c r="N1942">
        <v>0.5</v>
      </c>
      <c r="O1942">
        <v>1110</v>
      </c>
      <c r="P1942" t="s">
        <v>575</v>
      </c>
      <c r="Q1942">
        <v>782</v>
      </c>
      <c r="R1942" t="s">
        <v>93</v>
      </c>
    </row>
    <row r="1943" spans="1:18" x14ac:dyDescent="0.2">
      <c r="A1943" s="514">
        <v>1940</v>
      </c>
      <c r="B1943" s="374">
        <v>43553.53402777778</v>
      </c>
      <c r="C1943" t="s">
        <v>93</v>
      </c>
      <c r="D1943">
        <v>0.01</v>
      </c>
      <c r="E1943" t="s">
        <v>253</v>
      </c>
      <c r="F1943">
        <v>1.1234999999999999</v>
      </c>
      <c r="I1943" s="374">
        <v>43553.786805555559</v>
      </c>
      <c r="J1943">
        <v>1.1216999999999999</v>
      </c>
      <c r="K1943">
        <v>0</v>
      </c>
      <c r="M1943">
        <v>0</v>
      </c>
      <c r="N1943">
        <v>1.8</v>
      </c>
      <c r="O1943">
        <v>1110</v>
      </c>
      <c r="P1943" t="s">
        <v>999</v>
      </c>
      <c r="Q1943">
        <v>782</v>
      </c>
      <c r="R1943" t="s">
        <v>93</v>
      </c>
    </row>
    <row r="1944" spans="1:18" x14ac:dyDescent="0.2">
      <c r="A1944" s="514">
        <v>1941</v>
      </c>
      <c r="B1944" s="374">
        <v>43553.790277777778</v>
      </c>
      <c r="C1944" t="s">
        <v>93</v>
      </c>
      <c r="D1944">
        <v>0.01</v>
      </c>
      <c r="E1944" t="s">
        <v>253</v>
      </c>
      <c r="F1944">
        <v>1.1218999999999999</v>
      </c>
      <c r="I1944" s="374">
        <v>43556.679861111108</v>
      </c>
      <c r="J1944">
        <v>1.1217999999999999</v>
      </c>
      <c r="K1944">
        <v>0</v>
      </c>
      <c r="M1944">
        <v>0.02</v>
      </c>
      <c r="N1944">
        <v>0.12</v>
      </c>
      <c r="O1944">
        <v>1110</v>
      </c>
      <c r="P1944" t="s">
        <v>575</v>
      </c>
      <c r="Q1944">
        <v>783</v>
      </c>
      <c r="R1944" t="s">
        <v>93</v>
      </c>
    </row>
    <row r="1945" spans="1:18" x14ac:dyDescent="0.2">
      <c r="A1945" s="514">
        <v>1942</v>
      </c>
      <c r="B1945" s="374">
        <v>43556.201388888891</v>
      </c>
      <c r="C1945" t="s">
        <v>93</v>
      </c>
      <c r="D1945">
        <v>0.01</v>
      </c>
      <c r="E1945" t="s">
        <v>253</v>
      </c>
      <c r="F1945">
        <v>1.1231</v>
      </c>
      <c r="I1945" s="374">
        <v>43556.679861111108</v>
      </c>
      <c r="J1945">
        <v>1.1217999999999999</v>
      </c>
      <c r="K1945">
        <v>0</v>
      </c>
      <c r="M1945">
        <v>0</v>
      </c>
      <c r="N1945">
        <v>1.3</v>
      </c>
      <c r="O1945">
        <v>1110</v>
      </c>
      <c r="P1945" t="s">
        <v>998</v>
      </c>
      <c r="Q1945">
        <v>783</v>
      </c>
      <c r="R1945" t="s">
        <v>93</v>
      </c>
    </row>
    <row r="1946" spans="1:18" x14ac:dyDescent="0.2">
      <c r="A1946" s="514">
        <v>1943</v>
      </c>
      <c r="B1946" s="374">
        <v>43556.428472222222</v>
      </c>
      <c r="C1946" t="s">
        <v>93</v>
      </c>
      <c r="D1946">
        <v>0.01</v>
      </c>
      <c r="E1946" t="s">
        <v>253</v>
      </c>
      <c r="F1946">
        <v>1.1244000000000001</v>
      </c>
      <c r="I1946" s="374">
        <v>43556.679861111108</v>
      </c>
      <c r="J1946">
        <v>1.1217999999999999</v>
      </c>
      <c r="K1946">
        <v>0</v>
      </c>
      <c r="M1946">
        <v>0</v>
      </c>
      <c r="N1946">
        <v>2.6</v>
      </c>
      <c r="O1946">
        <v>1110</v>
      </c>
      <c r="P1946" t="s">
        <v>997</v>
      </c>
      <c r="Q1946">
        <v>783</v>
      </c>
      <c r="R1946" t="s">
        <v>93</v>
      </c>
    </row>
    <row r="1947" spans="1:18" x14ac:dyDescent="0.2">
      <c r="A1947" s="514">
        <v>1944</v>
      </c>
      <c r="B1947" s="374">
        <v>43556.703472222223</v>
      </c>
      <c r="C1947" t="s">
        <v>93</v>
      </c>
      <c r="D1947">
        <v>0.01</v>
      </c>
      <c r="E1947" t="s">
        <v>253</v>
      </c>
      <c r="F1947">
        <v>1.1222000000000001</v>
      </c>
      <c r="I1947" s="374">
        <v>43556.748611111114</v>
      </c>
      <c r="J1947">
        <v>1.121</v>
      </c>
      <c r="K1947">
        <v>0</v>
      </c>
      <c r="M1947">
        <v>0</v>
      </c>
      <c r="N1947">
        <v>1.2</v>
      </c>
      <c r="O1947">
        <v>1110</v>
      </c>
      <c r="P1947" t="s">
        <v>563</v>
      </c>
      <c r="Q1947">
        <v>784</v>
      </c>
      <c r="R1947" t="s">
        <v>93</v>
      </c>
    </row>
    <row r="1948" spans="1:18" x14ac:dyDescent="0.2">
      <c r="A1948" s="514">
        <v>1945</v>
      </c>
      <c r="B1948" s="374">
        <v>43557.379166666666</v>
      </c>
      <c r="C1948" t="s">
        <v>93</v>
      </c>
      <c r="D1948">
        <v>0.01</v>
      </c>
      <c r="E1948" t="s">
        <v>253</v>
      </c>
      <c r="F1948">
        <v>1.1202000000000001</v>
      </c>
      <c r="I1948" s="374">
        <v>43557.6875</v>
      </c>
      <c r="J1948">
        <v>1.119</v>
      </c>
      <c r="K1948">
        <v>0</v>
      </c>
      <c r="M1948">
        <v>0</v>
      </c>
      <c r="N1948">
        <v>1.2</v>
      </c>
      <c r="O1948">
        <v>1110</v>
      </c>
      <c r="P1948" t="s">
        <v>575</v>
      </c>
      <c r="Q1948">
        <v>785</v>
      </c>
      <c r="R1948" t="s">
        <v>93</v>
      </c>
    </row>
    <row r="1949" spans="1:18" x14ac:dyDescent="0.2">
      <c r="A1949" s="514">
        <v>1946</v>
      </c>
      <c r="B1949" s="374">
        <v>43557.713194444441</v>
      </c>
      <c r="C1949" t="s">
        <v>93</v>
      </c>
      <c r="D1949">
        <v>0.01</v>
      </c>
      <c r="E1949" t="s">
        <v>253</v>
      </c>
      <c r="F1949">
        <v>1.1192</v>
      </c>
      <c r="I1949" s="374">
        <v>43559.60833333333</v>
      </c>
      <c r="J1949">
        <v>1.1214</v>
      </c>
      <c r="K1949">
        <v>0</v>
      </c>
      <c r="M1949">
        <v>7.0000000000000007E-2</v>
      </c>
      <c r="N1949">
        <v>-2.13</v>
      </c>
      <c r="O1949">
        <v>1110</v>
      </c>
      <c r="P1949" t="s">
        <v>575</v>
      </c>
      <c r="Q1949">
        <v>786</v>
      </c>
      <c r="R1949" t="s">
        <v>93</v>
      </c>
    </row>
    <row r="1950" spans="1:18" x14ac:dyDescent="0.2">
      <c r="A1950" s="514">
        <v>1947</v>
      </c>
      <c r="B1950" s="374">
        <v>43557.79583333333</v>
      </c>
      <c r="C1950" t="s">
        <v>93</v>
      </c>
      <c r="D1950">
        <v>0.01</v>
      </c>
      <c r="E1950" t="s">
        <v>253</v>
      </c>
      <c r="F1950">
        <v>1.1204000000000001</v>
      </c>
      <c r="I1950" s="374">
        <v>43559.60833333333</v>
      </c>
      <c r="J1950">
        <v>1.1214</v>
      </c>
      <c r="K1950">
        <v>0</v>
      </c>
      <c r="M1950">
        <v>7.0000000000000007E-2</v>
      </c>
      <c r="N1950">
        <v>-0.93</v>
      </c>
      <c r="O1950">
        <v>1110</v>
      </c>
      <c r="P1950" t="s">
        <v>996</v>
      </c>
      <c r="Q1950">
        <v>786</v>
      </c>
      <c r="R1950" t="s">
        <v>93</v>
      </c>
    </row>
    <row r="1951" spans="1:18" x14ac:dyDescent="0.2">
      <c r="A1951" s="514">
        <v>1948</v>
      </c>
      <c r="B1951" s="374">
        <v>43558.157638888886</v>
      </c>
      <c r="C1951" t="s">
        <v>93</v>
      </c>
      <c r="D1951">
        <v>0.01</v>
      </c>
      <c r="E1951" t="s">
        <v>253</v>
      </c>
      <c r="F1951">
        <v>1.1217999999999999</v>
      </c>
      <c r="I1951" s="374">
        <v>43559.60833333333</v>
      </c>
      <c r="J1951">
        <v>1.1214</v>
      </c>
      <c r="K1951">
        <v>0</v>
      </c>
      <c r="M1951">
        <v>0.05</v>
      </c>
      <c r="N1951">
        <v>0.45</v>
      </c>
      <c r="O1951">
        <v>1110</v>
      </c>
      <c r="P1951" t="s">
        <v>995</v>
      </c>
      <c r="Q1951">
        <v>786</v>
      </c>
      <c r="R1951" t="s">
        <v>93</v>
      </c>
    </row>
    <row r="1952" spans="1:18" x14ac:dyDescent="0.2">
      <c r="A1952" s="514">
        <v>1949</v>
      </c>
      <c r="B1952" s="374">
        <v>43558.40625</v>
      </c>
      <c r="C1952" t="s">
        <v>93</v>
      </c>
      <c r="D1952">
        <v>0.02</v>
      </c>
      <c r="E1952" t="s">
        <v>253</v>
      </c>
      <c r="F1952">
        <v>1.1234</v>
      </c>
      <c r="I1952" s="374">
        <v>43559.60833333333</v>
      </c>
      <c r="J1952">
        <v>1.1214</v>
      </c>
      <c r="K1952">
        <v>0</v>
      </c>
      <c r="M1952">
        <v>0.09</v>
      </c>
      <c r="N1952">
        <v>4.09</v>
      </c>
      <c r="O1952">
        <v>1110</v>
      </c>
      <c r="P1952" t="s">
        <v>994</v>
      </c>
      <c r="Q1952">
        <v>786</v>
      </c>
      <c r="R1952" t="s">
        <v>93</v>
      </c>
    </row>
    <row r="1953" spans="1:18" x14ac:dyDescent="0.2">
      <c r="A1953" s="514">
        <v>1950</v>
      </c>
      <c r="B1953" s="374">
        <v>43558.473611111112</v>
      </c>
      <c r="C1953" t="s">
        <v>93</v>
      </c>
      <c r="D1953">
        <v>0.03</v>
      </c>
      <c r="E1953" t="s">
        <v>253</v>
      </c>
      <c r="F1953">
        <v>1.1249</v>
      </c>
      <c r="I1953" s="374">
        <v>43559.60833333333</v>
      </c>
      <c r="J1953">
        <v>1.1214</v>
      </c>
      <c r="K1953">
        <v>0</v>
      </c>
      <c r="M1953">
        <v>0.14000000000000001</v>
      </c>
      <c r="N1953">
        <v>10.64</v>
      </c>
      <c r="O1953">
        <v>1110</v>
      </c>
      <c r="P1953" t="s">
        <v>993</v>
      </c>
      <c r="Q1953">
        <v>786</v>
      </c>
      <c r="R1953" t="s">
        <v>93</v>
      </c>
    </row>
    <row r="1954" spans="1:18" x14ac:dyDescent="0.2">
      <c r="A1954" s="514">
        <v>1951</v>
      </c>
      <c r="B1954" s="374">
        <v>43560.124305555553</v>
      </c>
      <c r="C1954" t="s">
        <v>93</v>
      </c>
      <c r="D1954">
        <v>0.01</v>
      </c>
      <c r="E1954" t="s">
        <v>253</v>
      </c>
      <c r="F1954">
        <v>1.1221000000000001</v>
      </c>
      <c r="I1954" s="374">
        <v>43560.714583333334</v>
      </c>
      <c r="J1954">
        <v>1.1215999999999999</v>
      </c>
      <c r="K1954">
        <v>0</v>
      </c>
      <c r="M1954">
        <v>0</v>
      </c>
      <c r="N1954">
        <v>0.5</v>
      </c>
      <c r="O1954">
        <v>1110</v>
      </c>
      <c r="P1954" t="s">
        <v>575</v>
      </c>
      <c r="Q1954">
        <v>787</v>
      </c>
      <c r="R1954" t="s">
        <v>93</v>
      </c>
    </row>
    <row r="1955" spans="1:18" x14ac:dyDescent="0.2">
      <c r="A1955" s="514">
        <v>1952</v>
      </c>
      <c r="B1955" s="374">
        <v>43560.34652777778</v>
      </c>
      <c r="C1955" t="s">
        <v>93</v>
      </c>
      <c r="D1955">
        <v>0.01</v>
      </c>
      <c r="E1955" t="s">
        <v>253</v>
      </c>
      <c r="F1955">
        <v>1.1234</v>
      </c>
      <c r="I1955" s="374">
        <v>43560.714583333334</v>
      </c>
      <c r="J1955">
        <v>1.1215999999999999</v>
      </c>
      <c r="K1955">
        <v>0</v>
      </c>
      <c r="M1955">
        <v>0</v>
      </c>
      <c r="N1955">
        <v>1.8</v>
      </c>
      <c r="O1955">
        <v>1110</v>
      </c>
      <c r="P1955" t="s">
        <v>992</v>
      </c>
      <c r="Q1955">
        <v>787</v>
      </c>
      <c r="R1955" t="s">
        <v>93</v>
      </c>
    </row>
    <row r="1956" spans="1:18" x14ac:dyDescent="0.2">
      <c r="A1956" s="514">
        <v>1953</v>
      </c>
      <c r="B1956" s="374">
        <v>43563.552083333336</v>
      </c>
      <c r="C1956" t="s">
        <v>93</v>
      </c>
      <c r="D1956">
        <v>0.01</v>
      </c>
      <c r="E1956" t="s">
        <v>253</v>
      </c>
      <c r="F1956">
        <v>1.1249</v>
      </c>
      <c r="I1956" s="374">
        <v>43565.629166666666</v>
      </c>
      <c r="J1956">
        <v>1.1249</v>
      </c>
      <c r="K1956">
        <v>0</v>
      </c>
      <c r="M1956">
        <v>0.04</v>
      </c>
      <c r="N1956">
        <v>0.04</v>
      </c>
      <c r="O1956">
        <v>1110</v>
      </c>
      <c r="P1956" t="s">
        <v>575</v>
      </c>
      <c r="Q1956">
        <v>788</v>
      </c>
      <c r="R1956" t="s">
        <v>93</v>
      </c>
    </row>
    <row r="1957" spans="1:18" x14ac:dyDescent="0.2">
      <c r="A1957" s="514">
        <v>1954</v>
      </c>
      <c r="B1957" s="374">
        <v>43563.622916666667</v>
      </c>
      <c r="C1957" t="s">
        <v>93</v>
      </c>
      <c r="D1957">
        <v>0.01</v>
      </c>
      <c r="E1957" t="s">
        <v>253</v>
      </c>
      <c r="F1957">
        <v>1.1261000000000001</v>
      </c>
      <c r="I1957" s="374">
        <v>43565.629166666666</v>
      </c>
      <c r="J1957">
        <v>1.1249</v>
      </c>
      <c r="K1957">
        <v>0</v>
      </c>
      <c r="M1957">
        <v>0.04</v>
      </c>
      <c r="N1957">
        <v>1.24</v>
      </c>
      <c r="O1957">
        <v>1110</v>
      </c>
      <c r="P1957" t="s">
        <v>991</v>
      </c>
      <c r="Q1957">
        <v>788</v>
      </c>
      <c r="R1957" t="s">
        <v>93</v>
      </c>
    </row>
    <row r="1958" spans="1:18" x14ac:dyDescent="0.2">
      <c r="A1958" s="514">
        <v>1955</v>
      </c>
      <c r="B1958" s="374">
        <v>43564.446527777778</v>
      </c>
      <c r="C1958" t="s">
        <v>93</v>
      </c>
      <c r="D1958">
        <v>0.01</v>
      </c>
      <c r="E1958" t="s">
        <v>253</v>
      </c>
      <c r="F1958">
        <v>1.1274999999999999</v>
      </c>
      <c r="I1958" s="374">
        <v>43565.629166666666</v>
      </c>
      <c r="J1958">
        <v>1.1249</v>
      </c>
      <c r="K1958">
        <v>0</v>
      </c>
      <c r="M1958">
        <v>0.02</v>
      </c>
      <c r="N1958">
        <v>2.62</v>
      </c>
      <c r="O1958">
        <v>1110</v>
      </c>
      <c r="P1958" t="s">
        <v>990</v>
      </c>
      <c r="Q1958">
        <v>788</v>
      </c>
      <c r="R1958" t="s">
        <v>93</v>
      </c>
    </row>
    <row r="1959" spans="1:18" x14ac:dyDescent="0.2">
      <c r="A1959" s="514">
        <v>1956</v>
      </c>
      <c r="B1959" s="374">
        <v>43565.64166666667</v>
      </c>
      <c r="C1959" t="s">
        <v>93</v>
      </c>
      <c r="D1959">
        <v>0.01</v>
      </c>
      <c r="E1959" t="s">
        <v>253</v>
      </c>
      <c r="F1959">
        <v>1.1236999999999999</v>
      </c>
      <c r="I1959" s="374">
        <v>43573.397916666669</v>
      </c>
      <c r="J1959">
        <v>1.1269</v>
      </c>
      <c r="K1959">
        <v>0</v>
      </c>
      <c r="M1959">
        <v>0.18</v>
      </c>
      <c r="N1959">
        <v>-3.02</v>
      </c>
      <c r="O1959">
        <v>1110</v>
      </c>
      <c r="P1959" t="s">
        <v>563</v>
      </c>
      <c r="Q1959">
        <v>789</v>
      </c>
      <c r="R1959" t="s">
        <v>93</v>
      </c>
    </row>
    <row r="1960" spans="1:18" x14ac:dyDescent="0.2">
      <c r="A1960" s="514">
        <v>1957</v>
      </c>
      <c r="B1960" s="374">
        <v>43565.705555555556</v>
      </c>
      <c r="C1960" t="s">
        <v>93</v>
      </c>
      <c r="D1960">
        <v>0.01</v>
      </c>
      <c r="E1960" t="s">
        <v>253</v>
      </c>
      <c r="F1960">
        <v>1.1249</v>
      </c>
      <c r="I1960" s="374">
        <v>43573.397916666669</v>
      </c>
      <c r="J1960">
        <v>1.1269</v>
      </c>
      <c r="K1960">
        <v>0</v>
      </c>
      <c r="M1960">
        <v>0.18</v>
      </c>
      <c r="N1960">
        <v>-1.82</v>
      </c>
      <c r="O1960">
        <v>1110</v>
      </c>
      <c r="P1960" t="s">
        <v>687</v>
      </c>
      <c r="Q1960">
        <v>789</v>
      </c>
      <c r="R1960" t="s">
        <v>93</v>
      </c>
    </row>
    <row r="1961" spans="1:18" x14ac:dyDescent="0.2">
      <c r="A1961" s="514">
        <v>1958</v>
      </c>
      <c r="B1961" s="374">
        <v>43565.729166666664</v>
      </c>
      <c r="C1961" t="s">
        <v>93</v>
      </c>
      <c r="D1961">
        <v>0.01</v>
      </c>
      <c r="E1961" t="s">
        <v>253</v>
      </c>
      <c r="F1961">
        <v>1.1262000000000001</v>
      </c>
      <c r="I1961" s="374">
        <v>43573.397916666669</v>
      </c>
      <c r="J1961">
        <v>1.1269</v>
      </c>
      <c r="K1961">
        <v>0</v>
      </c>
      <c r="M1961">
        <v>0.18</v>
      </c>
      <c r="N1961">
        <v>-0.52</v>
      </c>
      <c r="O1961">
        <v>1110</v>
      </c>
      <c r="P1961" t="s">
        <v>688</v>
      </c>
      <c r="Q1961">
        <v>789</v>
      </c>
      <c r="R1961" t="s">
        <v>93</v>
      </c>
    </row>
    <row r="1962" spans="1:18" x14ac:dyDescent="0.2">
      <c r="A1962" s="514">
        <v>1959</v>
      </c>
      <c r="B1962" s="374">
        <v>43565.790277777778</v>
      </c>
      <c r="C1962" t="s">
        <v>93</v>
      </c>
      <c r="D1962">
        <v>0.02</v>
      </c>
      <c r="E1962" t="s">
        <v>253</v>
      </c>
      <c r="F1962">
        <v>1.1276999999999999</v>
      </c>
      <c r="I1962" s="374">
        <v>43573.397916666669</v>
      </c>
      <c r="J1962">
        <v>1.1269</v>
      </c>
      <c r="K1962">
        <v>0</v>
      </c>
      <c r="M1962">
        <v>0.3</v>
      </c>
      <c r="N1962">
        <v>1.9</v>
      </c>
      <c r="O1962">
        <v>1110</v>
      </c>
      <c r="P1962" t="s">
        <v>689</v>
      </c>
      <c r="Q1962">
        <v>789</v>
      </c>
      <c r="R1962" t="s">
        <v>93</v>
      </c>
    </row>
    <row r="1963" spans="1:18" x14ac:dyDescent="0.2">
      <c r="A1963" s="514">
        <v>1960</v>
      </c>
      <c r="B1963" s="374">
        <v>43567.230555555558</v>
      </c>
      <c r="C1963" t="s">
        <v>93</v>
      </c>
      <c r="D1963">
        <v>0.03</v>
      </c>
      <c r="E1963" t="s">
        <v>253</v>
      </c>
      <c r="F1963">
        <v>1.1292</v>
      </c>
      <c r="I1963" s="374">
        <v>43573.397916666669</v>
      </c>
      <c r="J1963">
        <v>1.1269</v>
      </c>
      <c r="K1963">
        <v>0</v>
      </c>
      <c r="M1963">
        <v>0.28999999999999998</v>
      </c>
      <c r="N1963">
        <v>7.19</v>
      </c>
      <c r="O1963">
        <v>1110</v>
      </c>
      <c r="P1963" t="s">
        <v>690</v>
      </c>
      <c r="Q1963">
        <v>789</v>
      </c>
      <c r="R1963" t="s">
        <v>93</v>
      </c>
    </row>
    <row r="1964" spans="1:18" x14ac:dyDescent="0.2">
      <c r="A1964" s="514">
        <v>1961</v>
      </c>
      <c r="B1964" s="374">
        <v>43567.444444444445</v>
      </c>
      <c r="C1964" t="s">
        <v>93</v>
      </c>
      <c r="D1964">
        <v>0.04</v>
      </c>
      <c r="E1964" t="s">
        <v>253</v>
      </c>
      <c r="F1964">
        <v>1.1308</v>
      </c>
      <c r="I1964" s="374">
        <v>43573.397916666669</v>
      </c>
      <c r="J1964">
        <v>1.1269</v>
      </c>
      <c r="K1964">
        <v>0</v>
      </c>
      <c r="M1964">
        <v>0.37</v>
      </c>
      <c r="N1964">
        <v>15.97</v>
      </c>
      <c r="O1964">
        <v>1110</v>
      </c>
      <c r="P1964" t="s">
        <v>691</v>
      </c>
      <c r="Q1964">
        <v>789</v>
      </c>
      <c r="R1964" t="s">
        <v>93</v>
      </c>
    </row>
    <row r="1965" spans="1:18" x14ac:dyDescent="0.2">
      <c r="A1965" s="514">
        <v>1962</v>
      </c>
      <c r="B1965" s="374">
        <v>43573.40347222222</v>
      </c>
      <c r="C1965" t="s">
        <v>93</v>
      </c>
      <c r="D1965">
        <v>0.01</v>
      </c>
      <c r="E1965" t="s">
        <v>253</v>
      </c>
      <c r="F1965">
        <v>1.1271</v>
      </c>
      <c r="I1965" s="374">
        <v>43573.416666666664</v>
      </c>
      <c r="J1965">
        <v>1.1258999999999999</v>
      </c>
      <c r="K1965">
        <v>0</v>
      </c>
      <c r="M1965">
        <v>0</v>
      </c>
      <c r="N1965">
        <v>1.2</v>
      </c>
      <c r="O1965">
        <v>1110</v>
      </c>
      <c r="P1965" t="s">
        <v>563</v>
      </c>
      <c r="Q1965">
        <v>790</v>
      </c>
      <c r="R1965" t="s">
        <v>93</v>
      </c>
    </row>
    <row r="1966" spans="1:18" x14ac:dyDescent="0.2">
      <c r="A1966" s="514">
        <v>1963</v>
      </c>
      <c r="B1966" s="374">
        <v>43573.428472222222</v>
      </c>
      <c r="C1966" t="s">
        <v>93</v>
      </c>
      <c r="D1966">
        <v>0.01</v>
      </c>
      <c r="E1966" t="s">
        <v>253</v>
      </c>
      <c r="F1966">
        <v>1.1252</v>
      </c>
      <c r="I1966" s="374">
        <v>43573.604166666664</v>
      </c>
      <c r="J1966">
        <v>1.1240000000000001</v>
      </c>
      <c r="K1966">
        <v>0</v>
      </c>
      <c r="M1966">
        <v>0</v>
      </c>
      <c r="N1966">
        <v>1.2</v>
      </c>
      <c r="O1966">
        <v>1110</v>
      </c>
      <c r="P1966" t="s">
        <v>563</v>
      </c>
      <c r="Q1966">
        <v>791</v>
      </c>
      <c r="R1966" t="s">
        <v>93</v>
      </c>
    </row>
    <row r="1967" spans="1:18" x14ac:dyDescent="0.2">
      <c r="A1967" s="514">
        <v>1964</v>
      </c>
      <c r="B1967" s="374">
        <v>43573.609027777777</v>
      </c>
      <c r="C1967" t="s">
        <v>93</v>
      </c>
      <c r="D1967">
        <v>0.01</v>
      </c>
      <c r="E1967" t="s">
        <v>253</v>
      </c>
      <c r="F1967">
        <v>1.1241000000000001</v>
      </c>
      <c r="I1967" s="374">
        <v>43573.793055555558</v>
      </c>
      <c r="J1967">
        <v>1.1229</v>
      </c>
      <c r="K1967">
        <v>0</v>
      </c>
      <c r="M1967">
        <v>0</v>
      </c>
      <c r="N1967">
        <v>1.2</v>
      </c>
      <c r="O1967">
        <v>1110</v>
      </c>
      <c r="P1967" t="s">
        <v>563</v>
      </c>
      <c r="Q1967">
        <v>792</v>
      </c>
      <c r="R1967" t="s">
        <v>93</v>
      </c>
    </row>
    <row r="1968" spans="1:18" x14ac:dyDescent="0.2">
      <c r="A1968" s="514">
        <v>1965</v>
      </c>
      <c r="B1968" s="374">
        <v>43578.654166666667</v>
      </c>
      <c r="C1968" t="s">
        <v>93</v>
      </c>
      <c r="D1968">
        <v>0.01</v>
      </c>
      <c r="E1968" t="s">
        <v>253</v>
      </c>
      <c r="F1968">
        <v>1.1215999999999999</v>
      </c>
      <c r="I1968" s="374">
        <v>43578.674305555556</v>
      </c>
      <c r="J1968">
        <v>1.1204000000000001</v>
      </c>
      <c r="K1968">
        <v>0</v>
      </c>
      <c r="M1968">
        <v>0</v>
      </c>
      <c r="N1968">
        <v>1.2</v>
      </c>
      <c r="O1968">
        <v>1110</v>
      </c>
      <c r="P1968" t="s">
        <v>563</v>
      </c>
      <c r="Q1968">
        <v>793</v>
      </c>
      <c r="R1968" t="s">
        <v>93</v>
      </c>
    </row>
    <row r="1969" spans="1:18" x14ac:dyDescent="0.2">
      <c r="A1969" s="514">
        <v>1966</v>
      </c>
      <c r="B1969" s="374">
        <v>43578.692361111112</v>
      </c>
      <c r="C1969" t="s">
        <v>93</v>
      </c>
      <c r="D1969">
        <v>0.01</v>
      </c>
      <c r="E1969" t="s">
        <v>253</v>
      </c>
      <c r="F1969">
        <v>1.1194999999999999</v>
      </c>
      <c r="I1969" s="374">
        <v>43579.626388888886</v>
      </c>
      <c r="J1969">
        <v>1.1194999999999999</v>
      </c>
      <c r="K1969">
        <v>0</v>
      </c>
      <c r="M1969">
        <v>0.02</v>
      </c>
      <c r="N1969">
        <v>0.02</v>
      </c>
      <c r="O1969">
        <v>1110</v>
      </c>
      <c r="P1969" t="s">
        <v>563</v>
      </c>
      <c r="Q1969">
        <v>794</v>
      </c>
      <c r="R1969" t="s">
        <v>93</v>
      </c>
    </row>
    <row r="1970" spans="1:18" x14ac:dyDescent="0.2">
      <c r="A1970" s="514">
        <v>1967</v>
      </c>
      <c r="B1970" s="374">
        <v>43578.707638888889</v>
      </c>
      <c r="C1970" t="s">
        <v>93</v>
      </c>
      <c r="D1970">
        <v>0.01</v>
      </c>
      <c r="E1970" t="s">
        <v>253</v>
      </c>
      <c r="F1970">
        <v>1.1207</v>
      </c>
      <c r="I1970" s="374">
        <v>43579.626388888886</v>
      </c>
      <c r="J1970">
        <v>1.1194999999999999</v>
      </c>
      <c r="K1970">
        <v>0</v>
      </c>
      <c r="M1970">
        <v>0.02</v>
      </c>
      <c r="N1970">
        <v>1.22</v>
      </c>
      <c r="O1970">
        <v>1110</v>
      </c>
      <c r="P1970" t="s">
        <v>692</v>
      </c>
      <c r="Q1970">
        <v>794</v>
      </c>
      <c r="R1970" t="s">
        <v>93</v>
      </c>
    </row>
    <row r="1971" spans="1:18" x14ac:dyDescent="0.2">
      <c r="A1971" s="514">
        <v>1968</v>
      </c>
      <c r="B1971" s="374">
        <v>43578.901388888888</v>
      </c>
      <c r="C1971" t="s">
        <v>93</v>
      </c>
      <c r="D1971">
        <v>0.01</v>
      </c>
      <c r="E1971" t="s">
        <v>253</v>
      </c>
      <c r="F1971">
        <v>1.1220000000000001</v>
      </c>
      <c r="I1971" s="374">
        <v>43579.626388888886</v>
      </c>
      <c r="J1971">
        <v>1.1194999999999999</v>
      </c>
      <c r="K1971">
        <v>0</v>
      </c>
      <c r="M1971">
        <v>0.02</v>
      </c>
      <c r="N1971">
        <v>2.52</v>
      </c>
      <c r="O1971">
        <v>1110</v>
      </c>
      <c r="P1971" t="s">
        <v>693</v>
      </c>
      <c r="Q1971">
        <v>794</v>
      </c>
      <c r="R1971" t="s">
        <v>93</v>
      </c>
    </row>
    <row r="1972" spans="1:18" x14ac:dyDescent="0.2">
      <c r="A1972" s="514">
        <v>1969</v>
      </c>
      <c r="B1972" s="374">
        <v>43579.68472222222</v>
      </c>
      <c r="C1972" t="s">
        <v>93</v>
      </c>
      <c r="D1972">
        <v>0.01</v>
      </c>
      <c r="E1972" t="s">
        <v>253</v>
      </c>
      <c r="F1972">
        <v>1.1198999999999999</v>
      </c>
      <c r="I1972" s="374">
        <v>43579.753472222219</v>
      </c>
      <c r="J1972">
        <v>1.1187</v>
      </c>
      <c r="K1972">
        <v>0</v>
      </c>
      <c r="M1972">
        <v>0</v>
      </c>
      <c r="N1972">
        <v>1.2</v>
      </c>
      <c r="O1972">
        <v>1110</v>
      </c>
      <c r="P1972" t="s">
        <v>563</v>
      </c>
      <c r="Q1972">
        <v>795</v>
      </c>
      <c r="R1972" t="s">
        <v>93</v>
      </c>
    </row>
    <row r="1973" spans="1:18" x14ac:dyDescent="0.2">
      <c r="A1973" s="514">
        <v>1971</v>
      </c>
      <c r="B1973" s="374">
        <v>43579.804166666669</v>
      </c>
      <c r="C1973" t="s">
        <v>93</v>
      </c>
      <c r="D1973">
        <v>0.01</v>
      </c>
      <c r="E1973" t="s">
        <v>253</v>
      </c>
      <c r="F1973">
        <v>1.1156999999999999</v>
      </c>
      <c r="I1973" s="374">
        <v>43579.870138888888</v>
      </c>
      <c r="J1973">
        <v>1.1145</v>
      </c>
      <c r="K1973">
        <v>0</v>
      </c>
      <c r="M1973">
        <v>0</v>
      </c>
      <c r="N1973">
        <v>1.2</v>
      </c>
      <c r="O1973">
        <v>1110</v>
      </c>
      <c r="P1973" t="s">
        <v>563</v>
      </c>
      <c r="Q1973">
        <v>796</v>
      </c>
      <c r="R1973" t="s">
        <v>93</v>
      </c>
    </row>
    <row r="1974" spans="1:18" x14ac:dyDescent="0.2">
      <c r="A1974" s="514">
        <v>1972</v>
      </c>
      <c r="B1974" s="374">
        <v>43580.382638888892</v>
      </c>
      <c r="C1974" t="s">
        <v>93</v>
      </c>
      <c r="D1974">
        <v>0.01</v>
      </c>
      <c r="E1974" t="s">
        <v>253</v>
      </c>
      <c r="F1974">
        <v>1.1153</v>
      </c>
      <c r="I1974" s="374">
        <v>43580.431250000001</v>
      </c>
      <c r="J1974">
        <v>1.1138999999999999</v>
      </c>
      <c r="K1974">
        <v>0</v>
      </c>
      <c r="M1974">
        <v>0</v>
      </c>
      <c r="N1974">
        <v>1.4</v>
      </c>
      <c r="O1974">
        <v>1110</v>
      </c>
      <c r="P1974" t="s">
        <v>575</v>
      </c>
      <c r="Q1974">
        <v>797</v>
      </c>
      <c r="R1974" t="s">
        <v>93</v>
      </c>
    </row>
    <row r="1975" spans="1:18" x14ac:dyDescent="0.2">
      <c r="A1975" s="514">
        <v>1974</v>
      </c>
      <c r="B1975" s="374">
        <v>43580.612500000003</v>
      </c>
      <c r="C1975" t="s">
        <v>93</v>
      </c>
      <c r="D1975">
        <v>0.01</v>
      </c>
      <c r="E1975" t="s">
        <v>253</v>
      </c>
      <c r="F1975">
        <v>1.1124000000000001</v>
      </c>
      <c r="I1975" s="374">
        <v>43581.604166666664</v>
      </c>
      <c r="J1975">
        <v>1.1119000000000001</v>
      </c>
      <c r="K1975">
        <v>0</v>
      </c>
      <c r="M1975">
        <v>0.02</v>
      </c>
      <c r="N1975">
        <v>0.52</v>
      </c>
      <c r="O1975">
        <v>1110</v>
      </c>
      <c r="P1975" t="s">
        <v>577</v>
      </c>
      <c r="Q1975">
        <v>798</v>
      </c>
      <c r="R1975" t="s">
        <v>93</v>
      </c>
    </row>
    <row r="1976" spans="1:18" x14ac:dyDescent="0.2">
      <c r="A1976" s="514">
        <v>1975</v>
      </c>
      <c r="B1976" s="374">
        <v>43580.633333333331</v>
      </c>
      <c r="C1976" t="s">
        <v>93</v>
      </c>
      <c r="D1976">
        <v>0.01</v>
      </c>
      <c r="E1976" t="s">
        <v>253</v>
      </c>
      <c r="F1976">
        <v>1.1136999999999999</v>
      </c>
      <c r="I1976" s="374">
        <v>43581.604166666664</v>
      </c>
      <c r="J1976">
        <v>1.1119000000000001</v>
      </c>
      <c r="K1976">
        <v>0</v>
      </c>
      <c r="M1976">
        <v>0.02</v>
      </c>
      <c r="N1976">
        <v>1.82</v>
      </c>
      <c r="O1976">
        <v>1110</v>
      </c>
      <c r="P1976" t="s">
        <v>694</v>
      </c>
      <c r="Q1976">
        <v>798</v>
      </c>
      <c r="R1976" t="s">
        <v>93</v>
      </c>
    </row>
    <row r="1977" spans="1:18" x14ac:dyDescent="0.2">
      <c r="A1977" s="514">
        <v>1976</v>
      </c>
      <c r="B1977" s="374">
        <v>43580.686805555553</v>
      </c>
      <c r="C1977" t="s">
        <v>93</v>
      </c>
      <c r="D1977">
        <v>0.01</v>
      </c>
      <c r="E1977" t="s">
        <v>253</v>
      </c>
      <c r="F1977">
        <v>1.115</v>
      </c>
      <c r="I1977" s="374">
        <v>43581.604166666664</v>
      </c>
      <c r="J1977">
        <v>1.1119000000000001</v>
      </c>
      <c r="K1977">
        <v>0</v>
      </c>
      <c r="M1977">
        <v>0.02</v>
      </c>
      <c r="N1977">
        <v>3.12</v>
      </c>
      <c r="O1977">
        <v>1110</v>
      </c>
      <c r="P1977" t="s">
        <v>695</v>
      </c>
      <c r="Q1977">
        <v>798</v>
      </c>
      <c r="R1977" t="s">
        <v>93</v>
      </c>
    </row>
    <row r="1978" spans="1:18" x14ac:dyDescent="0.2">
      <c r="A1978" s="514">
        <v>1977</v>
      </c>
      <c r="B1978" s="374">
        <v>43581.606249999997</v>
      </c>
      <c r="C1978" t="s">
        <v>93</v>
      </c>
      <c r="D1978">
        <v>0.01</v>
      </c>
      <c r="E1978" t="s">
        <v>253</v>
      </c>
      <c r="F1978">
        <v>1.1129</v>
      </c>
      <c r="I1978" s="374">
        <v>43586.880555555559</v>
      </c>
      <c r="J1978">
        <v>1.119</v>
      </c>
      <c r="K1978">
        <v>0</v>
      </c>
      <c r="M1978">
        <v>0.06</v>
      </c>
      <c r="N1978">
        <v>-6.04</v>
      </c>
      <c r="O1978">
        <v>1110</v>
      </c>
      <c r="P1978" t="s">
        <v>563</v>
      </c>
      <c r="Q1978">
        <v>799</v>
      </c>
      <c r="R1978" t="s">
        <v>93</v>
      </c>
    </row>
    <row r="1979" spans="1:18" x14ac:dyDescent="0.2">
      <c r="A1979" s="514">
        <v>1978</v>
      </c>
      <c r="B1979" s="374">
        <v>43581.606944444444</v>
      </c>
      <c r="C1979" t="s">
        <v>93</v>
      </c>
      <c r="D1979">
        <v>0.01</v>
      </c>
      <c r="E1979" t="s">
        <v>253</v>
      </c>
      <c r="F1979">
        <v>1.1141000000000001</v>
      </c>
      <c r="I1979" s="374">
        <v>43586.880555555559</v>
      </c>
      <c r="J1979">
        <v>1.119</v>
      </c>
      <c r="K1979">
        <v>0</v>
      </c>
      <c r="M1979">
        <v>0.06</v>
      </c>
      <c r="N1979">
        <v>-4.84</v>
      </c>
      <c r="O1979">
        <v>1110</v>
      </c>
      <c r="P1979" t="s">
        <v>709</v>
      </c>
      <c r="Q1979">
        <v>799</v>
      </c>
      <c r="R1979" t="s">
        <v>93</v>
      </c>
    </row>
    <row r="1980" spans="1:18" x14ac:dyDescent="0.2">
      <c r="A1980" s="514">
        <v>1979</v>
      </c>
      <c r="B1980" s="374">
        <v>43581.617361111108</v>
      </c>
      <c r="C1980" t="s">
        <v>93</v>
      </c>
      <c r="D1980">
        <v>0.01</v>
      </c>
      <c r="E1980" t="s">
        <v>253</v>
      </c>
      <c r="F1980">
        <v>1.1154999999999999</v>
      </c>
      <c r="I1980" s="374">
        <v>43586.880555555559</v>
      </c>
      <c r="J1980">
        <v>1.119</v>
      </c>
      <c r="K1980">
        <v>0</v>
      </c>
      <c r="M1980">
        <v>0.06</v>
      </c>
      <c r="N1980">
        <v>-3.44</v>
      </c>
      <c r="O1980">
        <v>1110</v>
      </c>
      <c r="P1980" t="s">
        <v>710</v>
      </c>
      <c r="Q1980">
        <v>799</v>
      </c>
      <c r="R1980" t="s">
        <v>93</v>
      </c>
    </row>
    <row r="1981" spans="1:18" x14ac:dyDescent="0.2">
      <c r="A1981" s="514">
        <v>1980</v>
      </c>
      <c r="B1981" s="374">
        <v>43581.685416666667</v>
      </c>
      <c r="C1981" t="s">
        <v>93</v>
      </c>
      <c r="D1981">
        <v>0.02</v>
      </c>
      <c r="E1981" t="s">
        <v>253</v>
      </c>
      <c r="F1981">
        <v>1.1169</v>
      </c>
      <c r="I1981" s="374">
        <v>43586.880555555559</v>
      </c>
      <c r="J1981">
        <v>1.119</v>
      </c>
      <c r="K1981">
        <v>0</v>
      </c>
      <c r="M1981">
        <v>0.09</v>
      </c>
      <c r="N1981">
        <v>-4.1100000000000003</v>
      </c>
      <c r="O1981">
        <v>1110</v>
      </c>
      <c r="P1981" t="s">
        <v>711</v>
      </c>
      <c r="Q1981">
        <v>799</v>
      </c>
      <c r="R1981" t="s">
        <v>93</v>
      </c>
    </row>
    <row r="1982" spans="1:18" x14ac:dyDescent="0.2">
      <c r="A1982" s="514">
        <v>1981</v>
      </c>
      <c r="B1982" s="374">
        <v>43584.845833333333</v>
      </c>
      <c r="C1982" t="s">
        <v>93</v>
      </c>
      <c r="D1982">
        <v>0.03</v>
      </c>
      <c r="E1982" t="s">
        <v>253</v>
      </c>
      <c r="F1982">
        <v>1.1184000000000001</v>
      </c>
      <c r="I1982" s="374">
        <v>43586.880555555559</v>
      </c>
      <c r="J1982">
        <v>1.119</v>
      </c>
      <c r="K1982">
        <v>0</v>
      </c>
      <c r="M1982">
        <v>0.1</v>
      </c>
      <c r="N1982">
        <v>-1.7</v>
      </c>
      <c r="O1982">
        <v>1110</v>
      </c>
      <c r="P1982" t="s">
        <v>712</v>
      </c>
      <c r="Q1982">
        <v>799</v>
      </c>
      <c r="R1982" t="s">
        <v>93</v>
      </c>
    </row>
    <row r="1983" spans="1:18" x14ac:dyDescent="0.2">
      <c r="A1983" s="514">
        <v>1982</v>
      </c>
      <c r="B1983" s="374">
        <v>43585.438194444447</v>
      </c>
      <c r="C1983" t="s">
        <v>93</v>
      </c>
      <c r="D1983">
        <v>0.04</v>
      </c>
      <c r="E1983" t="s">
        <v>253</v>
      </c>
      <c r="F1983">
        <v>1.1200000000000001</v>
      </c>
      <c r="I1983" s="374">
        <v>43586.880555555559</v>
      </c>
      <c r="J1983">
        <v>1.119</v>
      </c>
      <c r="K1983">
        <v>0</v>
      </c>
      <c r="M1983">
        <v>0.06</v>
      </c>
      <c r="N1983">
        <v>4.0599999999999996</v>
      </c>
      <c r="O1983">
        <v>1110</v>
      </c>
      <c r="P1983" t="s">
        <v>713</v>
      </c>
      <c r="Q1983">
        <v>799</v>
      </c>
      <c r="R1983" t="s">
        <v>93</v>
      </c>
    </row>
    <row r="1984" spans="1:18" x14ac:dyDescent="0.2">
      <c r="A1984" s="514">
        <v>1983</v>
      </c>
      <c r="B1984" s="374">
        <v>43585.583333333336</v>
      </c>
      <c r="C1984" t="s">
        <v>93</v>
      </c>
      <c r="D1984">
        <v>0.06</v>
      </c>
      <c r="E1984" t="s">
        <v>253</v>
      </c>
      <c r="F1984">
        <v>1.1220000000000001</v>
      </c>
      <c r="I1984" s="374">
        <v>43586.880555555559</v>
      </c>
      <c r="J1984">
        <v>1.119</v>
      </c>
      <c r="K1984">
        <v>0</v>
      </c>
      <c r="M1984">
        <v>0.09</v>
      </c>
      <c r="N1984">
        <v>18.09</v>
      </c>
      <c r="O1984">
        <v>1110</v>
      </c>
      <c r="P1984" t="s">
        <v>714</v>
      </c>
      <c r="Q1984">
        <v>799</v>
      </c>
      <c r="R1984" t="s">
        <v>93</v>
      </c>
    </row>
    <row r="1985" spans="1:18" x14ac:dyDescent="0.2">
      <c r="A1985" s="514">
        <v>1985</v>
      </c>
      <c r="B1985" s="374">
        <v>43586.679166666669</v>
      </c>
      <c r="C1985" t="s">
        <v>93</v>
      </c>
      <c r="D1985">
        <v>0.09</v>
      </c>
      <c r="E1985" t="s">
        <v>253</v>
      </c>
      <c r="F1985">
        <v>1.1243000000000001</v>
      </c>
      <c r="I1985" s="374">
        <v>43586.879166666666</v>
      </c>
      <c r="J1985">
        <v>1.1191</v>
      </c>
      <c r="K1985">
        <v>0</v>
      </c>
      <c r="M1985">
        <v>0</v>
      </c>
      <c r="N1985">
        <v>46.8</v>
      </c>
      <c r="O1985">
        <v>1110</v>
      </c>
      <c r="P1985" t="s">
        <v>708</v>
      </c>
      <c r="Q1985">
        <v>799</v>
      </c>
      <c r="R1985" t="s">
        <v>93</v>
      </c>
    </row>
    <row r="1986" spans="1:18" x14ac:dyDescent="0.2">
      <c r="A1986" s="514">
        <v>1984</v>
      </c>
      <c r="B1986" s="374">
        <v>43586.673611111109</v>
      </c>
      <c r="C1986" t="s">
        <v>92</v>
      </c>
      <c r="D1986">
        <v>0.01</v>
      </c>
      <c r="E1986" t="s">
        <v>253</v>
      </c>
      <c r="F1986">
        <v>1.1241000000000001</v>
      </c>
      <c r="I1986" s="374">
        <v>43586.833333333336</v>
      </c>
      <c r="J1986">
        <v>1.1253</v>
      </c>
      <c r="K1986">
        <v>0</v>
      </c>
      <c r="M1986">
        <v>0</v>
      </c>
      <c r="N1986">
        <v>1.2</v>
      </c>
      <c r="O1986">
        <v>1110</v>
      </c>
      <c r="P1986" t="s">
        <v>563</v>
      </c>
      <c r="Q1986">
        <v>800</v>
      </c>
      <c r="R1986" t="s">
        <v>92</v>
      </c>
    </row>
    <row r="1987" spans="1:18" x14ac:dyDescent="0.2">
      <c r="A1987" s="514">
        <v>1986</v>
      </c>
      <c r="B1987" s="374">
        <v>43586.850694444445</v>
      </c>
      <c r="C1987" t="s">
        <v>92</v>
      </c>
      <c r="D1987">
        <v>0.01</v>
      </c>
      <c r="E1987" t="s">
        <v>253</v>
      </c>
      <c r="F1987">
        <v>1.1262000000000001</v>
      </c>
      <c r="I1987" s="374">
        <v>43588.712500000001</v>
      </c>
      <c r="J1987">
        <v>1.1197999999999999</v>
      </c>
      <c r="K1987">
        <v>0</v>
      </c>
      <c r="M1987">
        <v>-0.49</v>
      </c>
      <c r="N1987">
        <v>-6.89</v>
      </c>
      <c r="O1987">
        <v>1110</v>
      </c>
      <c r="P1987" t="s">
        <v>563</v>
      </c>
      <c r="Q1987">
        <v>801</v>
      </c>
      <c r="R1987" t="s">
        <v>92</v>
      </c>
    </row>
    <row r="1988" spans="1:18" x14ac:dyDescent="0.2">
      <c r="A1988" s="514">
        <v>1987</v>
      </c>
      <c r="B1988" s="374">
        <v>43586.855555555558</v>
      </c>
      <c r="C1988" t="s">
        <v>92</v>
      </c>
      <c r="D1988">
        <v>0.01</v>
      </c>
      <c r="E1988" t="s">
        <v>253</v>
      </c>
      <c r="F1988">
        <v>1.1249</v>
      </c>
      <c r="I1988" s="374">
        <v>43588.712500000001</v>
      </c>
      <c r="J1988">
        <v>1.1197999999999999</v>
      </c>
      <c r="K1988">
        <v>0</v>
      </c>
      <c r="M1988">
        <v>-0.49</v>
      </c>
      <c r="N1988">
        <v>-5.59</v>
      </c>
      <c r="O1988">
        <v>1110</v>
      </c>
      <c r="P1988" t="s">
        <v>716</v>
      </c>
      <c r="Q1988">
        <v>801</v>
      </c>
      <c r="R1988" t="s">
        <v>92</v>
      </c>
    </row>
    <row r="1989" spans="1:18" x14ac:dyDescent="0.2">
      <c r="A1989" s="514">
        <v>1988</v>
      </c>
      <c r="B1989" s="374">
        <v>43586.856249999997</v>
      </c>
      <c r="C1989" t="s">
        <v>92</v>
      </c>
      <c r="D1989">
        <v>0.01</v>
      </c>
      <c r="E1989" t="s">
        <v>253</v>
      </c>
      <c r="F1989">
        <v>1.1235999999999999</v>
      </c>
      <c r="I1989" s="374">
        <v>43588.712500000001</v>
      </c>
      <c r="J1989">
        <v>1.1197999999999999</v>
      </c>
      <c r="K1989">
        <v>0</v>
      </c>
      <c r="M1989">
        <v>-0.49</v>
      </c>
      <c r="N1989">
        <v>-4.29</v>
      </c>
      <c r="O1989">
        <v>1110</v>
      </c>
      <c r="P1989" t="s">
        <v>717</v>
      </c>
      <c r="Q1989">
        <v>801</v>
      </c>
      <c r="R1989" t="s">
        <v>92</v>
      </c>
    </row>
    <row r="1990" spans="1:18" x14ac:dyDescent="0.2">
      <c r="A1990" s="514">
        <v>1989</v>
      </c>
      <c r="B1990" s="374">
        <v>43586.859722222223</v>
      </c>
      <c r="C1990" t="s">
        <v>92</v>
      </c>
      <c r="D1990">
        <v>0.02</v>
      </c>
      <c r="E1990" t="s">
        <v>253</v>
      </c>
      <c r="F1990">
        <v>1.1216999999999999</v>
      </c>
      <c r="I1990" s="374">
        <v>43588.712500000001</v>
      </c>
      <c r="J1990">
        <v>1.1197999999999999</v>
      </c>
      <c r="K1990">
        <v>0</v>
      </c>
      <c r="M1990">
        <v>-0.99</v>
      </c>
      <c r="N1990">
        <v>-4.79</v>
      </c>
      <c r="O1990">
        <v>1110</v>
      </c>
      <c r="P1990" t="s">
        <v>718</v>
      </c>
      <c r="Q1990">
        <v>801</v>
      </c>
      <c r="R1990" t="s">
        <v>92</v>
      </c>
    </row>
    <row r="1991" spans="1:18" x14ac:dyDescent="0.2">
      <c r="A1991" s="514">
        <v>1990</v>
      </c>
      <c r="B1991" s="374">
        <v>43586.861111111109</v>
      </c>
      <c r="C1991" t="s">
        <v>92</v>
      </c>
      <c r="D1991">
        <v>0.03</v>
      </c>
      <c r="E1991" t="s">
        <v>253</v>
      </c>
      <c r="F1991">
        <v>1.1201000000000001</v>
      </c>
      <c r="I1991" s="374">
        <v>43588.712500000001</v>
      </c>
      <c r="J1991">
        <v>1.1197999999999999</v>
      </c>
      <c r="K1991">
        <v>0</v>
      </c>
      <c r="M1991">
        <v>-1.49</v>
      </c>
      <c r="N1991">
        <v>-2.39</v>
      </c>
      <c r="O1991">
        <v>1110</v>
      </c>
      <c r="P1991" t="s">
        <v>719</v>
      </c>
      <c r="Q1991">
        <v>801</v>
      </c>
      <c r="R1991" t="s">
        <v>92</v>
      </c>
    </row>
    <row r="1992" spans="1:18" x14ac:dyDescent="0.2">
      <c r="A1992" s="514">
        <v>1993</v>
      </c>
      <c r="B1992" s="374">
        <v>43587.649305555555</v>
      </c>
      <c r="C1992" t="s">
        <v>92</v>
      </c>
      <c r="D1992">
        <v>0.04</v>
      </c>
      <c r="E1992" t="s">
        <v>253</v>
      </c>
      <c r="F1992">
        <v>1.1185</v>
      </c>
      <c r="I1992" s="374">
        <v>43588.712500000001</v>
      </c>
      <c r="J1992">
        <v>1.1197999999999999</v>
      </c>
      <c r="K1992">
        <v>0</v>
      </c>
      <c r="M1992">
        <v>-0.5</v>
      </c>
      <c r="N1992">
        <v>4.7</v>
      </c>
      <c r="O1992">
        <v>1110</v>
      </c>
      <c r="P1992" t="s">
        <v>720</v>
      </c>
      <c r="Q1992">
        <v>801</v>
      </c>
      <c r="R1992" t="s">
        <v>92</v>
      </c>
    </row>
    <row r="1993" spans="1:18" x14ac:dyDescent="0.2">
      <c r="A1993" s="514">
        <v>1995</v>
      </c>
      <c r="B1993" s="374">
        <v>43588.352083333331</v>
      </c>
      <c r="C1993" t="s">
        <v>92</v>
      </c>
      <c r="D1993">
        <v>0.06</v>
      </c>
      <c r="E1993" t="s">
        <v>253</v>
      </c>
      <c r="F1993">
        <v>1.1166</v>
      </c>
      <c r="I1993" s="374">
        <v>43588.712500000001</v>
      </c>
      <c r="J1993">
        <v>1.1197999999999999</v>
      </c>
      <c r="K1993">
        <v>0</v>
      </c>
      <c r="M1993">
        <v>0</v>
      </c>
      <c r="N1993">
        <v>19.2</v>
      </c>
      <c r="O1993">
        <v>1110</v>
      </c>
      <c r="P1993" t="s">
        <v>721</v>
      </c>
      <c r="Q1993">
        <v>801</v>
      </c>
      <c r="R1993" t="s">
        <v>92</v>
      </c>
    </row>
    <row r="1994" spans="1:18" x14ac:dyDescent="0.2">
      <c r="A1994" s="514">
        <v>1996</v>
      </c>
      <c r="B1994" s="374">
        <v>43588.605555555558</v>
      </c>
      <c r="C1994" t="s">
        <v>92</v>
      </c>
      <c r="D1994">
        <v>0.09</v>
      </c>
      <c r="E1994" t="s">
        <v>253</v>
      </c>
      <c r="F1994">
        <v>1.1143000000000001</v>
      </c>
      <c r="I1994" s="374">
        <v>43588.712500000001</v>
      </c>
      <c r="J1994">
        <v>1.1197999999999999</v>
      </c>
      <c r="K1994">
        <v>0</v>
      </c>
      <c r="M1994">
        <v>0</v>
      </c>
      <c r="N1994">
        <v>49.5</v>
      </c>
      <c r="O1994">
        <v>1110</v>
      </c>
      <c r="P1994" t="s">
        <v>722</v>
      </c>
      <c r="Q1994">
        <v>801</v>
      </c>
      <c r="R1994" t="s">
        <v>92</v>
      </c>
    </row>
    <row r="1995" spans="1:18" x14ac:dyDescent="0.2">
      <c r="A1995" s="514">
        <v>1991</v>
      </c>
      <c r="B1995" s="374">
        <v>43586.884027777778</v>
      </c>
      <c r="C1995" t="s">
        <v>93</v>
      </c>
      <c r="D1995">
        <v>0.01</v>
      </c>
      <c r="E1995" t="s">
        <v>253</v>
      </c>
      <c r="F1995">
        <v>1.1194999999999999</v>
      </c>
      <c r="I1995" s="374">
        <v>43587.647222222222</v>
      </c>
      <c r="J1995">
        <v>1.1189</v>
      </c>
      <c r="K1995">
        <v>0</v>
      </c>
      <c r="M1995">
        <v>0.05</v>
      </c>
      <c r="N1995">
        <v>0.65</v>
      </c>
      <c r="O1995">
        <v>1110</v>
      </c>
      <c r="P1995" t="s">
        <v>563</v>
      </c>
      <c r="Q1995">
        <v>802</v>
      </c>
      <c r="R1995" t="s">
        <v>93</v>
      </c>
    </row>
    <row r="1996" spans="1:18" x14ac:dyDescent="0.2">
      <c r="A1996" s="514">
        <v>1992</v>
      </c>
      <c r="B1996" s="374">
        <v>43587.132638888892</v>
      </c>
      <c r="C1996" t="s">
        <v>93</v>
      </c>
      <c r="D1996">
        <v>0.01</v>
      </c>
      <c r="E1996" t="s">
        <v>253</v>
      </c>
      <c r="F1996">
        <v>1.1207</v>
      </c>
      <c r="I1996" s="374">
        <v>43587.647222222222</v>
      </c>
      <c r="J1996">
        <v>1.1189</v>
      </c>
      <c r="K1996">
        <v>0</v>
      </c>
      <c r="M1996">
        <v>0</v>
      </c>
      <c r="N1996">
        <v>1.8</v>
      </c>
      <c r="O1996">
        <v>1110</v>
      </c>
      <c r="P1996" t="s">
        <v>715</v>
      </c>
      <c r="Q1996">
        <v>802</v>
      </c>
      <c r="R1996" t="s">
        <v>93</v>
      </c>
    </row>
    <row r="1997" spans="1:18" x14ac:dyDescent="0.2">
      <c r="A1997" s="514">
        <v>1994</v>
      </c>
      <c r="B1997" s="374">
        <v>43587.659722222219</v>
      </c>
      <c r="C1997" t="s">
        <v>93</v>
      </c>
      <c r="D1997">
        <v>0.01</v>
      </c>
      <c r="E1997" t="s">
        <v>253</v>
      </c>
      <c r="F1997">
        <v>1.1180000000000001</v>
      </c>
      <c r="I1997" s="374">
        <v>43588.279166666667</v>
      </c>
      <c r="J1997">
        <v>1.1168</v>
      </c>
      <c r="K1997">
        <v>0</v>
      </c>
      <c r="M1997">
        <v>0.02</v>
      </c>
      <c r="N1997">
        <v>1.22</v>
      </c>
      <c r="O1997">
        <v>1110</v>
      </c>
      <c r="P1997" t="s">
        <v>563</v>
      </c>
      <c r="Q1997">
        <v>803</v>
      </c>
      <c r="R1997" t="s">
        <v>93</v>
      </c>
    </row>
    <row r="1998" spans="1:18" x14ac:dyDescent="0.2">
      <c r="A1998" s="514">
        <v>1997</v>
      </c>
      <c r="B1998" s="374">
        <v>43588.606944444444</v>
      </c>
      <c r="C1998" t="s">
        <v>93</v>
      </c>
      <c r="D1998">
        <v>0.01</v>
      </c>
      <c r="E1998" t="s">
        <v>253</v>
      </c>
      <c r="F1998">
        <v>1.1147</v>
      </c>
      <c r="I1998" s="374">
        <v>43592.62777777778</v>
      </c>
      <c r="J1998">
        <v>1.1175999999999999</v>
      </c>
      <c r="K1998">
        <v>0</v>
      </c>
      <c r="M1998">
        <v>0.04</v>
      </c>
      <c r="N1998">
        <v>-2.86</v>
      </c>
      <c r="O1998">
        <v>1110</v>
      </c>
      <c r="P1998" t="s">
        <v>563</v>
      </c>
      <c r="Q1998">
        <v>804</v>
      </c>
      <c r="R1998" t="s">
        <v>93</v>
      </c>
    </row>
    <row r="1999" spans="1:18" x14ac:dyDescent="0.2">
      <c r="A1999" s="514">
        <v>1998</v>
      </c>
      <c r="B1999" s="374">
        <v>43588.612500000003</v>
      </c>
      <c r="C1999" t="s">
        <v>93</v>
      </c>
      <c r="D1999">
        <v>0.01</v>
      </c>
      <c r="E1999" t="s">
        <v>253</v>
      </c>
      <c r="F1999">
        <v>1.1160000000000001</v>
      </c>
      <c r="I1999" s="374">
        <v>43592.62777777778</v>
      </c>
      <c r="J1999">
        <v>1.1175999999999999</v>
      </c>
      <c r="K1999">
        <v>0</v>
      </c>
      <c r="M1999">
        <v>0.04</v>
      </c>
      <c r="N1999">
        <v>-1.56</v>
      </c>
      <c r="O1999">
        <v>1110</v>
      </c>
      <c r="P1999" t="s">
        <v>723</v>
      </c>
      <c r="Q1999">
        <v>804</v>
      </c>
      <c r="R1999" t="s">
        <v>93</v>
      </c>
    </row>
    <row r="2000" spans="1:18" x14ac:dyDescent="0.2">
      <c r="A2000" s="514">
        <v>1999</v>
      </c>
      <c r="B2000" s="374">
        <v>43588.668749999997</v>
      </c>
      <c r="C2000" t="s">
        <v>93</v>
      </c>
      <c r="D2000">
        <v>0.01</v>
      </c>
      <c r="E2000" t="s">
        <v>253</v>
      </c>
      <c r="F2000">
        <v>1.1174999999999999</v>
      </c>
      <c r="I2000" s="374">
        <v>43592.62777777778</v>
      </c>
      <c r="J2000">
        <v>1.1175999999999999</v>
      </c>
      <c r="K2000">
        <v>0</v>
      </c>
      <c r="M2000">
        <v>0.04</v>
      </c>
      <c r="N2000">
        <v>-0.06</v>
      </c>
      <c r="O2000">
        <v>1110</v>
      </c>
      <c r="P2000" t="s">
        <v>724</v>
      </c>
      <c r="Q2000">
        <v>804</v>
      </c>
      <c r="R2000" t="s">
        <v>93</v>
      </c>
    </row>
    <row r="2001" spans="1:18" x14ac:dyDescent="0.2">
      <c r="A2001" s="514">
        <v>2000</v>
      </c>
      <c r="B2001" s="374">
        <v>43588.677777777775</v>
      </c>
      <c r="C2001" t="s">
        <v>93</v>
      </c>
      <c r="D2001">
        <v>0.02</v>
      </c>
      <c r="E2001" t="s">
        <v>253</v>
      </c>
      <c r="F2001">
        <v>1.1189</v>
      </c>
      <c r="I2001" s="374">
        <v>43592.62777777778</v>
      </c>
      <c r="J2001">
        <v>1.1175999999999999</v>
      </c>
      <c r="K2001">
        <v>0</v>
      </c>
      <c r="M2001">
        <v>0.06</v>
      </c>
      <c r="N2001">
        <v>2.66</v>
      </c>
      <c r="O2001">
        <v>1110</v>
      </c>
      <c r="P2001" t="s">
        <v>725</v>
      </c>
      <c r="Q2001">
        <v>804</v>
      </c>
      <c r="R2001" t="s">
        <v>93</v>
      </c>
    </row>
    <row r="2002" spans="1:18" x14ac:dyDescent="0.2">
      <c r="A2002" s="514">
        <v>2001</v>
      </c>
      <c r="B2002" s="374">
        <v>43588.712500000001</v>
      </c>
      <c r="C2002" t="s">
        <v>93</v>
      </c>
      <c r="D2002">
        <v>0.02</v>
      </c>
      <c r="E2002" t="s">
        <v>253</v>
      </c>
      <c r="F2002">
        <v>1.1197999999999999</v>
      </c>
      <c r="I2002" s="374">
        <v>43592.62777777778</v>
      </c>
      <c r="J2002">
        <v>1.1175999999999999</v>
      </c>
      <c r="K2002">
        <v>0</v>
      </c>
      <c r="M2002">
        <v>0.06</v>
      </c>
      <c r="N2002">
        <v>4.46</v>
      </c>
      <c r="O2002">
        <v>1110</v>
      </c>
      <c r="P2002" t="s">
        <v>725</v>
      </c>
      <c r="Q2002">
        <v>804</v>
      </c>
      <c r="R2002" t="s">
        <v>93</v>
      </c>
    </row>
    <row r="2003" spans="1:18" x14ac:dyDescent="0.2">
      <c r="A2003" s="514">
        <v>2007</v>
      </c>
      <c r="B2003" s="374">
        <v>43592.351388888892</v>
      </c>
      <c r="C2003" t="s">
        <v>93</v>
      </c>
      <c r="D2003">
        <v>0.04</v>
      </c>
      <c r="E2003" t="s">
        <v>253</v>
      </c>
      <c r="F2003">
        <v>1.1214</v>
      </c>
      <c r="I2003" s="374">
        <v>43592.62777777778</v>
      </c>
      <c r="J2003">
        <v>1.1175999999999999</v>
      </c>
      <c r="K2003">
        <v>0</v>
      </c>
      <c r="M2003">
        <v>0</v>
      </c>
      <c r="N2003">
        <v>15.2</v>
      </c>
      <c r="O2003">
        <v>1110</v>
      </c>
      <c r="P2003" t="s">
        <v>726</v>
      </c>
      <c r="Q2003">
        <v>804</v>
      </c>
      <c r="R2003" t="s">
        <v>93</v>
      </c>
    </row>
    <row r="2004" spans="1:18" x14ac:dyDescent="0.2">
      <c r="A2004" s="514">
        <v>2002</v>
      </c>
      <c r="B2004" s="374">
        <v>43588.727777777778</v>
      </c>
      <c r="C2004" t="s">
        <v>92</v>
      </c>
      <c r="D2004">
        <v>0.01</v>
      </c>
      <c r="E2004" t="s">
        <v>253</v>
      </c>
      <c r="F2004">
        <v>1.1192</v>
      </c>
      <c r="I2004" s="374">
        <v>43588.93472222222</v>
      </c>
      <c r="J2004">
        <v>1.1204000000000001</v>
      </c>
      <c r="K2004">
        <v>0</v>
      </c>
      <c r="M2004">
        <v>0</v>
      </c>
      <c r="N2004">
        <v>1.2</v>
      </c>
      <c r="O2004">
        <v>1110</v>
      </c>
      <c r="P2004" t="s">
        <v>563</v>
      </c>
      <c r="Q2004">
        <v>805</v>
      </c>
      <c r="R2004" t="s">
        <v>92</v>
      </c>
    </row>
    <row r="2005" spans="1:18" x14ac:dyDescent="0.2">
      <c r="A2005" s="514">
        <v>2003</v>
      </c>
      <c r="B2005" s="374">
        <v>43591.07916666667</v>
      </c>
      <c r="C2005" t="s">
        <v>92</v>
      </c>
      <c r="D2005">
        <v>0.01</v>
      </c>
      <c r="E2005" t="s">
        <v>253</v>
      </c>
      <c r="F2005">
        <v>1.1188</v>
      </c>
      <c r="I2005" s="374">
        <v>43591.552777777775</v>
      </c>
      <c r="J2005">
        <v>1.1200000000000001</v>
      </c>
      <c r="K2005">
        <v>0</v>
      </c>
      <c r="M2005">
        <v>0</v>
      </c>
      <c r="N2005">
        <v>1.2</v>
      </c>
      <c r="O2005">
        <v>1110</v>
      </c>
      <c r="P2005" t="s">
        <v>563</v>
      </c>
      <c r="Q2005">
        <v>806</v>
      </c>
      <c r="R2005" t="s">
        <v>92</v>
      </c>
    </row>
    <row r="2006" spans="1:18" x14ac:dyDescent="0.2">
      <c r="A2006" s="514">
        <v>2004</v>
      </c>
      <c r="B2006" s="374">
        <v>43591.613888888889</v>
      </c>
      <c r="C2006" t="s">
        <v>92</v>
      </c>
      <c r="D2006">
        <v>0.01</v>
      </c>
      <c r="E2006" t="s">
        <v>253</v>
      </c>
      <c r="F2006">
        <v>1.1188</v>
      </c>
      <c r="I2006" s="374">
        <v>43591.761805555558</v>
      </c>
      <c r="J2006">
        <v>1.1200000000000001</v>
      </c>
      <c r="K2006">
        <v>0</v>
      </c>
      <c r="M2006">
        <v>0</v>
      </c>
      <c r="N2006">
        <v>1.2</v>
      </c>
      <c r="O2006">
        <v>1110</v>
      </c>
      <c r="P2006" t="s">
        <v>563</v>
      </c>
      <c r="Q2006">
        <v>807</v>
      </c>
      <c r="R2006" t="s">
        <v>92</v>
      </c>
    </row>
    <row r="2007" spans="1:18" x14ac:dyDescent="0.2">
      <c r="A2007" s="514">
        <v>2005</v>
      </c>
      <c r="B2007" s="374">
        <v>43591.767361111109</v>
      </c>
      <c r="C2007" t="s">
        <v>92</v>
      </c>
      <c r="D2007">
        <v>0.01</v>
      </c>
      <c r="E2007" t="s">
        <v>253</v>
      </c>
      <c r="F2007">
        <v>1.1201000000000001</v>
      </c>
      <c r="I2007" s="374">
        <v>43592.331944444442</v>
      </c>
      <c r="J2007">
        <v>1.1214</v>
      </c>
      <c r="K2007">
        <v>0</v>
      </c>
      <c r="M2007">
        <v>-0.12</v>
      </c>
      <c r="N2007">
        <v>1.18</v>
      </c>
      <c r="O2007">
        <v>1110</v>
      </c>
      <c r="P2007" t="s">
        <v>563</v>
      </c>
      <c r="Q2007">
        <v>808</v>
      </c>
      <c r="R2007" t="s">
        <v>92</v>
      </c>
    </row>
    <row r="2008" spans="1:18" x14ac:dyDescent="0.2">
      <c r="A2008" s="514">
        <v>2006</v>
      </c>
      <c r="B2008" s="374">
        <v>43592.334722222222</v>
      </c>
      <c r="C2008" t="s">
        <v>92</v>
      </c>
      <c r="D2008">
        <v>0.01</v>
      </c>
      <c r="E2008" t="s">
        <v>253</v>
      </c>
      <c r="F2008">
        <v>1.121</v>
      </c>
      <c r="I2008" s="374">
        <v>43593.188888888886</v>
      </c>
      <c r="J2008">
        <v>1.1202000000000001</v>
      </c>
      <c r="K2008">
        <v>0</v>
      </c>
      <c r="M2008">
        <v>-0.12</v>
      </c>
      <c r="N2008">
        <v>-0.92</v>
      </c>
      <c r="O2008">
        <v>1110</v>
      </c>
      <c r="P2008" t="s">
        <v>563</v>
      </c>
      <c r="Q2008">
        <v>809</v>
      </c>
      <c r="R2008" t="s">
        <v>92</v>
      </c>
    </row>
    <row r="2009" spans="1:18" x14ac:dyDescent="0.2">
      <c r="A2009" s="514">
        <v>2008</v>
      </c>
      <c r="B2009" s="374">
        <v>43592.412499999999</v>
      </c>
      <c r="C2009" t="s">
        <v>92</v>
      </c>
      <c r="D2009">
        <v>0.01</v>
      </c>
      <c r="E2009" t="s">
        <v>253</v>
      </c>
      <c r="F2009">
        <v>1.1197999999999999</v>
      </c>
      <c r="I2009" s="374">
        <v>43593.188888888886</v>
      </c>
      <c r="J2009">
        <v>1.1202000000000001</v>
      </c>
      <c r="K2009">
        <v>0</v>
      </c>
      <c r="M2009">
        <v>-0.12</v>
      </c>
      <c r="N2009">
        <v>0.28000000000000003</v>
      </c>
      <c r="O2009">
        <v>1110</v>
      </c>
      <c r="P2009" t="s">
        <v>727</v>
      </c>
      <c r="Q2009">
        <v>809</v>
      </c>
      <c r="R2009" t="s">
        <v>92</v>
      </c>
    </row>
    <row r="2010" spans="1:18" x14ac:dyDescent="0.2">
      <c r="A2010" s="514">
        <v>2009</v>
      </c>
      <c r="B2010" s="374">
        <v>43592.580555555556</v>
      </c>
      <c r="C2010" t="s">
        <v>92</v>
      </c>
      <c r="D2010">
        <v>0.01</v>
      </c>
      <c r="E2010" t="s">
        <v>253</v>
      </c>
      <c r="F2010">
        <v>1.1184000000000001</v>
      </c>
      <c r="I2010" s="374">
        <v>43593.188888888886</v>
      </c>
      <c r="J2010">
        <v>1.1202000000000001</v>
      </c>
      <c r="K2010">
        <v>0</v>
      </c>
      <c r="M2010">
        <v>-0.12</v>
      </c>
      <c r="N2010">
        <v>1.68</v>
      </c>
      <c r="O2010">
        <v>1110</v>
      </c>
      <c r="P2010" t="s">
        <v>728</v>
      </c>
      <c r="Q2010">
        <v>809</v>
      </c>
      <c r="R2010" t="s">
        <v>92</v>
      </c>
    </row>
    <row r="2011" spans="1:18" x14ac:dyDescent="0.2">
      <c r="A2011" s="514">
        <v>2011</v>
      </c>
      <c r="B2011" s="374">
        <v>43592.753472222219</v>
      </c>
      <c r="C2011" t="s">
        <v>92</v>
      </c>
      <c r="D2011">
        <v>0.02</v>
      </c>
      <c r="E2011" t="s">
        <v>253</v>
      </c>
      <c r="F2011">
        <v>1.117</v>
      </c>
      <c r="I2011" s="374">
        <v>43593.188888888886</v>
      </c>
      <c r="J2011">
        <v>1.1202000000000001</v>
      </c>
      <c r="K2011">
        <v>0</v>
      </c>
      <c r="M2011">
        <v>-0.25</v>
      </c>
      <c r="N2011">
        <v>6.15</v>
      </c>
      <c r="O2011">
        <v>1110</v>
      </c>
      <c r="P2011" t="s">
        <v>729</v>
      </c>
      <c r="Q2011">
        <v>809</v>
      </c>
      <c r="R2011" t="s">
        <v>92</v>
      </c>
    </row>
    <row r="2012" spans="1:18" x14ac:dyDescent="0.2">
      <c r="A2012" s="514">
        <v>2010</v>
      </c>
      <c r="B2012" s="374">
        <v>43592.683333333334</v>
      </c>
      <c r="C2012" t="s">
        <v>93</v>
      </c>
      <c r="D2012">
        <v>0.01</v>
      </c>
      <c r="E2012" t="s">
        <v>253</v>
      </c>
      <c r="F2012">
        <v>1.1187</v>
      </c>
      <c r="I2012" s="374">
        <v>43592.751388888886</v>
      </c>
      <c r="J2012">
        <v>1.1174999999999999</v>
      </c>
      <c r="K2012">
        <v>0</v>
      </c>
      <c r="M2012">
        <v>0</v>
      </c>
      <c r="N2012">
        <v>1.2</v>
      </c>
      <c r="O2012">
        <v>1110</v>
      </c>
      <c r="P2012" t="s">
        <v>563</v>
      </c>
      <c r="Q2012">
        <v>810</v>
      </c>
      <c r="R2012" t="s">
        <v>93</v>
      </c>
    </row>
    <row r="2013" spans="1:18" x14ac:dyDescent="0.2">
      <c r="A2013" s="514">
        <v>2012</v>
      </c>
      <c r="B2013" s="374">
        <v>43592.798611111109</v>
      </c>
      <c r="C2013" t="s">
        <v>93</v>
      </c>
      <c r="D2013">
        <v>0.01</v>
      </c>
      <c r="E2013" t="s">
        <v>253</v>
      </c>
      <c r="F2013">
        <v>1.1173999999999999</v>
      </c>
      <c r="I2013" s="374">
        <v>43594.431944444441</v>
      </c>
      <c r="J2013">
        <v>1.1176999999999999</v>
      </c>
      <c r="K2013">
        <v>0</v>
      </c>
      <c r="M2013">
        <v>7.0000000000000007E-2</v>
      </c>
      <c r="N2013">
        <v>-0.23</v>
      </c>
      <c r="O2013">
        <v>1110</v>
      </c>
      <c r="P2013" t="s">
        <v>563</v>
      </c>
      <c r="Q2013">
        <v>811</v>
      </c>
      <c r="R2013" t="s">
        <v>93</v>
      </c>
    </row>
    <row r="2014" spans="1:18" x14ac:dyDescent="0.2">
      <c r="A2014" s="514">
        <v>2013</v>
      </c>
      <c r="B2014" s="374">
        <v>43592.867361111108</v>
      </c>
      <c r="C2014" t="s">
        <v>93</v>
      </c>
      <c r="D2014">
        <v>0.01</v>
      </c>
      <c r="E2014" t="s">
        <v>253</v>
      </c>
      <c r="F2014">
        <v>1.119</v>
      </c>
      <c r="I2014" s="374">
        <v>43594.431944444441</v>
      </c>
      <c r="J2014">
        <v>1.1176999999999999</v>
      </c>
      <c r="K2014">
        <v>0</v>
      </c>
      <c r="M2014">
        <v>7.0000000000000007E-2</v>
      </c>
      <c r="N2014">
        <v>1.37</v>
      </c>
      <c r="O2014">
        <v>1110</v>
      </c>
      <c r="P2014" t="s">
        <v>730</v>
      </c>
      <c r="Q2014">
        <v>811</v>
      </c>
      <c r="R2014" t="s">
        <v>93</v>
      </c>
    </row>
    <row r="2015" spans="1:18" x14ac:dyDescent="0.2">
      <c r="A2015" s="514">
        <v>2014</v>
      </c>
      <c r="B2015" s="374">
        <v>43593.188888888886</v>
      </c>
      <c r="C2015" t="s">
        <v>93</v>
      </c>
      <c r="D2015">
        <v>0.01</v>
      </c>
      <c r="E2015" t="s">
        <v>253</v>
      </c>
      <c r="F2015">
        <v>1.1203000000000001</v>
      </c>
      <c r="I2015" s="374">
        <v>43594.431944444441</v>
      </c>
      <c r="J2015">
        <v>1.1176999999999999</v>
      </c>
      <c r="K2015">
        <v>0</v>
      </c>
      <c r="M2015">
        <v>0.05</v>
      </c>
      <c r="N2015">
        <v>2.65</v>
      </c>
      <c r="O2015">
        <v>1110</v>
      </c>
      <c r="P2015" t="s">
        <v>731</v>
      </c>
      <c r="Q2015">
        <v>811</v>
      </c>
      <c r="R2015" t="s">
        <v>93</v>
      </c>
    </row>
    <row r="2016" spans="1:18" x14ac:dyDescent="0.2">
      <c r="A2016" s="514">
        <v>2015</v>
      </c>
      <c r="B2016" s="374">
        <v>43593.390277777777</v>
      </c>
      <c r="C2016" t="s">
        <v>92</v>
      </c>
      <c r="D2016">
        <v>0.01</v>
      </c>
      <c r="E2016" t="s">
        <v>253</v>
      </c>
      <c r="F2016">
        <v>1.1198999999999999</v>
      </c>
      <c r="I2016" s="374">
        <v>43593.732638888891</v>
      </c>
      <c r="J2016">
        <v>1.1211</v>
      </c>
      <c r="K2016">
        <v>0</v>
      </c>
      <c r="M2016">
        <v>0</v>
      </c>
      <c r="N2016">
        <v>1.2</v>
      </c>
      <c r="O2016">
        <v>1110</v>
      </c>
      <c r="P2016" t="s">
        <v>563</v>
      </c>
      <c r="Q2016">
        <v>812</v>
      </c>
      <c r="R2016" t="s">
        <v>92</v>
      </c>
    </row>
    <row r="2017" spans="1:18" x14ac:dyDescent="0.2">
      <c r="A2017" s="514">
        <v>2016</v>
      </c>
      <c r="B2017" s="374">
        <v>43593.759722222225</v>
      </c>
      <c r="C2017" t="s">
        <v>92</v>
      </c>
      <c r="D2017">
        <v>0.01</v>
      </c>
      <c r="E2017" t="s">
        <v>253</v>
      </c>
      <c r="F2017">
        <v>1.1198999999999999</v>
      </c>
      <c r="I2017" s="374">
        <v>43594.65902777778</v>
      </c>
      <c r="J2017">
        <v>1.1208</v>
      </c>
      <c r="K2017">
        <v>0</v>
      </c>
      <c r="M2017">
        <v>-0.37</v>
      </c>
      <c r="N2017">
        <v>0.53</v>
      </c>
      <c r="O2017">
        <v>1110</v>
      </c>
      <c r="P2017" t="s">
        <v>563</v>
      </c>
      <c r="Q2017">
        <v>813</v>
      </c>
      <c r="R2017" t="s">
        <v>92</v>
      </c>
    </row>
    <row r="2018" spans="1:18" x14ac:dyDescent="0.2">
      <c r="A2018" s="514">
        <v>2017</v>
      </c>
      <c r="B2018" s="374">
        <v>43593.762499999997</v>
      </c>
      <c r="C2018" t="s">
        <v>92</v>
      </c>
      <c r="D2018">
        <v>0.01</v>
      </c>
      <c r="E2018" t="s">
        <v>253</v>
      </c>
      <c r="F2018">
        <v>1.1186</v>
      </c>
      <c r="I2018" s="374">
        <v>43594.65902777778</v>
      </c>
      <c r="J2018">
        <v>1.1208</v>
      </c>
      <c r="K2018">
        <v>0</v>
      </c>
      <c r="M2018">
        <v>-0.37</v>
      </c>
      <c r="N2018">
        <v>1.83</v>
      </c>
      <c r="O2018">
        <v>1110</v>
      </c>
      <c r="P2018" t="s">
        <v>732</v>
      </c>
      <c r="Q2018">
        <v>813</v>
      </c>
      <c r="R2018" t="s">
        <v>92</v>
      </c>
    </row>
    <row r="2019" spans="1:18" x14ac:dyDescent="0.2">
      <c r="A2019" s="514">
        <v>2018</v>
      </c>
      <c r="B2019" s="374">
        <v>43594.44027777778</v>
      </c>
      <c r="C2019" t="s">
        <v>93</v>
      </c>
      <c r="D2019">
        <v>0.01</v>
      </c>
      <c r="E2019" t="s">
        <v>253</v>
      </c>
      <c r="F2019">
        <v>1.1181000000000001</v>
      </c>
      <c r="I2019" s="374">
        <v>43599.59375</v>
      </c>
      <c r="J2019">
        <v>1.1212</v>
      </c>
      <c r="K2019">
        <v>0</v>
      </c>
      <c r="M2019">
        <v>0.06</v>
      </c>
      <c r="N2019">
        <v>-3.04</v>
      </c>
      <c r="O2019">
        <v>1110</v>
      </c>
      <c r="P2019" t="s">
        <v>577</v>
      </c>
      <c r="Q2019">
        <v>814</v>
      </c>
      <c r="R2019" t="s">
        <v>93</v>
      </c>
    </row>
    <row r="2020" spans="1:18" x14ac:dyDescent="0.2">
      <c r="A2020" s="514">
        <v>2019</v>
      </c>
      <c r="B2020" s="374">
        <v>43594.480555555558</v>
      </c>
      <c r="C2020" t="s">
        <v>93</v>
      </c>
      <c r="D2020">
        <v>0.01</v>
      </c>
      <c r="E2020" t="s">
        <v>253</v>
      </c>
      <c r="F2020">
        <v>1.1194</v>
      </c>
      <c r="I2020" s="374">
        <v>43599.59375</v>
      </c>
      <c r="J2020">
        <v>1.1212</v>
      </c>
      <c r="K2020">
        <v>0</v>
      </c>
      <c r="M2020">
        <v>0.06</v>
      </c>
      <c r="N2020">
        <v>-1.74</v>
      </c>
      <c r="O2020">
        <v>1110</v>
      </c>
      <c r="P2020" t="s">
        <v>736</v>
      </c>
      <c r="Q2020">
        <v>814</v>
      </c>
      <c r="R2020" t="s">
        <v>93</v>
      </c>
    </row>
    <row r="2021" spans="1:18" x14ac:dyDescent="0.2">
      <c r="A2021" s="514">
        <v>2020</v>
      </c>
      <c r="B2021" s="374">
        <v>43594.658333333333</v>
      </c>
      <c r="C2021" t="s">
        <v>93</v>
      </c>
      <c r="D2021">
        <v>0.01</v>
      </c>
      <c r="E2021" t="s">
        <v>253</v>
      </c>
      <c r="F2021">
        <v>1.1207</v>
      </c>
      <c r="I2021" s="374">
        <v>43599.59375</v>
      </c>
      <c r="J2021">
        <v>1.1212</v>
      </c>
      <c r="K2021">
        <v>0</v>
      </c>
      <c r="M2021">
        <v>0.06</v>
      </c>
      <c r="N2021">
        <v>-0.44</v>
      </c>
      <c r="O2021">
        <v>1110</v>
      </c>
      <c r="P2021" t="s">
        <v>737</v>
      </c>
      <c r="Q2021">
        <v>814</v>
      </c>
      <c r="R2021" t="s">
        <v>93</v>
      </c>
    </row>
    <row r="2022" spans="1:18" x14ac:dyDescent="0.2">
      <c r="A2022" s="514">
        <v>2021</v>
      </c>
      <c r="B2022" s="374">
        <v>43594.662499999999</v>
      </c>
      <c r="C2022" t="s">
        <v>93</v>
      </c>
      <c r="D2022">
        <v>0.02</v>
      </c>
      <c r="E2022" t="s">
        <v>253</v>
      </c>
      <c r="F2022">
        <v>1.1221000000000001</v>
      </c>
      <c r="I2022" s="374">
        <v>43599.59375</v>
      </c>
      <c r="J2022">
        <v>1.1212</v>
      </c>
      <c r="K2022">
        <v>0</v>
      </c>
      <c r="M2022">
        <v>0.09</v>
      </c>
      <c r="N2022">
        <v>1.89</v>
      </c>
      <c r="O2022">
        <v>1110</v>
      </c>
      <c r="P2022" t="s">
        <v>738</v>
      </c>
      <c r="Q2022">
        <v>814</v>
      </c>
      <c r="R2022" t="s">
        <v>93</v>
      </c>
    </row>
    <row r="2023" spans="1:18" x14ac:dyDescent="0.2">
      <c r="A2023" s="514">
        <v>2022</v>
      </c>
      <c r="B2023" s="374">
        <v>43594.665277777778</v>
      </c>
      <c r="C2023" t="s">
        <v>93</v>
      </c>
      <c r="D2023">
        <v>0.03</v>
      </c>
      <c r="E2023" t="s">
        <v>253</v>
      </c>
      <c r="F2023">
        <v>1.1236999999999999</v>
      </c>
      <c r="I2023" s="374">
        <v>43599.59375</v>
      </c>
      <c r="J2023">
        <v>1.1212</v>
      </c>
      <c r="K2023">
        <v>0</v>
      </c>
      <c r="M2023">
        <v>0.15</v>
      </c>
      <c r="N2023">
        <v>7.65</v>
      </c>
      <c r="O2023">
        <v>1110</v>
      </c>
      <c r="P2023" t="s">
        <v>739</v>
      </c>
      <c r="Q2023">
        <v>814</v>
      </c>
      <c r="R2023" t="s">
        <v>93</v>
      </c>
    </row>
    <row r="2024" spans="1:18" x14ac:dyDescent="0.2">
      <c r="A2024" s="514">
        <v>2028</v>
      </c>
      <c r="B2024" s="374">
        <v>43598.611111111109</v>
      </c>
      <c r="C2024" t="s">
        <v>93</v>
      </c>
      <c r="D2024">
        <v>0.04</v>
      </c>
      <c r="E2024" t="s">
        <v>253</v>
      </c>
      <c r="F2024">
        <v>1.1253</v>
      </c>
      <c r="I2024" s="374">
        <v>43599.59375</v>
      </c>
      <c r="J2024">
        <v>1.1212</v>
      </c>
      <c r="K2024">
        <v>0</v>
      </c>
      <c r="M2024">
        <v>0.06</v>
      </c>
      <c r="N2024">
        <v>16.46</v>
      </c>
      <c r="O2024">
        <v>1110</v>
      </c>
      <c r="P2024" t="s">
        <v>740</v>
      </c>
      <c r="Q2024">
        <v>814</v>
      </c>
      <c r="R2024" t="s">
        <v>93</v>
      </c>
    </row>
    <row r="2025" spans="1:18" x14ac:dyDescent="0.2">
      <c r="A2025" s="514">
        <v>2023</v>
      </c>
      <c r="B2025" s="374">
        <v>43594.678472222222</v>
      </c>
      <c r="C2025" t="s">
        <v>92</v>
      </c>
      <c r="D2025">
        <v>0.01</v>
      </c>
      <c r="E2025" t="s">
        <v>253</v>
      </c>
      <c r="F2025">
        <v>1.1242000000000001</v>
      </c>
      <c r="I2025" s="374">
        <v>43595.615277777775</v>
      </c>
      <c r="J2025">
        <v>1.1244000000000001</v>
      </c>
      <c r="K2025">
        <v>0</v>
      </c>
      <c r="M2025">
        <v>-0.12</v>
      </c>
      <c r="N2025">
        <v>0.08</v>
      </c>
      <c r="O2025">
        <v>1110</v>
      </c>
      <c r="P2025" t="s">
        <v>563</v>
      </c>
      <c r="Q2025">
        <v>815</v>
      </c>
      <c r="R2025" t="s">
        <v>92</v>
      </c>
    </row>
    <row r="2026" spans="1:18" x14ac:dyDescent="0.2">
      <c r="A2026" s="514">
        <v>2024</v>
      </c>
      <c r="B2026" s="374">
        <v>43594.7</v>
      </c>
      <c r="C2026" t="s">
        <v>92</v>
      </c>
      <c r="D2026">
        <v>0.01</v>
      </c>
      <c r="E2026" t="s">
        <v>253</v>
      </c>
      <c r="F2026">
        <v>1.123</v>
      </c>
      <c r="I2026" s="374">
        <v>43595.615277777775</v>
      </c>
      <c r="J2026">
        <v>1.1244000000000001</v>
      </c>
      <c r="K2026">
        <v>0</v>
      </c>
      <c r="M2026">
        <v>-0.12</v>
      </c>
      <c r="N2026">
        <v>1.28</v>
      </c>
      <c r="O2026">
        <v>1110</v>
      </c>
      <c r="P2026" t="s">
        <v>733</v>
      </c>
      <c r="Q2026">
        <v>815</v>
      </c>
      <c r="R2026" t="s">
        <v>92</v>
      </c>
    </row>
    <row r="2027" spans="1:18" x14ac:dyDescent="0.2">
      <c r="A2027" s="514">
        <v>2025</v>
      </c>
      <c r="B2027" s="374">
        <v>43594.772916666669</v>
      </c>
      <c r="C2027" t="s">
        <v>92</v>
      </c>
      <c r="D2027">
        <v>0.01</v>
      </c>
      <c r="E2027" t="s">
        <v>253</v>
      </c>
      <c r="F2027">
        <v>1.1216999999999999</v>
      </c>
      <c r="I2027" s="374">
        <v>43595.615277777775</v>
      </c>
      <c r="J2027">
        <v>1.1244000000000001</v>
      </c>
      <c r="K2027">
        <v>0</v>
      </c>
      <c r="M2027">
        <v>-0.12</v>
      </c>
      <c r="N2027">
        <v>2.58</v>
      </c>
      <c r="O2027">
        <v>1110</v>
      </c>
      <c r="P2027" t="s">
        <v>734</v>
      </c>
      <c r="Q2027">
        <v>815</v>
      </c>
      <c r="R2027" t="s">
        <v>92</v>
      </c>
    </row>
    <row r="2028" spans="1:18" x14ac:dyDescent="0.2">
      <c r="A2028" s="514">
        <v>2026</v>
      </c>
      <c r="B2028" s="374">
        <v>43595.705555555556</v>
      </c>
      <c r="C2028" t="s">
        <v>92</v>
      </c>
      <c r="D2028">
        <v>0.01</v>
      </c>
      <c r="E2028" t="s">
        <v>253</v>
      </c>
      <c r="F2028">
        <v>1.1247</v>
      </c>
      <c r="I2028" s="374">
        <v>43598.611111111109</v>
      </c>
      <c r="J2028">
        <v>1.1254</v>
      </c>
      <c r="K2028">
        <v>0</v>
      </c>
      <c r="M2028">
        <v>-0.12</v>
      </c>
      <c r="N2028">
        <v>0.57999999999999996</v>
      </c>
      <c r="O2028">
        <v>1110</v>
      </c>
      <c r="P2028" t="s">
        <v>563</v>
      </c>
      <c r="Q2028">
        <v>816</v>
      </c>
      <c r="R2028" t="s">
        <v>92</v>
      </c>
    </row>
    <row r="2029" spans="1:18" x14ac:dyDescent="0.2">
      <c r="A2029" s="514">
        <v>2027</v>
      </c>
      <c r="B2029" s="374">
        <v>43595.760416666664</v>
      </c>
      <c r="C2029" t="s">
        <v>92</v>
      </c>
      <c r="D2029">
        <v>0.01</v>
      </c>
      <c r="E2029" t="s">
        <v>253</v>
      </c>
      <c r="F2029">
        <v>1.1234999999999999</v>
      </c>
      <c r="I2029" s="374">
        <v>43598.611111111109</v>
      </c>
      <c r="J2029">
        <v>1.1254</v>
      </c>
      <c r="K2029">
        <v>0</v>
      </c>
      <c r="M2029">
        <v>-0.12</v>
      </c>
      <c r="N2029">
        <v>1.78</v>
      </c>
      <c r="O2029">
        <v>1110</v>
      </c>
      <c r="P2029" t="s">
        <v>735</v>
      </c>
      <c r="Q2029">
        <v>816</v>
      </c>
      <c r="R2029" t="s">
        <v>92</v>
      </c>
    </row>
    <row r="2030" spans="1:18" x14ac:dyDescent="0.2">
      <c r="A2030" s="514">
        <v>2029</v>
      </c>
      <c r="B2030" s="374">
        <v>43598.62222222222</v>
      </c>
      <c r="C2030" t="s">
        <v>92</v>
      </c>
      <c r="D2030">
        <v>0.01</v>
      </c>
      <c r="E2030" t="s">
        <v>253</v>
      </c>
      <c r="F2030">
        <v>1.1256999999999999</v>
      </c>
      <c r="I2030" s="374">
        <v>43608.789583333331</v>
      </c>
      <c r="J2030">
        <v>1.1181000000000001</v>
      </c>
      <c r="K2030">
        <v>0</v>
      </c>
      <c r="M2030">
        <v>-1.46</v>
      </c>
      <c r="N2030">
        <v>-9.06</v>
      </c>
      <c r="O2030">
        <v>1110</v>
      </c>
      <c r="P2030" t="s">
        <v>563</v>
      </c>
      <c r="Q2030">
        <v>817</v>
      </c>
      <c r="R2030" t="s">
        <v>92</v>
      </c>
    </row>
    <row r="2031" spans="1:18" x14ac:dyDescent="0.2">
      <c r="A2031" s="514">
        <v>2030</v>
      </c>
      <c r="B2031" s="374">
        <v>43598.706944444442</v>
      </c>
      <c r="C2031" t="s">
        <v>92</v>
      </c>
      <c r="D2031">
        <v>0.01</v>
      </c>
      <c r="E2031" t="s">
        <v>253</v>
      </c>
      <c r="F2031">
        <v>1.1244000000000001</v>
      </c>
      <c r="I2031" s="374">
        <v>43608.789583333331</v>
      </c>
      <c r="J2031">
        <v>1.1181000000000001</v>
      </c>
      <c r="K2031">
        <v>0</v>
      </c>
      <c r="M2031">
        <v>-1.46</v>
      </c>
      <c r="N2031">
        <v>-7.76</v>
      </c>
      <c r="O2031">
        <v>1110</v>
      </c>
      <c r="P2031" t="s">
        <v>745</v>
      </c>
      <c r="Q2031">
        <v>817</v>
      </c>
      <c r="R2031" t="s">
        <v>92</v>
      </c>
    </row>
    <row r="2032" spans="1:18" x14ac:dyDescent="0.2">
      <c r="A2032" s="514">
        <v>2031</v>
      </c>
      <c r="B2032" s="374">
        <v>43598.726388888892</v>
      </c>
      <c r="C2032" t="s">
        <v>92</v>
      </c>
      <c r="D2032">
        <v>0.01</v>
      </c>
      <c r="E2032" t="s">
        <v>253</v>
      </c>
      <c r="F2032">
        <v>1.1231</v>
      </c>
      <c r="I2032" s="374">
        <v>43608.789583333331</v>
      </c>
      <c r="J2032">
        <v>1.1181000000000001</v>
      </c>
      <c r="K2032">
        <v>0</v>
      </c>
      <c r="M2032">
        <v>-1.46</v>
      </c>
      <c r="N2032">
        <v>-6.46</v>
      </c>
      <c r="O2032">
        <v>1110</v>
      </c>
      <c r="P2032" t="s">
        <v>746</v>
      </c>
      <c r="Q2032">
        <v>817</v>
      </c>
      <c r="R2032" t="s">
        <v>92</v>
      </c>
    </row>
    <row r="2033" spans="1:18" x14ac:dyDescent="0.2">
      <c r="A2033" s="514">
        <v>2032</v>
      </c>
      <c r="B2033" s="374">
        <v>43599.597916666666</v>
      </c>
      <c r="C2033" t="s">
        <v>92</v>
      </c>
      <c r="D2033">
        <v>0.02</v>
      </c>
      <c r="E2033" t="s">
        <v>253</v>
      </c>
      <c r="F2033">
        <v>1.1215999999999999</v>
      </c>
      <c r="I2033" s="374">
        <v>43608.789583333331</v>
      </c>
      <c r="J2033">
        <v>1.1181000000000001</v>
      </c>
      <c r="K2033">
        <v>0</v>
      </c>
      <c r="M2033">
        <v>-2.73</v>
      </c>
      <c r="N2033">
        <v>-9.73</v>
      </c>
      <c r="O2033">
        <v>1110</v>
      </c>
      <c r="P2033" t="s">
        <v>747</v>
      </c>
      <c r="Q2033">
        <v>817</v>
      </c>
      <c r="R2033" t="s">
        <v>92</v>
      </c>
    </row>
    <row r="2034" spans="1:18" x14ac:dyDescent="0.2">
      <c r="A2034" s="514">
        <v>2034</v>
      </c>
      <c r="B2034" s="374">
        <v>43600.499305555553</v>
      </c>
      <c r="C2034" t="s">
        <v>92</v>
      </c>
      <c r="D2034">
        <v>0.03</v>
      </c>
      <c r="E2034" t="s">
        <v>253</v>
      </c>
      <c r="F2034">
        <v>1.1200000000000001</v>
      </c>
      <c r="I2034" s="374">
        <v>43608.789583333331</v>
      </c>
      <c r="J2034">
        <v>1.1181000000000001</v>
      </c>
      <c r="K2034">
        <v>0</v>
      </c>
      <c r="M2034">
        <v>-3.72</v>
      </c>
      <c r="N2034">
        <v>-9.42</v>
      </c>
      <c r="O2034">
        <v>1110</v>
      </c>
      <c r="P2034" t="s">
        <v>748</v>
      </c>
      <c r="Q2034">
        <v>817</v>
      </c>
      <c r="R2034" t="s">
        <v>92</v>
      </c>
    </row>
    <row r="2035" spans="1:18" x14ac:dyDescent="0.2">
      <c r="A2035" s="514">
        <v>2035</v>
      </c>
      <c r="B2035" s="374">
        <v>43600.563888888886</v>
      </c>
      <c r="C2035" t="s">
        <v>92</v>
      </c>
      <c r="D2035">
        <v>0.04</v>
      </c>
      <c r="E2035" t="s">
        <v>253</v>
      </c>
      <c r="F2035">
        <v>1.1184000000000001</v>
      </c>
      <c r="I2035" s="374">
        <v>43608.789583333331</v>
      </c>
      <c r="J2035">
        <v>1.1181000000000001</v>
      </c>
      <c r="K2035">
        <v>0</v>
      </c>
      <c r="M2035">
        <v>-4.9800000000000004</v>
      </c>
      <c r="N2035">
        <v>-6.18</v>
      </c>
      <c r="O2035">
        <v>1110</v>
      </c>
      <c r="P2035" t="s">
        <v>749</v>
      </c>
      <c r="Q2035">
        <v>817</v>
      </c>
      <c r="R2035" t="s">
        <v>92</v>
      </c>
    </row>
    <row r="2036" spans="1:18" x14ac:dyDescent="0.2">
      <c r="A2036" s="514">
        <v>2041</v>
      </c>
      <c r="B2036" s="374">
        <v>43602.472222222219</v>
      </c>
      <c r="C2036" t="s">
        <v>92</v>
      </c>
      <c r="D2036">
        <v>0.06</v>
      </c>
      <c r="E2036" t="s">
        <v>253</v>
      </c>
      <c r="F2036">
        <v>1.1165</v>
      </c>
      <c r="I2036" s="374">
        <v>43608.789583333331</v>
      </c>
      <c r="J2036">
        <v>1.1181000000000001</v>
      </c>
      <c r="K2036">
        <v>0</v>
      </c>
      <c r="M2036">
        <v>-4.45</v>
      </c>
      <c r="N2036">
        <v>5.15</v>
      </c>
      <c r="O2036">
        <v>1110</v>
      </c>
      <c r="P2036" t="s">
        <v>750</v>
      </c>
      <c r="Q2036">
        <v>817</v>
      </c>
      <c r="R2036" t="s">
        <v>92</v>
      </c>
    </row>
    <row r="2037" spans="1:18" x14ac:dyDescent="0.2">
      <c r="A2037" s="514">
        <v>2047</v>
      </c>
      <c r="B2037" s="374">
        <v>43608.37222222222</v>
      </c>
      <c r="C2037" t="s">
        <v>92</v>
      </c>
      <c r="D2037">
        <v>0.09</v>
      </c>
      <c r="E2037" t="s">
        <v>253</v>
      </c>
      <c r="F2037">
        <v>1.1142000000000001</v>
      </c>
      <c r="I2037" s="374">
        <v>43608.789583333331</v>
      </c>
      <c r="J2037">
        <v>1.1181000000000001</v>
      </c>
      <c r="K2037">
        <v>0</v>
      </c>
      <c r="M2037">
        <v>0</v>
      </c>
      <c r="N2037">
        <v>35.1</v>
      </c>
      <c r="O2037">
        <v>1110</v>
      </c>
      <c r="P2037" t="s">
        <v>751</v>
      </c>
      <c r="Q2037">
        <v>817</v>
      </c>
      <c r="R2037" t="s">
        <v>92</v>
      </c>
    </row>
    <row r="2038" spans="1:18" x14ac:dyDescent="0.2">
      <c r="A2038" s="514">
        <v>2050</v>
      </c>
      <c r="B2038" s="374">
        <v>43608.631249999999</v>
      </c>
      <c r="C2038" t="s">
        <v>92</v>
      </c>
      <c r="D2038">
        <v>0.13</v>
      </c>
      <c r="E2038" t="s">
        <v>253</v>
      </c>
      <c r="F2038">
        <v>1.1116999999999999</v>
      </c>
      <c r="I2038" s="374">
        <v>43608.789583333331</v>
      </c>
      <c r="J2038">
        <v>1.1181000000000001</v>
      </c>
      <c r="K2038">
        <v>0</v>
      </c>
      <c r="M2038">
        <v>0</v>
      </c>
      <c r="N2038">
        <v>83.2</v>
      </c>
      <c r="O2038">
        <v>1110</v>
      </c>
      <c r="P2038" t="s">
        <v>752</v>
      </c>
      <c r="Q2038">
        <v>817</v>
      </c>
      <c r="R2038" t="s">
        <v>92</v>
      </c>
    </row>
    <row r="2039" spans="1:18" x14ac:dyDescent="0.2">
      <c r="A2039" s="514">
        <v>2033</v>
      </c>
      <c r="B2039" s="374">
        <v>43599.618055555555</v>
      </c>
      <c r="C2039" t="s">
        <v>93</v>
      </c>
      <c r="D2039">
        <v>0.01</v>
      </c>
      <c r="E2039" t="s">
        <v>253</v>
      </c>
      <c r="F2039">
        <v>1.1212</v>
      </c>
      <c r="I2039" s="374">
        <v>43600.384722222225</v>
      </c>
      <c r="J2039">
        <v>1.1200000000000001</v>
      </c>
      <c r="K2039">
        <v>0</v>
      </c>
      <c r="M2039">
        <v>0.02</v>
      </c>
      <c r="N2039">
        <v>1.22</v>
      </c>
      <c r="O2039">
        <v>1110</v>
      </c>
      <c r="P2039" t="s">
        <v>563</v>
      </c>
      <c r="Q2039">
        <v>818</v>
      </c>
      <c r="R2039" t="s">
        <v>93</v>
      </c>
    </row>
    <row r="2040" spans="1:18" x14ac:dyDescent="0.2">
      <c r="A2040" s="514">
        <v>2036</v>
      </c>
      <c r="B2040" s="374">
        <v>43600.605555555558</v>
      </c>
      <c r="C2040" t="s">
        <v>93</v>
      </c>
      <c r="D2040">
        <v>0.01</v>
      </c>
      <c r="E2040" t="s">
        <v>253</v>
      </c>
      <c r="F2040">
        <v>1.1187</v>
      </c>
      <c r="I2040" s="374">
        <v>43601.613888888889</v>
      </c>
      <c r="J2040">
        <v>1.1192</v>
      </c>
      <c r="K2040">
        <v>0</v>
      </c>
      <c r="M2040">
        <v>0.05</v>
      </c>
      <c r="N2040">
        <v>-0.45</v>
      </c>
      <c r="O2040">
        <v>1110</v>
      </c>
      <c r="P2040" t="s">
        <v>563</v>
      </c>
      <c r="Q2040">
        <v>819</v>
      </c>
      <c r="R2040" t="s">
        <v>93</v>
      </c>
    </row>
    <row r="2041" spans="1:18" x14ac:dyDescent="0.2">
      <c r="A2041" s="514">
        <v>2037</v>
      </c>
      <c r="B2041" s="374">
        <v>43600.677777777775</v>
      </c>
      <c r="C2041" t="s">
        <v>93</v>
      </c>
      <c r="D2041">
        <v>0.01</v>
      </c>
      <c r="E2041" t="s">
        <v>253</v>
      </c>
      <c r="F2041">
        <v>1.1207</v>
      </c>
      <c r="I2041" s="374">
        <v>43601.613888888889</v>
      </c>
      <c r="J2041">
        <v>1.1192</v>
      </c>
      <c r="K2041">
        <v>0</v>
      </c>
      <c r="M2041">
        <v>0.05</v>
      </c>
      <c r="N2041">
        <v>1.55</v>
      </c>
      <c r="O2041">
        <v>1110</v>
      </c>
      <c r="P2041" t="s">
        <v>741</v>
      </c>
      <c r="Q2041">
        <v>819</v>
      </c>
      <c r="R2041" t="s">
        <v>93</v>
      </c>
    </row>
    <row r="2042" spans="1:18" x14ac:dyDescent="0.2">
      <c r="A2042" s="514">
        <v>2038</v>
      </c>
      <c r="B2042" s="374">
        <v>43600.686805555553</v>
      </c>
      <c r="C2042" t="s">
        <v>93</v>
      </c>
      <c r="D2042">
        <v>0.01</v>
      </c>
      <c r="E2042" t="s">
        <v>253</v>
      </c>
      <c r="F2042">
        <v>1.1220000000000001</v>
      </c>
      <c r="I2042" s="374">
        <v>43601.613888888889</v>
      </c>
      <c r="J2042">
        <v>1.1192</v>
      </c>
      <c r="K2042">
        <v>0</v>
      </c>
      <c r="M2042">
        <v>0.05</v>
      </c>
      <c r="N2042">
        <v>2.85</v>
      </c>
      <c r="O2042">
        <v>1110</v>
      </c>
      <c r="P2042" t="s">
        <v>742</v>
      </c>
      <c r="Q2042">
        <v>819</v>
      </c>
      <c r="R2042" t="s">
        <v>93</v>
      </c>
    </row>
    <row r="2043" spans="1:18" x14ac:dyDescent="0.2">
      <c r="A2043" s="514">
        <v>2039</v>
      </c>
      <c r="B2043" s="374">
        <v>43601.686805555553</v>
      </c>
      <c r="C2043" t="s">
        <v>93</v>
      </c>
      <c r="D2043">
        <v>0.01</v>
      </c>
      <c r="E2043" t="s">
        <v>253</v>
      </c>
      <c r="F2043">
        <v>1.1181000000000001</v>
      </c>
      <c r="I2043" s="374">
        <v>43601.879166666666</v>
      </c>
      <c r="J2043">
        <v>1.1169</v>
      </c>
      <c r="K2043">
        <v>0</v>
      </c>
      <c r="M2043">
        <v>0</v>
      </c>
      <c r="N2043">
        <v>1.2</v>
      </c>
      <c r="O2043">
        <v>1110</v>
      </c>
      <c r="P2043" t="s">
        <v>563</v>
      </c>
      <c r="Q2043">
        <v>820</v>
      </c>
      <c r="R2043" t="s">
        <v>93</v>
      </c>
    </row>
    <row r="2044" spans="1:18" x14ac:dyDescent="0.2">
      <c r="A2044" s="514">
        <v>2040</v>
      </c>
      <c r="B2044" s="374">
        <v>43602.402777777781</v>
      </c>
      <c r="C2044" t="s">
        <v>93</v>
      </c>
      <c r="D2044">
        <v>0.01</v>
      </c>
      <c r="E2044" t="s">
        <v>253</v>
      </c>
      <c r="F2044">
        <v>1.1178999999999999</v>
      </c>
      <c r="I2044" s="374">
        <v>43602.472222222219</v>
      </c>
      <c r="J2044">
        <v>1.1167</v>
      </c>
      <c r="K2044">
        <v>0</v>
      </c>
      <c r="M2044">
        <v>0</v>
      </c>
      <c r="N2044">
        <v>1.2</v>
      </c>
      <c r="O2044">
        <v>1110</v>
      </c>
      <c r="P2044" t="s">
        <v>563</v>
      </c>
      <c r="Q2044">
        <v>821</v>
      </c>
      <c r="R2044" t="s">
        <v>93</v>
      </c>
    </row>
    <row r="2045" spans="1:18" x14ac:dyDescent="0.2">
      <c r="A2045" s="514">
        <v>2042</v>
      </c>
      <c r="B2045" s="374">
        <v>43606.406944444447</v>
      </c>
      <c r="C2045" t="s">
        <v>93</v>
      </c>
      <c r="D2045">
        <v>0.01</v>
      </c>
      <c r="E2045" t="s">
        <v>253</v>
      </c>
      <c r="F2045">
        <v>1.1153</v>
      </c>
      <c r="I2045" s="374">
        <v>43607.332638888889</v>
      </c>
      <c r="J2045">
        <v>1.1153</v>
      </c>
      <c r="K2045">
        <v>0</v>
      </c>
      <c r="M2045">
        <v>0.02</v>
      </c>
      <c r="N2045">
        <v>0.02</v>
      </c>
      <c r="O2045">
        <v>1110</v>
      </c>
      <c r="P2045" t="s">
        <v>563</v>
      </c>
      <c r="Q2045">
        <v>822</v>
      </c>
      <c r="R2045" t="s">
        <v>93</v>
      </c>
    </row>
    <row r="2046" spans="1:18" x14ac:dyDescent="0.2">
      <c r="A2046" s="514">
        <v>2043</v>
      </c>
      <c r="B2046" s="374">
        <v>43606.704861111109</v>
      </c>
      <c r="C2046" t="s">
        <v>93</v>
      </c>
      <c r="D2046">
        <v>0.01</v>
      </c>
      <c r="E2046" t="s">
        <v>253</v>
      </c>
      <c r="F2046">
        <v>1.1165</v>
      </c>
      <c r="I2046" s="374">
        <v>43607.332638888889</v>
      </c>
      <c r="J2046">
        <v>1.1153</v>
      </c>
      <c r="K2046">
        <v>0</v>
      </c>
      <c r="M2046">
        <v>0.02</v>
      </c>
      <c r="N2046">
        <v>1.22</v>
      </c>
      <c r="O2046">
        <v>1110</v>
      </c>
      <c r="P2046" t="s">
        <v>743</v>
      </c>
      <c r="Q2046">
        <v>822</v>
      </c>
      <c r="R2046" t="s">
        <v>93</v>
      </c>
    </row>
    <row r="2047" spans="1:18" x14ac:dyDescent="0.2">
      <c r="A2047" s="514">
        <v>2044</v>
      </c>
      <c r="B2047" s="374">
        <v>43606.708333333336</v>
      </c>
      <c r="C2047" t="s">
        <v>93</v>
      </c>
      <c r="D2047">
        <v>0.01</v>
      </c>
      <c r="E2047" t="s">
        <v>253</v>
      </c>
      <c r="F2047">
        <v>1.1180000000000001</v>
      </c>
      <c r="I2047" s="374">
        <v>43607.332638888889</v>
      </c>
      <c r="J2047">
        <v>1.1153</v>
      </c>
      <c r="K2047">
        <v>0</v>
      </c>
      <c r="M2047">
        <v>0.02</v>
      </c>
      <c r="N2047">
        <v>2.72</v>
      </c>
      <c r="O2047">
        <v>1110</v>
      </c>
      <c r="P2047" t="s">
        <v>744</v>
      </c>
      <c r="Q2047">
        <v>822</v>
      </c>
      <c r="R2047" t="s">
        <v>93</v>
      </c>
    </row>
    <row r="2048" spans="1:18" x14ac:dyDescent="0.2">
      <c r="A2048" s="514">
        <v>2045</v>
      </c>
      <c r="B2048" s="374">
        <v>43607.48541666667</v>
      </c>
      <c r="C2048" t="s">
        <v>93</v>
      </c>
      <c r="D2048">
        <v>0.01</v>
      </c>
      <c r="E2048" t="s">
        <v>253</v>
      </c>
      <c r="F2048">
        <v>1.1172</v>
      </c>
      <c r="I2048" s="374">
        <v>43607.65902777778</v>
      </c>
      <c r="J2048">
        <v>1.1160000000000001</v>
      </c>
      <c r="K2048">
        <v>0</v>
      </c>
      <c r="M2048">
        <v>0</v>
      </c>
      <c r="N2048">
        <v>1.2</v>
      </c>
      <c r="O2048">
        <v>1110</v>
      </c>
      <c r="P2048" t="s">
        <v>563</v>
      </c>
      <c r="Q2048">
        <v>823</v>
      </c>
      <c r="R2048" t="s">
        <v>93</v>
      </c>
    </row>
    <row r="2049" spans="1:18" x14ac:dyDescent="0.2">
      <c r="A2049" s="514">
        <v>2046</v>
      </c>
      <c r="B2049" s="374">
        <v>43607.736805555556</v>
      </c>
      <c r="C2049" t="s">
        <v>93</v>
      </c>
      <c r="D2049">
        <v>0.01</v>
      </c>
      <c r="E2049" t="s">
        <v>253</v>
      </c>
      <c r="F2049">
        <v>1.1158999999999999</v>
      </c>
      <c r="I2049" s="374">
        <v>43608.293055555558</v>
      </c>
      <c r="J2049">
        <v>1.1148</v>
      </c>
      <c r="K2049">
        <v>0</v>
      </c>
      <c r="M2049">
        <v>0.05</v>
      </c>
      <c r="N2049">
        <v>1.1499999999999999</v>
      </c>
      <c r="O2049">
        <v>1110</v>
      </c>
      <c r="P2049" t="s">
        <v>563</v>
      </c>
      <c r="Q2049">
        <v>824</v>
      </c>
      <c r="R2049" t="s">
        <v>93</v>
      </c>
    </row>
    <row r="2050" spans="1:18" x14ac:dyDescent="0.2">
      <c r="A2050" s="514">
        <v>2048</v>
      </c>
      <c r="B2050" s="374">
        <v>43608.388194444444</v>
      </c>
      <c r="C2050" t="s">
        <v>93</v>
      </c>
      <c r="D2050">
        <v>0.01</v>
      </c>
      <c r="E2050" t="s">
        <v>253</v>
      </c>
      <c r="F2050">
        <v>1.1142000000000001</v>
      </c>
      <c r="I2050" s="374">
        <v>43608.493055555555</v>
      </c>
      <c r="J2050">
        <v>1.113</v>
      </c>
      <c r="K2050">
        <v>0</v>
      </c>
      <c r="M2050">
        <v>0</v>
      </c>
      <c r="N2050">
        <v>1.2</v>
      </c>
      <c r="O2050">
        <v>1110</v>
      </c>
      <c r="P2050" t="s">
        <v>563</v>
      </c>
      <c r="Q2050">
        <v>825</v>
      </c>
      <c r="R2050" t="s">
        <v>93</v>
      </c>
    </row>
    <row r="2051" spans="1:18" x14ac:dyDescent="0.2">
      <c r="A2051" s="514">
        <v>2049</v>
      </c>
      <c r="B2051" s="374">
        <v>43608.605555555558</v>
      </c>
      <c r="C2051" t="s">
        <v>93</v>
      </c>
      <c r="D2051">
        <v>0.01</v>
      </c>
      <c r="E2051" t="s">
        <v>253</v>
      </c>
      <c r="F2051">
        <v>1.1141000000000001</v>
      </c>
      <c r="I2051" s="374">
        <v>43608.627083333333</v>
      </c>
      <c r="J2051">
        <v>1.1129</v>
      </c>
      <c r="K2051">
        <v>0</v>
      </c>
      <c r="M2051">
        <v>0</v>
      </c>
      <c r="N2051">
        <v>1.2</v>
      </c>
      <c r="O2051">
        <v>1110</v>
      </c>
      <c r="P2051" t="s">
        <v>563</v>
      </c>
      <c r="Q2051">
        <v>826</v>
      </c>
      <c r="R2051" t="s">
        <v>93</v>
      </c>
    </row>
    <row r="2052" spans="1:18" x14ac:dyDescent="0.2">
      <c r="A2052" s="514">
        <v>2051</v>
      </c>
      <c r="B2052" s="374">
        <v>43608.656944444447</v>
      </c>
      <c r="C2052" t="s">
        <v>93</v>
      </c>
      <c r="D2052">
        <v>0.01</v>
      </c>
      <c r="E2052" t="s">
        <v>253</v>
      </c>
      <c r="F2052">
        <v>1.1116999999999999</v>
      </c>
      <c r="I2052" s="374">
        <v>43613.888194444444</v>
      </c>
      <c r="J2052">
        <v>1.1162000000000001</v>
      </c>
      <c r="K2052">
        <v>0</v>
      </c>
      <c r="M2052">
        <v>0.06</v>
      </c>
      <c r="N2052">
        <v>-4.4400000000000004</v>
      </c>
      <c r="O2052">
        <v>1110</v>
      </c>
      <c r="P2052" t="s">
        <v>563</v>
      </c>
      <c r="Q2052">
        <v>827</v>
      </c>
      <c r="R2052" t="s">
        <v>93</v>
      </c>
    </row>
    <row r="2053" spans="1:18" x14ac:dyDescent="0.2">
      <c r="A2053" s="514">
        <v>2052</v>
      </c>
      <c r="B2053" s="374">
        <v>43608.663888888892</v>
      </c>
      <c r="C2053" t="s">
        <v>93</v>
      </c>
      <c r="D2053">
        <v>0.01</v>
      </c>
      <c r="E2053" t="s">
        <v>253</v>
      </c>
      <c r="F2053">
        <v>1.1129</v>
      </c>
      <c r="I2053" s="374">
        <v>43613.888194444444</v>
      </c>
      <c r="J2053">
        <v>1.1162000000000001</v>
      </c>
      <c r="K2053">
        <v>0</v>
      </c>
      <c r="M2053">
        <v>0.06</v>
      </c>
      <c r="N2053">
        <v>-3.24</v>
      </c>
      <c r="O2053">
        <v>1110</v>
      </c>
      <c r="P2053" t="s">
        <v>754</v>
      </c>
      <c r="Q2053">
        <v>827</v>
      </c>
      <c r="R2053" t="s">
        <v>93</v>
      </c>
    </row>
    <row r="2054" spans="1:18" x14ac:dyDescent="0.2">
      <c r="A2054" s="514">
        <v>2053</v>
      </c>
      <c r="B2054" s="374">
        <v>43608.668749999997</v>
      </c>
      <c r="C2054" t="s">
        <v>93</v>
      </c>
      <c r="D2054">
        <v>0.01</v>
      </c>
      <c r="E2054" t="s">
        <v>253</v>
      </c>
      <c r="F2054">
        <v>1.1142000000000001</v>
      </c>
      <c r="I2054" s="374">
        <v>43613.888194444444</v>
      </c>
      <c r="J2054">
        <v>1.1162000000000001</v>
      </c>
      <c r="K2054">
        <v>0</v>
      </c>
      <c r="M2054">
        <v>0.06</v>
      </c>
      <c r="N2054">
        <v>-1.94</v>
      </c>
      <c r="O2054">
        <v>1110</v>
      </c>
      <c r="P2054" t="s">
        <v>755</v>
      </c>
      <c r="Q2054">
        <v>827</v>
      </c>
      <c r="R2054" t="s">
        <v>93</v>
      </c>
    </row>
    <row r="2055" spans="1:18" x14ac:dyDescent="0.2">
      <c r="A2055" s="514">
        <v>2054</v>
      </c>
      <c r="B2055" s="374">
        <v>43608.714583333334</v>
      </c>
      <c r="C2055" t="s">
        <v>93</v>
      </c>
      <c r="D2055">
        <v>0.02</v>
      </c>
      <c r="E2055" t="s">
        <v>253</v>
      </c>
      <c r="F2055">
        <v>1.1156999999999999</v>
      </c>
      <c r="I2055" s="374">
        <v>43613.888194444444</v>
      </c>
      <c r="J2055">
        <v>1.1162000000000001</v>
      </c>
      <c r="K2055">
        <v>0</v>
      </c>
      <c r="M2055">
        <v>0.09</v>
      </c>
      <c r="N2055">
        <v>-0.91</v>
      </c>
      <c r="O2055">
        <v>1110</v>
      </c>
      <c r="P2055" t="s">
        <v>756</v>
      </c>
      <c r="Q2055">
        <v>827</v>
      </c>
      <c r="R2055" t="s">
        <v>93</v>
      </c>
    </row>
    <row r="2056" spans="1:18" x14ac:dyDescent="0.2">
      <c r="A2056" s="514">
        <v>2055</v>
      </c>
      <c r="B2056" s="374">
        <v>43608.746527777781</v>
      </c>
      <c r="C2056" t="s">
        <v>93</v>
      </c>
      <c r="D2056">
        <v>0.03</v>
      </c>
      <c r="E2056" t="s">
        <v>253</v>
      </c>
      <c r="F2056">
        <v>1.1172</v>
      </c>
      <c r="I2056" s="374">
        <v>43613.888194444444</v>
      </c>
      <c r="J2056">
        <v>1.1162000000000001</v>
      </c>
      <c r="K2056">
        <v>0</v>
      </c>
      <c r="M2056">
        <v>0.15</v>
      </c>
      <c r="N2056">
        <v>3.15</v>
      </c>
      <c r="O2056">
        <v>1110</v>
      </c>
      <c r="P2056" t="s">
        <v>757</v>
      </c>
      <c r="Q2056">
        <v>827</v>
      </c>
      <c r="R2056" t="s">
        <v>93</v>
      </c>
    </row>
    <row r="2057" spans="1:18" x14ac:dyDescent="0.2">
      <c r="A2057" s="514">
        <v>2057</v>
      </c>
      <c r="B2057" s="374">
        <v>43609.34097222222</v>
      </c>
      <c r="C2057" t="s">
        <v>93</v>
      </c>
      <c r="D2057">
        <v>0.04</v>
      </c>
      <c r="E2057" t="s">
        <v>253</v>
      </c>
      <c r="F2057">
        <v>1.1188</v>
      </c>
      <c r="I2057" s="374">
        <v>43613.888194444444</v>
      </c>
      <c r="J2057">
        <v>1.1162000000000001</v>
      </c>
      <c r="K2057">
        <v>0</v>
      </c>
      <c r="M2057">
        <v>0.12</v>
      </c>
      <c r="N2057">
        <v>10.52</v>
      </c>
      <c r="O2057">
        <v>1110</v>
      </c>
      <c r="P2057" t="s">
        <v>758</v>
      </c>
      <c r="Q2057">
        <v>827</v>
      </c>
      <c r="R2057" t="s">
        <v>93</v>
      </c>
    </row>
    <row r="2058" spans="1:18" x14ac:dyDescent="0.2">
      <c r="A2058" s="514">
        <v>2060</v>
      </c>
      <c r="B2058" s="374">
        <v>43609.69027777778</v>
      </c>
      <c r="C2058" t="s">
        <v>93</v>
      </c>
      <c r="D2058">
        <v>0.06</v>
      </c>
      <c r="E2058" t="s">
        <v>253</v>
      </c>
      <c r="F2058">
        <v>1.1207</v>
      </c>
      <c r="I2058" s="374">
        <v>43613.888194444444</v>
      </c>
      <c r="J2058">
        <v>1.1162000000000001</v>
      </c>
      <c r="K2058">
        <v>0</v>
      </c>
      <c r="M2058">
        <v>0.18</v>
      </c>
      <c r="N2058">
        <v>27.18</v>
      </c>
      <c r="O2058">
        <v>1110</v>
      </c>
      <c r="P2058" t="s">
        <v>759</v>
      </c>
      <c r="Q2058">
        <v>827</v>
      </c>
      <c r="R2058" t="s">
        <v>93</v>
      </c>
    </row>
    <row r="2059" spans="1:18" x14ac:dyDescent="0.2">
      <c r="A2059" s="514">
        <v>2056</v>
      </c>
      <c r="B2059" s="374">
        <v>43608.796527777777</v>
      </c>
      <c r="C2059" t="s">
        <v>92</v>
      </c>
      <c r="D2059">
        <v>0.01</v>
      </c>
      <c r="E2059" t="s">
        <v>253</v>
      </c>
      <c r="F2059">
        <v>1.1181000000000001</v>
      </c>
      <c r="I2059" s="374">
        <v>43609.34097222222</v>
      </c>
      <c r="J2059">
        <v>1.1194</v>
      </c>
      <c r="K2059">
        <v>0</v>
      </c>
      <c r="M2059">
        <v>-0.12</v>
      </c>
      <c r="N2059">
        <v>1.18</v>
      </c>
      <c r="O2059">
        <v>1110</v>
      </c>
      <c r="P2059" t="s">
        <v>563</v>
      </c>
      <c r="Q2059">
        <v>828</v>
      </c>
      <c r="R2059" t="s">
        <v>92</v>
      </c>
    </row>
    <row r="2060" spans="1:18" x14ac:dyDescent="0.2">
      <c r="A2060" s="514">
        <v>2058</v>
      </c>
      <c r="B2060" s="374">
        <v>43609.392361111109</v>
      </c>
      <c r="C2060" t="s">
        <v>92</v>
      </c>
      <c r="D2060">
        <v>0.01</v>
      </c>
      <c r="E2060" t="s">
        <v>253</v>
      </c>
      <c r="F2060">
        <v>1.1192</v>
      </c>
      <c r="I2060" s="374">
        <v>43609.604166666664</v>
      </c>
      <c r="J2060">
        <v>1.1197999999999999</v>
      </c>
      <c r="K2060">
        <v>0</v>
      </c>
      <c r="M2060">
        <v>0</v>
      </c>
      <c r="N2060">
        <v>0.6</v>
      </c>
      <c r="O2060">
        <v>1110</v>
      </c>
      <c r="P2060" t="s">
        <v>563</v>
      </c>
      <c r="Q2060">
        <v>829</v>
      </c>
      <c r="R2060" t="s">
        <v>92</v>
      </c>
    </row>
    <row r="2061" spans="1:18" x14ac:dyDescent="0.2">
      <c r="A2061" s="514">
        <v>2059</v>
      </c>
      <c r="B2061" s="374">
        <v>43609.47152777778</v>
      </c>
      <c r="C2061" t="s">
        <v>92</v>
      </c>
      <c r="D2061">
        <v>0.01</v>
      </c>
      <c r="E2061" t="s">
        <v>253</v>
      </c>
      <c r="F2061">
        <v>1.1178999999999999</v>
      </c>
      <c r="I2061" s="374">
        <v>43609.604166666664</v>
      </c>
      <c r="J2061">
        <v>1.1197999999999999</v>
      </c>
      <c r="K2061">
        <v>0</v>
      </c>
      <c r="M2061">
        <v>0</v>
      </c>
      <c r="N2061">
        <v>1.9</v>
      </c>
      <c r="O2061">
        <v>1110</v>
      </c>
      <c r="P2061" t="s">
        <v>753</v>
      </c>
      <c r="Q2061">
        <v>829</v>
      </c>
      <c r="R2061" t="s">
        <v>92</v>
      </c>
    </row>
    <row r="2062" spans="1:18" x14ac:dyDescent="0.2">
      <c r="A2062" s="514">
        <v>2061</v>
      </c>
      <c r="B2062" s="374">
        <v>43612.377083333333</v>
      </c>
      <c r="C2062" t="s">
        <v>92</v>
      </c>
      <c r="D2062">
        <v>0.01</v>
      </c>
      <c r="E2062" t="s">
        <v>253</v>
      </c>
      <c r="F2062">
        <v>1.1201000000000001</v>
      </c>
      <c r="I2062" s="374">
        <v>43616.693055555559</v>
      </c>
      <c r="J2062">
        <v>1.1174999999999999</v>
      </c>
      <c r="K2062">
        <v>0</v>
      </c>
      <c r="M2062">
        <v>-0.73</v>
      </c>
      <c r="N2062">
        <v>-3.33</v>
      </c>
      <c r="O2062">
        <v>1110</v>
      </c>
      <c r="P2062" t="s">
        <v>563</v>
      </c>
      <c r="Q2062">
        <v>830</v>
      </c>
      <c r="R2062" t="s">
        <v>92</v>
      </c>
    </row>
    <row r="2063" spans="1:18" x14ac:dyDescent="0.2">
      <c r="A2063" s="514">
        <v>2062</v>
      </c>
      <c r="B2063" s="374">
        <v>43612.644444444442</v>
      </c>
      <c r="C2063" t="s">
        <v>92</v>
      </c>
      <c r="D2063">
        <v>0.01</v>
      </c>
      <c r="E2063" t="s">
        <v>253</v>
      </c>
      <c r="F2063">
        <v>1.1189</v>
      </c>
      <c r="I2063" s="374">
        <v>43616.693055555559</v>
      </c>
      <c r="J2063">
        <v>1.1174999999999999</v>
      </c>
      <c r="K2063">
        <v>0</v>
      </c>
      <c r="M2063">
        <v>-0.73</v>
      </c>
      <c r="N2063">
        <v>-2.13</v>
      </c>
      <c r="O2063">
        <v>1110</v>
      </c>
      <c r="P2063" t="s">
        <v>760</v>
      </c>
      <c r="Q2063">
        <v>830</v>
      </c>
      <c r="R2063" t="s">
        <v>92</v>
      </c>
    </row>
    <row r="2064" spans="1:18" x14ac:dyDescent="0.2">
      <c r="A2064" s="514">
        <v>2063</v>
      </c>
      <c r="B2064" s="374">
        <v>43613.388194444444</v>
      </c>
      <c r="C2064" t="s">
        <v>92</v>
      </c>
      <c r="D2064">
        <v>0.01</v>
      </c>
      <c r="E2064" t="s">
        <v>253</v>
      </c>
      <c r="F2064">
        <v>1.1175999999999999</v>
      </c>
      <c r="I2064" s="374">
        <v>43616.693055555559</v>
      </c>
      <c r="J2064">
        <v>1.1174999999999999</v>
      </c>
      <c r="K2064">
        <v>0</v>
      </c>
      <c r="M2064">
        <v>-0.61</v>
      </c>
      <c r="N2064">
        <v>-0.71</v>
      </c>
      <c r="O2064">
        <v>1110</v>
      </c>
      <c r="P2064" t="s">
        <v>761</v>
      </c>
      <c r="Q2064">
        <v>830</v>
      </c>
      <c r="R2064" t="s">
        <v>92</v>
      </c>
    </row>
    <row r="2065" spans="1:18" x14ac:dyDescent="0.2">
      <c r="A2065" s="514">
        <v>2064</v>
      </c>
      <c r="B2065" s="374">
        <v>43613.947222222225</v>
      </c>
      <c r="C2065" t="s">
        <v>92</v>
      </c>
      <c r="D2065">
        <v>0.02</v>
      </c>
      <c r="E2065" t="s">
        <v>253</v>
      </c>
      <c r="F2065">
        <v>1.1161000000000001</v>
      </c>
      <c r="I2065" s="374">
        <v>43616.693055555559</v>
      </c>
      <c r="J2065">
        <v>1.1174999999999999</v>
      </c>
      <c r="K2065">
        <v>0</v>
      </c>
      <c r="M2065">
        <v>-1.24</v>
      </c>
      <c r="N2065">
        <v>1.56</v>
      </c>
      <c r="O2065">
        <v>1110</v>
      </c>
      <c r="P2065" t="s">
        <v>762</v>
      </c>
      <c r="Q2065">
        <v>830</v>
      </c>
      <c r="R2065" t="s">
        <v>92</v>
      </c>
    </row>
    <row r="2066" spans="1:18" x14ac:dyDescent="0.2">
      <c r="A2066" s="514">
        <v>2066</v>
      </c>
      <c r="B2066" s="374">
        <v>43614.630555555559</v>
      </c>
      <c r="C2066" t="s">
        <v>92</v>
      </c>
      <c r="D2066">
        <v>0.03</v>
      </c>
      <c r="E2066" t="s">
        <v>253</v>
      </c>
      <c r="F2066">
        <v>1.1146</v>
      </c>
      <c r="I2066" s="374">
        <v>43616.693055555559</v>
      </c>
      <c r="J2066">
        <v>1.1174999999999999</v>
      </c>
      <c r="K2066">
        <v>0</v>
      </c>
      <c r="M2066">
        <v>-1.49</v>
      </c>
      <c r="N2066">
        <v>7.21</v>
      </c>
      <c r="O2066">
        <v>1110</v>
      </c>
      <c r="P2066" t="s">
        <v>763</v>
      </c>
      <c r="Q2066">
        <v>830</v>
      </c>
      <c r="R2066" t="s">
        <v>92</v>
      </c>
    </row>
    <row r="2067" spans="1:18" x14ac:dyDescent="0.2">
      <c r="A2067" s="514">
        <v>2068</v>
      </c>
      <c r="B2067" s="374">
        <v>43614.716666666667</v>
      </c>
      <c r="C2067" t="s">
        <v>92</v>
      </c>
      <c r="D2067">
        <v>0.04</v>
      </c>
      <c r="E2067" t="s">
        <v>253</v>
      </c>
      <c r="F2067">
        <v>1.113</v>
      </c>
      <c r="I2067" s="374">
        <v>43616.693055555559</v>
      </c>
      <c r="J2067">
        <v>1.1174999999999999</v>
      </c>
      <c r="K2067">
        <v>0</v>
      </c>
      <c r="M2067">
        <v>-1.99</v>
      </c>
      <c r="N2067">
        <v>16.010000000000002</v>
      </c>
      <c r="O2067">
        <v>1110</v>
      </c>
      <c r="P2067" t="s">
        <v>764</v>
      </c>
      <c r="Q2067">
        <v>830</v>
      </c>
      <c r="R2067" t="s">
        <v>92</v>
      </c>
    </row>
    <row r="2068" spans="1:18" x14ac:dyDescent="0.2">
      <c r="A2068" s="514">
        <v>2065</v>
      </c>
      <c r="B2068" s="374">
        <v>43613.967361111114</v>
      </c>
      <c r="C2068" t="s">
        <v>93</v>
      </c>
      <c r="D2068">
        <v>0.01</v>
      </c>
      <c r="E2068" t="s">
        <v>253</v>
      </c>
      <c r="F2068">
        <v>1.1162000000000001</v>
      </c>
      <c r="I2068" s="374">
        <v>43614.550694444442</v>
      </c>
      <c r="J2068">
        <v>1.115</v>
      </c>
      <c r="K2068">
        <v>0</v>
      </c>
      <c r="M2068">
        <v>0.02</v>
      </c>
      <c r="N2068">
        <v>1.22</v>
      </c>
      <c r="O2068">
        <v>1110</v>
      </c>
      <c r="P2068" t="s">
        <v>563</v>
      </c>
      <c r="Q2068">
        <v>831</v>
      </c>
      <c r="R2068" t="s">
        <v>93</v>
      </c>
    </row>
    <row r="2069" spans="1:18" x14ac:dyDescent="0.2">
      <c r="A2069" s="514">
        <v>2067</v>
      </c>
      <c r="B2069" s="374">
        <v>43614.636805555558</v>
      </c>
      <c r="C2069" t="s">
        <v>93</v>
      </c>
      <c r="D2069">
        <v>0.01</v>
      </c>
      <c r="E2069" t="s">
        <v>253</v>
      </c>
      <c r="F2069">
        <v>1.1147</v>
      </c>
      <c r="I2069" s="374">
        <v>43614.709722222222</v>
      </c>
      <c r="J2069">
        <v>1.1134999999999999</v>
      </c>
      <c r="K2069">
        <v>0</v>
      </c>
      <c r="M2069">
        <v>0</v>
      </c>
      <c r="N2069">
        <v>1.2</v>
      </c>
      <c r="O2069">
        <v>1110</v>
      </c>
      <c r="P2069" t="s">
        <v>563</v>
      </c>
      <c r="Q2069">
        <v>832</v>
      </c>
      <c r="R2069" t="s">
        <v>93</v>
      </c>
    </row>
    <row r="2070" spans="1:18" x14ac:dyDescent="0.2">
      <c r="A2070" s="514">
        <v>2069</v>
      </c>
      <c r="B2070" s="374">
        <v>43614.736805555556</v>
      </c>
      <c r="C2070" t="s">
        <v>93</v>
      </c>
      <c r="D2070">
        <v>0.01</v>
      </c>
      <c r="E2070" t="s">
        <v>253</v>
      </c>
      <c r="F2070">
        <v>1.1132</v>
      </c>
      <c r="I2070" s="374">
        <v>43615.648611111108</v>
      </c>
      <c r="J2070">
        <v>1.1121000000000001</v>
      </c>
      <c r="K2070">
        <v>0</v>
      </c>
      <c r="M2070">
        <v>0.05</v>
      </c>
      <c r="N2070">
        <v>1.1499999999999999</v>
      </c>
      <c r="O2070">
        <v>1110</v>
      </c>
      <c r="P2070" t="s">
        <v>563</v>
      </c>
      <c r="Q2070">
        <v>833</v>
      </c>
      <c r="R2070" t="s">
        <v>93</v>
      </c>
    </row>
    <row r="2071" spans="1:18" x14ac:dyDescent="0.2">
      <c r="A2071" s="514">
        <v>2070</v>
      </c>
      <c r="B2071" s="374">
        <v>43615.706944444442</v>
      </c>
      <c r="C2071" t="s">
        <v>93</v>
      </c>
      <c r="D2071">
        <v>0.01</v>
      </c>
      <c r="E2071" t="s">
        <v>253</v>
      </c>
      <c r="F2071">
        <v>1.1127</v>
      </c>
      <c r="I2071" s="374">
        <v>43616.709722222222</v>
      </c>
      <c r="J2071">
        <v>1.1137999999999999</v>
      </c>
      <c r="K2071">
        <v>0</v>
      </c>
      <c r="M2071">
        <v>0.02</v>
      </c>
      <c r="N2071">
        <v>-1.08</v>
      </c>
      <c r="O2071">
        <v>1110</v>
      </c>
      <c r="P2071" t="s">
        <v>563</v>
      </c>
      <c r="Q2071">
        <v>834</v>
      </c>
      <c r="R2071" t="s">
        <v>93</v>
      </c>
    </row>
    <row r="2072" spans="1:18" x14ac:dyDescent="0.2">
      <c r="A2072" s="514">
        <v>2071</v>
      </c>
      <c r="B2072" s="374">
        <v>43616.404166666667</v>
      </c>
      <c r="C2072" t="s">
        <v>93</v>
      </c>
      <c r="D2072">
        <v>0.01</v>
      </c>
      <c r="E2072" t="s">
        <v>253</v>
      </c>
      <c r="F2072">
        <v>1.1140000000000001</v>
      </c>
      <c r="I2072" s="374">
        <v>43616.709722222222</v>
      </c>
      <c r="J2072">
        <v>1.1137999999999999</v>
      </c>
      <c r="K2072">
        <v>0</v>
      </c>
      <c r="M2072">
        <v>0</v>
      </c>
      <c r="N2072">
        <v>0.2</v>
      </c>
      <c r="O2072">
        <v>1110</v>
      </c>
      <c r="P2072" t="s">
        <v>765</v>
      </c>
      <c r="Q2072">
        <v>834</v>
      </c>
      <c r="R2072" t="s">
        <v>93</v>
      </c>
    </row>
    <row r="2073" spans="1:18" x14ac:dyDescent="0.2">
      <c r="A2073" s="514">
        <v>2072</v>
      </c>
      <c r="B2073" s="374">
        <v>43616.470138888886</v>
      </c>
      <c r="C2073" t="s">
        <v>93</v>
      </c>
      <c r="D2073">
        <v>0.01</v>
      </c>
      <c r="E2073" t="s">
        <v>253</v>
      </c>
      <c r="F2073">
        <v>1.1153999999999999</v>
      </c>
      <c r="I2073" s="374">
        <v>43616.709722222222</v>
      </c>
      <c r="J2073">
        <v>1.1137999999999999</v>
      </c>
      <c r="K2073">
        <v>0</v>
      </c>
      <c r="M2073">
        <v>0</v>
      </c>
      <c r="N2073">
        <v>1.6</v>
      </c>
      <c r="O2073">
        <v>1110</v>
      </c>
      <c r="P2073" t="s">
        <v>766</v>
      </c>
      <c r="Q2073">
        <v>834</v>
      </c>
      <c r="R2073" t="s">
        <v>93</v>
      </c>
    </row>
    <row r="2074" spans="1:18" x14ac:dyDescent="0.2">
      <c r="A2074" s="514">
        <v>2073</v>
      </c>
      <c r="B2074" s="374">
        <v>43616.675694444442</v>
      </c>
      <c r="C2074" t="s">
        <v>93</v>
      </c>
      <c r="D2074">
        <v>0.02</v>
      </c>
      <c r="E2074" t="s">
        <v>253</v>
      </c>
      <c r="F2074">
        <v>1.1169</v>
      </c>
      <c r="I2074" s="374">
        <v>43616.709722222222</v>
      </c>
      <c r="J2074">
        <v>1.1137999999999999</v>
      </c>
      <c r="K2074">
        <v>0</v>
      </c>
      <c r="M2074">
        <v>0</v>
      </c>
      <c r="N2074">
        <v>6.2</v>
      </c>
      <c r="O2074">
        <v>1110</v>
      </c>
      <c r="P2074" t="s">
        <v>767</v>
      </c>
      <c r="Q2074">
        <v>834</v>
      </c>
      <c r="R2074" t="s">
        <v>93</v>
      </c>
    </row>
    <row r="2075" spans="1:18" x14ac:dyDescent="0.2">
      <c r="A2075" s="514">
        <v>2074</v>
      </c>
      <c r="B2075" s="374">
        <v>43616.697916666664</v>
      </c>
      <c r="C2075" t="s">
        <v>92</v>
      </c>
      <c r="D2075">
        <v>0.01</v>
      </c>
      <c r="E2075" t="s">
        <v>253</v>
      </c>
      <c r="F2075">
        <v>1.1172</v>
      </c>
      <c r="I2075" s="374">
        <v>43616.837500000001</v>
      </c>
      <c r="J2075">
        <v>1.1172</v>
      </c>
      <c r="K2075">
        <v>0</v>
      </c>
      <c r="M2075">
        <v>0</v>
      </c>
      <c r="N2075">
        <v>0</v>
      </c>
      <c r="O2075">
        <v>1110</v>
      </c>
      <c r="P2075" t="s">
        <v>563</v>
      </c>
      <c r="Q2075">
        <v>835</v>
      </c>
      <c r="R2075" t="s">
        <v>92</v>
      </c>
    </row>
    <row r="2076" spans="1:18" x14ac:dyDescent="0.2">
      <c r="A2076" s="514">
        <v>2075</v>
      </c>
      <c r="B2076" s="374">
        <v>43616.70416666667</v>
      </c>
      <c r="C2076" t="s">
        <v>92</v>
      </c>
      <c r="D2076">
        <v>0.01</v>
      </c>
      <c r="E2076" t="s">
        <v>253</v>
      </c>
      <c r="F2076">
        <v>1.1158999999999999</v>
      </c>
      <c r="I2076" s="374">
        <v>43616.837500000001</v>
      </c>
      <c r="J2076">
        <v>1.1172</v>
      </c>
      <c r="K2076">
        <v>0</v>
      </c>
      <c r="M2076">
        <v>0</v>
      </c>
      <c r="N2076">
        <v>1.3</v>
      </c>
      <c r="O2076">
        <v>1110</v>
      </c>
      <c r="P2076" t="s">
        <v>768</v>
      </c>
      <c r="Q2076">
        <v>835</v>
      </c>
      <c r="R2076" t="s">
        <v>92</v>
      </c>
    </row>
    <row r="2077" spans="1:18" x14ac:dyDescent="0.2">
      <c r="A2077" s="514">
        <v>2076</v>
      </c>
      <c r="B2077" s="374">
        <v>43616.706944444442</v>
      </c>
      <c r="C2077" t="s">
        <v>92</v>
      </c>
      <c r="D2077">
        <v>0.01</v>
      </c>
      <c r="E2077" t="s">
        <v>253</v>
      </c>
      <c r="F2077">
        <v>1.1145</v>
      </c>
      <c r="I2077" s="374">
        <v>43616.837500000001</v>
      </c>
      <c r="J2077">
        <v>1.1172</v>
      </c>
      <c r="K2077">
        <v>0</v>
      </c>
      <c r="M2077">
        <v>0</v>
      </c>
      <c r="N2077">
        <v>2.7</v>
      </c>
      <c r="O2077">
        <v>1110</v>
      </c>
      <c r="P2077" t="s">
        <v>769</v>
      </c>
      <c r="Q2077">
        <v>835</v>
      </c>
      <c r="R2077" t="s">
        <v>92</v>
      </c>
    </row>
    <row r="2078" spans="1:18" x14ac:dyDescent="0.2">
      <c r="A2078" s="514">
        <v>2077</v>
      </c>
      <c r="B2078" s="374">
        <v>43616.716666666667</v>
      </c>
      <c r="C2078" t="s">
        <v>93</v>
      </c>
      <c r="D2078">
        <v>0.01</v>
      </c>
      <c r="E2078" t="s">
        <v>253</v>
      </c>
      <c r="F2078">
        <v>1.1141000000000001</v>
      </c>
      <c r="I2078" s="374">
        <v>43621.861111111109</v>
      </c>
      <c r="J2078">
        <v>1.1222000000000001</v>
      </c>
      <c r="K2078">
        <v>0</v>
      </c>
      <c r="M2078">
        <v>0.06</v>
      </c>
      <c r="N2078">
        <v>-8.0399999999999991</v>
      </c>
      <c r="O2078">
        <v>1110</v>
      </c>
      <c r="P2078" t="s">
        <v>563</v>
      </c>
      <c r="Q2078">
        <v>836</v>
      </c>
      <c r="R2078" t="s">
        <v>93</v>
      </c>
    </row>
    <row r="2079" spans="1:18" x14ac:dyDescent="0.2">
      <c r="A2079" s="514">
        <v>2078</v>
      </c>
      <c r="B2079" s="374">
        <v>43616.740277777775</v>
      </c>
      <c r="C2079" t="s">
        <v>93</v>
      </c>
      <c r="D2079">
        <v>0.01</v>
      </c>
      <c r="E2079" t="s">
        <v>253</v>
      </c>
      <c r="F2079">
        <v>1.1153999999999999</v>
      </c>
      <c r="I2079" s="374">
        <v>43621.861111111109</v>
      </c>
      <c r="J2079">
        <v>1.1222000000000001</v>
      </c>
      <c r="K2079">
        <v>0</v>
      </c>
      <c r="M2079">
        <v>0.06</v>
      </c>
      <c r="N2079">
        <v>-6.74</v>
      </c>
      <c r="O2079">
        <v>1110</v>
      </c>
      <c r="P2079" t="s">
        <v>773</v>
      </c>
      <c r="Q2079">
        <v>836</v>
      </c>
      <c r="R2079" t="s">
        <v>93</v>
      </c>
    </row>
    <row r="2080" spans="1:18" x14ac:dyDescent="0.2">
      <c r="A2080" s="514">
        <v>2079</v>
      </c>
      <c r="B2080" s="374">
        <v>43616.824305555558</v>
      </c>
      <c r="C2080" t="s">
        <v>93</v>
      </c>
      <c r="D2080">
        <v>0.01</v>
      </c>
      <c r="E2080" t="s">
        <v>253</v>
      </c>
      <c r="F2080">
        <v>1.1167</v>
      </c>
      <c r="I2080" s="374">
        <v>43621.861111111109</v>
      </c>
      <c r="J2080">
        <v>1.1222000000000001</v>
      </c>
      <c r="K2080">
        <v>0</v>
      </c>
      <c r="M2080">
        <v>0.06</v>
      </c>
      <c r="N2080">
        <v>-5.44</v>
      </c>
      <c r="O2080">
        <v>1110</v>
      </c>
      <c r="P2080" t="s">
        <v>774</v>
      </c>
      <c r="Q2080">
        <v>836</v>
      </c>
      <c r="R2080" t="s">
        <v>93</v>
      </c>
    </row>
    <row r="2081" spans="1:18" x14ac:dyDescent="0.2">
      <c r="A2081" s="514">
        <v>2080</v>
      </c>
      <c r="B2081" s="374">
        <v>43619.112500000003</v>
      </c>
      <c r="C2081" t="s">
        <v>93</v>
      </c>
      <c r="D2081">
        <v>0.02</v>
      </c>
      <c r="E2081" t="s">
        <v>253</v>
      </c>
      <c r="F2081">
        <v>1.1181000000000001</v>
      </c>
      <c r="I2081" s="374">
        <v>43621.861111111109</v>
      </c>
      <c r="J2081">
        <v>1.1222000000000001</v>
      </c>
      <c r="K2081">
        <v>0</v>
      </c>
      <c r="M2081">
        <v>0.06</v>
      </c>
      <c r="N2081">
        <v>-8.14</v>
      </c>
      <c r="O2081">
        <v>1110</v>
      </c>
      <c r="P2081" t="s">
        <v>775</v>
      </c>
      <c r="Q2081">
        <v>836</v>
      </c>
      <c r="R2081" t="s">
        <v>93</v>
      </c>
    </row>
    <row r="2082" spans="1:18" x14ac:dyDescent="0.2">
      <c r="A2082" s="514">
        <v>2083</v>
      </c>
      <c r="B2082" s="374">
        <v>43619.601388888892</v>
      </c>
      <c r="C2082" t="s">
        <v>93</v>
      </c>
      <c r="D2082">
        <v>0.03</v>
      </c>
      <c r="E2082" t="s">
        <v>253</v>
      </c>
      <c r="F2082">
        <v>1.1196999999999999</v>
      </c>
      <c r="I2082" s="374">
        <v>43621.861111111109</v>
      </c>
      <c r="J2082">
        <v>1.1222000000000001</v>
      </c>
      <c r="K2082">
        <v>0</v>
      </c>
      <c r="M2082">
        <v>0.1</v>
      </c>
      <c r="N2082">
        <v>-7.4</v>
      </c>
      <c r="O2082">
        <v>1110</v>
      </c>
      <c r="P2082" t="s">
        <v>776</v>
      </c>
      <c r="Q2082">
        <v>836</v>
      </c>
      <c r="R2082" t="s">
        <v>93</v>
      </c>
    </row>
    <row r="2083" spans="1:18" x14ac:dyDescent="0.2">
      <c r="A2083" s="514">
        <v>2086</v>
      </c>
      <c r="B2083" s="374">
        <v>43619.758333333331</v>
      </c>
      <c r="C2083" t="s">
        <v>93</v>
      </c>
      <c r="D2083">
        <v>0.04</v>
      </c>
      <c r="E2083" t="s">
        <v>253</v>
      </c>
      <c r="F2083">
        <v>1.1214</v>
      </c>
      <c r="I2083" s="374">
        <v>43621.861111111109</v>
      </c>
      <c r="J2083">
        <v>1.1222000000000001</v>
      </c>
      <c r="K2083">
        <v>0</v>
      </c>
      <c r="M2083">
        <v>0.12</v>
      </c>
      <c r="N2083">
        <v>-3.08</v>
      </c>
      <c r="O2083">
        <v>1110</v>
      </c>
      <c r="P2083" t="s">
        <v>777</v>
      </c>
      <c r="Q2083">
        <v>836</v>
      </c>
      <c r="R2083" t="s">
        <v>93</v>
      </c>
    </row>
    <row r="2084" spans="1:18" x14ac:dyDescent="0.2">
      <c r="A2084" s="514">
        <v>2087</v>
      </c>
      <c r="B2084" s="374">
        <v>43619.815972222219</v>
      </c>
      <c r="C2084" t="s">
        <v>93</v>
      </c>
      <c r="D2084">
        <v>0.06</v>
      </c>
      <c r="E2084" t="s">
        <v>253</v>
      </c>
      <c r="F2084">
        <v>1.1233</v>
      </c>
      <c r="I2084" s="374">
        <v>43621.861111111109</v>
      </c>
      <c r="J2084">
        <v>1.1222000000000001</v>
      </c>
      <c r="K2084">
        <v>0</v>
      </c>
      <c r="M2084">
        <v>0.18</v>
      </c>
      <c r="N2084">
        <v>6.78</v>
      </c>
      <c r="O2084">
        <v>1110</v>
      </c>
      <c r="P2084" t="s">
        <v>778</v>
      </c>
      <c r="Q2084">
        <v>836</v>
      </c>
      <c r="R2084" t="s">
        <v>93</v>
      </c>
    </row>
    <row r="2085" spans="1:18" x14ac:dyDescent="0.2">
      <c r="A2085" s="514">
        <v>2089</v>
      </c>
      <c r="B2085" s="374">
        <v>43619.874305555553</v>
      </c>
      <c r="C2085" t="s">
        <v>93</v>
      </c>
      <c r="D2085">
        <v>0.09</v>
      </c>
      <c r="E2085" t="s">
        <v>253</v>
      </c>
      <c r="F2085">
        <v>1.1255999999999999</v>
      </c>
      <c r="I2085" s="374">
        <v>43621.861111111109</v>
      </c>
      <c r="J2085">
        <v>1.1222000000000001</v>
      </c>
      <c r="K2085">
        <v>0</v>
      </c>
      <c r="M2085">
        <v>0.28000000000000003</v>
      </c>
      <c r="N2085">
        <v>30.88</v>
      </c>
      <c r="O2085">
        <v>1110</v>
      </c>
      <c r="P2085" t="s">
        <v>779</v>
      </c>
      <c r="Q2085">
        <v>836</v>
      </c>
      <c r="R2085" t="s">
        <v>93</v>
      </c>
    </row>
    <row r="2086" spans="1:18" x14ac:dyDescent="0.2">
      <c r="A2086" s="514">
        <v>2096</v>
      </c>
      <c r="B2086" s="374">
        <v>43621.45</v>
      </c>
      <c r="C2086" t="s">
        <v>93</v>
      </c>
      <c r="D2086">
        <v>0.13</v>
      </c>
      <c r="E2086" t="s">
        <v>253</v>
      </c>
      <c r="F2086">
        <v>1.1281000000000001</v>
      </c>
      <c r="I2086" s="374">
        <v>43621.861111111109</v>
      </c>
      <c r="J2086">
        <v>1.1222000000000001</v>
      </c>
      <c r="K2086">
        <v>0</v>
      </c>
      <c r="M2086">
        <v>0</v>
      </c>
      <c r="N2086">
        <v>76.7</v>
      </c>
      <c r="O2086">
        <v>1110</v>
      </c>
      <c r="P2086" t="s">
        <v>780</v>
      </c>
      <c r="Q2086">
        <v>836</v>
      </c>
      <c r="R2086" t="s">
        <v>93</v>
      </c>
    </row>
    <row r="2087" spans="1:18" x14ac:dyDescent="0.2">
      <c r="A2087" s="514">
        <v>2081</v>
      </c>
      <c r="B2087" s="374">
        <v>43619.365972222222</v>
      </c>
      <c r="C2087" t="s">
        <v>92</v>
      </c>
      <c r="D2087">
        <v>0.01</v>
      </c>
      <c r="E2087" t="s">
        <v>253</v>
      </c>
      <c r="F2087">
        <v>1.1163000000000001</v>
      </c>
      <c r="I2087" s="374">
        <v>43619.445138888892</v>
      </c>
      <c r="J2087">
        <v>1.1174999999999999</v>
      </c>
      <c r="K2087">
        <v>0</v>
      </c>
      <c r="M2087">
        <v>0</v>
      </c>
      <c r="N2087">
        <v>1.2</v>
      </c>
      <c r="O2087">
        <v>1110</v>
      </c>
      <c r="P2087" t="s">
        <v>563</v>
      </c>
      <c r="Q2087">
        <v>837</v>
      </c>
      <c r="R2087" t="s">
        <v>92</v>
      </c>
    </row>
    <row r="2088" spans="1:18" x14ac:dyDescent="0.2">
      <c r="A2088" s="514">
        <v>2082</v>
      </c>
      <c r="B2088" s="374">
        <v>43619.581944444442</v>
      </c>
      <c r="C2088" t="s">
        <v>92</v>
      </c>
      <c r="D2088">
        <v>0.01</v>
      </c>
      <c r="E2088" t="s">
        <v>253</v>
      </c>
      <c r="F2088">
        <v>1.1181000000000001</v>
      </c>
      <c r="I2088" s="374">
        <v>43619.597916666666</v>
      </c>
      <c r="J2088">
        <v>1.1193</v>
      </c>
      <c r="K2088">
        <v>0</v>
      </c>
      <c r="M2088">
        <v>0</v>
      </c>
      <c r="N2088">
        <v>1.2</v>
      </c>
      <c r="O2088">
        <v>1110</v>
      </c>
      <c r="P2088" t="s">
        <v>563</v>
      </c>
      <c r="Q2088">
        <v>838</v>
      </c>
      <c r="R2088" t="s">
        <v>92</v>
      </c>
    </row>
    <row r="2089" spans="1:18" x14ac:dyDescent="0.2">
      <c r="A2089" s="514">
        <v>2084</v>
      </c>
      <c r="B2089" s="374">
        <v>43619.629166666666</v>
      </c>
      <c r="C2089" t="s">
        <v>92</v>
      </c>
      <c r="D2089">
        <v>0.01</v>
      </c>
      <c r="E2089" t="s">
        <v>253</v>
      </c>
      <c r="F2089">
        <v>1.1188</v>
      </c>
      <c r="I2089" s="374">
        <v>43619.65347222222</v>
      </c>
      <c r="J2089">
        <v>1.1198999999999999</v>
      </c>
      <c r="K2089">
        <v>0</v>
      </c>
      <c r="M2089">
        <v>0</v>
      </c>
      <c r="N2089">
        <v>1.1000000000000001</v>
      </c>
      <c r="O2089">
        <v>1110</v>
      </c>
      <c r="P2089" t="s">
        <v>575</v>
      </c>
      <c r="Q2089">
        <v>839</v>
      </c>
      <c r="R2089" t="s">
        <v>92</v>
      </c>
    </row>
    <row r="2090" spans="1:18" x14ac:dyDescent="0.2">
      <c r="A2090" s="514">
        <v>2085</v>
      </c>
      <c r="B2090" s="374">
        <v>43619.698611111111</v>
      </c>
      <c r="C2090" t="s">
        <v>92</v>
      </c>
      <c r="D2090">
        <v>0.01</v>
      </c>
      <c r="E2090" t="s">
        <v>253</v>
      </c>
      <c r="F2090">
        <v>1.1201000000000001</v>
      </c>
      <c r="I2090" s="374">
        <v>43619.756249999999</v>
      </c>
      <c r="J2090">
        <v>1.1213</v>
      </c>
      <c r="K2090">
        <v>0</v>
      </c>
      <c r="M2090">
        <v>0</v>
      </c>
      <c r="N2090">
        <v>1.2</v>
      </c>
      <c r="O2090">
        <v>1110</v>
      </c>
      <c r="P2090" t="s">
        <v>563</v>
      </c>
      <c r="Q2090">
        <v>840</v>
      </c>
      <c r="R2090" t="s">
        <v>92</v>
      </c>
    </row>
    <row r="2091" spans="1:18" x14ac:dyDescent="0.2">
      <c r="A2091" s="514">
        <v>2088</v>
      </c>
      <c r="B2091" s="374">
        <v>43619.834027777775</v>
      </c>
      <c r="C2091" t="s">
        <v>92</v>
      </c>
      <c r="D2091">
        <v>0.01</v>
      </c>
      <c r="E2091" t="s">
        <v>253</v>
      </c>
      <c r="F2091">
        <v>1.1241000000000001</v>
      </c>
      <c r="I2091" s="374">
        <v>43619.873611111114</v>
      </c>
      <c r="J2091">
        <v>1.1253</v>
      </c>
      <c r="K2091">
        <v>0</v>
      </c>
      <c r="M2091">
        <v>0</v>
      </c>
      <c r="N2091">
        <v>1.2</v>
      </c>
      <c r="O2091">
        <v>1110</v>
      </c>
      <c r="P2091" t="s">
        <v>563</v>
      </c>
      <c r="Q2091">
        <v>841</v>
      </c>
      <c r="R2091" t="s">
        <v>92</v>
      </c>
    </row>
    <row r="2092" spans="1:18" x14ac:dyDescent="0.2">
      <c r="A2092" s="514">
        <v>2090</v>
      </c>
      <c r="B2092" s="374">
        <v>43619.905555555553</v>
      </c>
      <c r="C2092" t="s">
        <v>92</v>
      </c>
      <c r="D2092">
        <v>0.01</v>
      </c>
      <c r="E2092" t="s">
        <v>253</v>
      </c>
      <c r="F2092">
        <v>1.1251</v>
      </c>
      <c r="I2092" s="374">
        <v>43620.367361111108</v>
      </c>
      <c r="J2092">
        <v>1.1264000000000001</v>
      </c>
      <c r="K2092">
        <v>0</v>
      </c>
      <c r="M2092">
        <v>-0.12</v>
      </c>
      <c r="N2092">
        <v>1.18</v>
      </c>
      <c r="O2092">
        <v>1110</v>
      </c>
      <c r="P2092" t="s">
        <v>563</v>
      </c>
      <c r="Q2092">
        <v>842</v>
      </c>
      <c r="R2092" t="s">
        <v>92</v>
      </c>
    </row>
    <row r="2093" spans="1:18" x14ac:dyDescent="0.2">
      <c r="A2093" s="514">
        <v>2091</v>
      </c>
      <c r="B2093" s="374">
        <v>43620.587500000001</v>
      </c>
      <c r="C2093" t="s">
        <v>92</v>
      </c>
      <c r="D2093">
        <v>0.01</v>
      </c>
      <c r="E2093" t="s">
        <v>253</v>
      </c>
      <c r="F2093">
        <v>1.1247</v>
      </c>
      <c r="I2093" s="374">
        <v>43620.663194444445</v>
      </c>
      <c r="J2093">
        <v>1.1253</v>
      </c>
      <c r="K2093">
        <v>0</v>
      </c>
      <c r="M2093">
        <v>0</v>
      </c>
      <c r="N2093">
        <v>0.6</v>
      </c>
      <c r="O2093">
        <v>1110</v>
      </c>
      <c r="P2093" t="s">
        <v>563</v>
      </c>
      <c r="Q2093">
        <v>843</v>
      </c>
      <c r="R2093" t="s">
        <v>92</v>
      </c>
    </row>
    <row r="2094" spans="1:18" x14ac:dyDescent="0.2">
      <c r="A2094" s="514">
        <v>2092</v>
      </c>
      <c r="B2094" s="374">
        <v>43620.594444444447</v>
      </c>
      <c r="C2094" t="s">
        <v>92</v>
      </c>
      <c r="D2094">
        <v>0.01</v>
      </c>
      <c r="E2094" t="s">
        <v>253</v>
      </c>
      <c r="F2094">
        <v>1.1234999999999999</v>
      </c>
      <c r="I2094" s="374">
        <v>43620.663194444445</v>
      </c>
      <c r="J2094">
        <v>1.1253</v>
      </c>
      <c r="K2094">
        <v>0</v>
      </c>
      <c r="M2094">
        <v>0</v>
      </c>
      <c r="N2094">
        <v>1.8</v>
      </c>
      <c r="O2094">
        <v>1110</v>
      </c>
      <c r="P2094" t="s">
        <v>770</v>
      </c>
      <c r="Q2094">
        <v>843</v>
      </c>
      <c r="R2094" t="s">
        <v>92</v>
      </c>
    </row>
    <row r="2095" spans="1:18" x14ac:dyDescent="0.2">
      <c r="A2095" s="514">
        <v>2093</v>
      </c>
      <c r="B2095" s="374">
        <v>43620.671527777777</v>
      </c>
      <c r="C2095" t="s">
        <v>92</v>
      </c>
      <c r="D2095">
        <v>0.01</v>
      </c>
      <c r="E2095" t="s">
        <v>253</v>
      </c>
      <c r="F2095">
        <v>1.1234</v>
      </c>
      <c r="I2095" s="374">
        <v>43620.675694444442</v>
      </c>
      <c r="J2095">
        <v>1.1246</v>
      </c>
      <c r="K2095">
        <v>0</v>
      </c>
      <c r="M2095">
        <v>0</v>
      </c>
      <c r="N2095">
        <v>1.2</v>
      </c>
      <c r="O2095">
        <v>1110</v>
      </c>
      <c r="P2095" t="s">
        <v>563</v>
      </c>
      <c r="Q2095">
        <v>844</v>
      </c>
      <c r="R2095" t="s">
        <v>92</v>
      </c>
    </row>
    <row r="2096" spans="1:18" x14ac:dyDescent="0.2">
      <c r="A2096" s="514">
        <v>2094</v>
      </c>
      <c r="B2096" s="374">
        <v>43620.689583333333</v>
      </c>
      <c r="C2096" t="s">
        <v>92</v>
      </c>
      <c r="D2096">
        <v>0.01</v>
      </c>
      <c r="E2096" t="s">
        <v>253</v>
      </c>
      <c r="F2096">
        <v>1.1237999999999999</v>
      </c>
      <c r="I2096" s="374">
        <v>43620.802083333336</v>
      </c>
      <c r="J2096">
        <v>1.125</v>
      </c>
      <c r="K2096">
        <v>0</v>
      </c>
      <c r="M2096">
        <v>0</v>
      </c>
      <c r="N2096">
        <v>1.2</v>
      </c>
      <c r="O2096">
        <v>1110</v>
      </c>
      <c r="P2096" t="s">
        <v>563</v>
      </c>
      <c r="Q2096">
        <v>845</v>
      </c>
      <c r="R2096" t="s">
        <v>92</v>
      </c>
    </row>
    <row r="2097" spans="1:18" x14ac:dyDescent="0.2">
      <c r="A2097" s="514">
        <v>2095</v>
      </c>
      <c r="B2097" s="374">
        <v>43620.847222222219</v>
      </c>
      <c r="C2097" t="s">
        <v>92</v>
      </c>
      <c r="D2097">
        <v>0.01</v>
      </c>
      <c r="E2097" t="s">
        <v>253</v>
      </c>
      <c r="F2097">
        <v>1.1261000000000001</v>
      </c>
      <c r="I2097" s="374">
        <v>43621.432638888888</v>
      </c>
      <c r="J2097">
        <v>1.1274</v>
      </c>
      <c r="K2097">
        <v>0</v>
      </c>
      <c r="M2097">
        <v>-0.12</v>
      </c>
      <c r="N2097">
        <v>1.18</v>
      </c>
      <c r="O2097">
        <v>1110</v>
      </c>
      <c r="P2097" t="s">
        <v>563</v>
      </c>
      <c r="Q2097">
        <v>846</v>
      </c>
      <c r="R2097" t="s">
        <v>92</v>
      </c>
    </row>
    <row r="2098" spans="1:18" x14ac:dyDescent="0.2">
      <c r="A2098" s="514">
        <v>2097</v>
      </c>
      <c r="B2098" s="374">
        <v>43621.484027777777</v>
      </c>
      <c r="C2098" t="s">
        <v>92</v>
      </c>
      <c r="D2098">
        <v>0.01</v>
      </c>
      <c r="E2098" t="s">
        <v>253</v>
      </c>
      <c r="F2098">
        <v>1.1281000000000001</v>
      </c>
      <c r="I2098" s="374">
        <v>43621.597916666666</v>
      </c>
      <c r="J2098">
        <v>1.1282000000000001</v>
      </c>
      <c r="K2098">
        <v>0</v>
      </c>
      <c r="M2098">
        <v>0</v>
      </c>
      <c r="N2098">
        <v>0.1</v>
      </c>
      <c r="O2098">
        <v>1110</v>
      </c>
      <c r="P2098" t="s">
        <v>563</v>
      </c>
      <c r="Q2098">
        <v>847</v>
      </c>
      <c r="R2098" t="s">
        <v>92</v>
      </c>
    </row>
    <row r="2099" spans="1:18" x14ac:dyDescent="0.2">
      <c r="A2099" s="514">
        <v>2098</v>
      </c>
      <c r="B2099" s="374">
        <v>43621.531944444447</v>
      </c>
      <c r="C2099" t="s">
        <v>92</v>
      </c>
      <c r="D2099">
        <v>0.01</v>
      </c>
      <c r="E2099" t="s">
        <v>253</v>
      </c>
      <c r="F2099">
        <v>1.1269</v>
      </c>
      <c r="I2099" s="374">
        <v>43621.597916666666</v>
      </c>
      <c r="J2099">
        <v>1.1282000000000001</v>
      </c>
      <c r="K2099">
        <v>0</v>
      </c>
      <c r="M2099">
        <v>0</v>
      </c>
      <c r="N2099">
        <v>1.3</v>
      </c>
      <c r="O2099">
        <v>1110</v>
      </c>
      <c r="P2099" t="s">
        <v>771</v>
      </c>
      <c r="Q2099">
        <v>847</v>
      </c>
      <c r="R2099" t="s">
        <v>92</v>
      </c>
    </row>
    <row r="2100" spans="1:18" x14ac:dyDescent="0.2">
      <c r="A2100" s="514">
        <v>2099</v>
      </c>
      <c r="B2100" s="374">
        <v>43621.575694444444</v>
      </c>
      <c r="C2100" t="s">
        <v>92</v>
      </c>
      <c r="D2100">
        <v>0.01</v>
      </c>
      <c r="E2100" t="s">
        <v>253</v>
      </c>
      <c r="F2100">
        <v>1.1255999999999999</v>
      </c>
      <c r="I2100" s="374">
        <v>43621.597916666666</v>
      </c>
      <c r="J2100">
        <v>1.1282000000000001</v>
      </c>
      <c r="K2100">
        <v>0</v>
      </c>
      <c r="M2100">
        <v>0</v>
      </c>
      <c r="N2100">
        <v>2.6</v>
      </c>
      <c r="O2100">
        <v>1110</v>
      </c>
      <c r="P2100" t="s">
        <v>772</v>
      </c>
      <c r="Q2100">
        <v>847</v>
      </c>
      <c r="R2100" t="s">
        <v>92</v>
      </c>
    </row>
    <row r="2101" spans="1:18" x14ac:dyDescent="0.2">
      <c r="A2101" s="514">
        <v>2100</v>
      </c>
      <c r="B2101" s="374">
        <v>43621.622916666667</v>
      </c>
      <c r="C2101" t="s">
        <v>92</v>
      </c>
      <c r="D2101">
        <v>0.01</v>
      </c>
      <c r="E2101" t="s">
        <v>253</v>
      </c>
      <c r="F2101">
        <v>1.1289</v>
      </c>
      <c r="I2101" s="374">
        <v>43622.60833333333</v>
      </c>
      <c r="J2101">
        <v>1.1272</v>
      </c>
      <c r="K2101">
        <v>0</v>
      </c>
      <c r="M2101">
        <v>-0.37</v>
      </c>
      <c r="N2101">
        <v>-2.0699999999999998</v>
      </c>
      <c r="O2101">
        <v>1110</v>
      </c>
      <c r="P2101" t="s">
        <v>563</v>
      </c>
      <c r="Q2101">
        <v>848</v>
      </c>
      <c r="R2101" t="s">
        <v>92</v>
      </c>
    </row>
    <row r="2102" spans="1:18" x14ac:dyDescent="0.2">
      <c r="A2102" s="514">
        <v>2101</v>
      </c>
      <c r="B2102" s="374">
        <v>43621.645138888889</v>
      </c>
      <c r="C2102" t="s">
        <v>92</v>
      </c>
      <c r="D2102">
        <v>0.01</v>
      </c>
      <c r="E2102" t="s">
        <v>253</v>
      </c>
      <c r="F2102">
        <v>1.1276999999999999</v>
      </c>
      <c r="I2102" s="374">
        <v>43622.60833333333</v>
      </c>
      <c r="J2102">
        <v>1.1272</v>
      </c>
      <c r="K2102">
        <v>0</v>
      </c>
      <c r="M2102">
        <v>-0.37</v>
      </c>
      <c r="N2102">
        <v>-0.87</v>
      </c>
      <c r="O2102">
        <v>1110</v>
      </c>
      <c r="P2102" t="s">
        <v>782</v>
      </c>
      <c r="Q2102">
        <v>848</v>
      </c>
      <c r="R2102" t="s">
        <v>92</v>
      </c>
    </row>
    <row r="2103" spans="1:18" x14ac:dyDescent="0.2">
      <c r="A2103" s="514">
        <v>2102</v>
      </c>
      <c r="B2103" s="374">
        <v>43621.671527777777</v>
      </c>
      <c r="C2103" t="s">
        <v>92</v>
      </c>
      <c r="D2103">
        <v>0.01</v>
      </c>
      <c r="E2103" t="s">
        <v>253</v>
      </c>
      <c r="F2103">
        <v>1.1263000000000001</v>
      </c>
      <c r="I2103" s="374">
        <v>43622.60833333333</v>
      </c>
      <c r="J2103">
        <v>1.1272</v>
      </c>
      <c r="K2103">
        <v>0</v>
      </c>
      <c r="M2103">
        <v>-0.37</v>
      </c>
      <c r="N2103">
        <v>0.53</v>
      </c>
      <c r="O2103">
        <v>1110</v>
      </c>
      <c r="P2103" t="s">
        <v>783</v>
      </c>
      <c r="Q2103">
        <v>848</v>
      </c>
      <c r="R2103" t="s">
        <v>92</v>
      </c>
    </row>
    <row r="2104" spans="1:18" x14ac:dyDescent="0.2">
      <c r="A2104" s="514">
        <v>2103</v>
      </c>
      <c r="B2104" s="374">
        <v>43621.728472222225</v>
      </c>
      <c r="C2104" t="s">
        <v>92</v>
      </c>
      <c r="D2104">
        <v>0.02</v>
      </c>
      <c r="E2104" t="s">
        <v>253</v>
      </c>
      <c r="F2104">
        <v>1.1249</v>
      </c>
      <c r="I2104" s="374">
        <v>43622.60833333333</v>
      </c>
      <c r="J2104">
        <v>1.1272</v>
      </c>
      <c r="K2104">
        <v>0</v>
      </c>
      <c r="M2104">
        <v>-0.74</v>
      </c>
      <c r="N2104">
        <v>3.86</v>
      </c>
      <c r="O2104">
        <v>1110</v>
      </c>
      <c r="P2104" t="s">
        <v>784</v>
      </c>
      <c r="Q2104">
        <v>848</v>
      </c>
      <c r="R2104" t="s">
        <v>92</v>
      </c>
    </row>
    <row r="2105" spans="1:18" x14ac:dyDescent="0.2">
      <c r="A2105" s="514">
        <v>2104</v>
      </c>
      <c r="B2105" s="374">
        <v>43621.761111111111</v>
      </c>
      <c r="C2105" t="s">
        <v>92</v>
      </c>
      <c r="D2105">
        <v>0.03</v>
      </c>
      <c r="E2105" t="s">
        <v>253</v>
      </c>
      <c r="F2105">
        <v>1.1234</v>
      </c>
      <c r="I2105" s="374">
        <v>43622.60833333333</v>
      </c>
      <c r="J2105">
        <v>1.1272</v>
      </c>
      <c r="K2105">
        <v>0</v>
      </c>
      <c r="M2105">
        <v>-1.1200000000000001</v>
      </c>
      <c r="N2105">
        <v>10.28</v>
      </c>
      <c r="O2105">
        <v>1110</v>
      </c>
      <c r="P2105" t="s">
        <v>785</v>
      </c>
      <c r="Q2105">
        <v>848</v>
      </c>
      <c r="R2105" t="s">
        <v>92</v>
      </c>
    </row>
    <row r="2106" spans="1:18" x14ac:dyDescent="0.2">
      <c r="A2106" s="514">
        <v>2105</v>
      </c>
      <c r="B2106" s="374">
        <v>43621.866666666669</v>
      </c>
      <c r="C2106" t="s">
        <v>93</v>
      </c>
      <c r="D2106">
        <v>0.01</v>
      </c>
      <c r="E2106" t="s">
        <v>253</v>
      </c>
      <c r="F2106">
        <v>1.1222000000000001</v>
      </c>
      <c r="I2106" s="374">
        <v>43622.572916666664</v>
      </c>
      <c r="J2106">
        <v>1.1204000000000001</v>
      </c>
      <c r="K2106">
        <v>0</v>
      </c>
      <c r="M2106">
        <v>0.05</v>
      </c>
      <c r="N2106">
        <v>1.85</v>
      </c>
      <c r="O2106">
        <v>1110</v>
      </c>
      <c r="P2106" t="s">
        <v>577</v>
      </c>
      <c r="Q2106">
        <v>849</v>
      </c>
      <c r="R2106" t="s">
        <v>93</v>
      </c>
    </row>
    <row r="2107" spans="1:18" x14ac:dyDescent="0.2">
      <c r="A2107" s="514">
        <v>2106</v>
      </c>
      <c r="B2107" s="374">
        <v>43622.337500000001</v>
      </c>
      <c r="C2107" t="s">
        <v>93</v>
      </c>
      <c r="D2107">
        <v>0.01</v>
      </c>
      <c r="E2107" t="s">
        <v>253</v>
      </c>
      <c r="F2107">
        <v>1.1234999999999999</v>
      </c>
      <c r="I2107" s="374">
        <v>43622.572916666664</v>
      </c>
      <c r="J2107">
        <v>1.1204000000000001</v>
      </c>
      <c r="K2107">
        <v>0</v>
      </c>
      <c r="M2107">
        <v>0</v>
      </c>
      <c r="N2107">
        <v>3.1</v>
      </c>
      <c r="O2107">
        <v>1110</v>
      </c>
      <c r="P2107" t="s">
        <v>781</v>
      </c>
      <c r="Q2107">
        <v>849</v>
      </c>
      <c r="R2107" t="s">
        <v>93</v>
      </c>
    </row>
    <row r="2108" spans="1:18" x14ac:dyDescent="0.2">
      <c r="A2108" s="514">
        <v>2107</v>
      </c>
      <c r="B2108" s="374">
        <v>43622.576388888891</v>
      </c>
      <c r="C2108" t="s">
        <v>93</v>
      </c>
      <c r="D2108">
        <v>0.01</v>
      </c>
      <c r="E2108" t="s">
        <v>253</v>
      </c>
      <c r="F2108">
        <v>1.1252</v>
      </c>
      <c r="I2108" s="374">
        <v>43622.631249999999</v>
      </c>
      <c r="J2108">
        <v>1.1269</v>
      </c>
      <c r="K2108">
        <v>0</v>
      </c>
      <c r="M2108">
        <v>0</v>
      </c>
      <c r="N2108">
        <v>-1.7</v>
      </c>
      <c r="O2108">
        <v>1110</v>
      </c>
      <c r="P2108" t="s">
        <v>563</v>
      </c>
      <c r="Q2108">
        <v>850</v>
      </c>
      <c r="R2108" t="s">
        <v>93</v>
      </c>
    </row>
    <row r="2109" spans="1:18" x14ac:dyDescent="0.2">
      <c r="A2109" s="514">
        <v>2108</v>
      </c>
      <c r="B2109" s="374">
        <v>43622.579861111109</v>
      </c>
      <c r="C2109" t="s">
        <v>93</v>
      </c>
      <c r="D2109">
        <v>0.01</v>
      </c>
      <c r="E2109" t="s">
        <v>253</v>
      </c>
      <c r="F2109">
        <v>1.1264000000000001</v>
      </c>
      <c r="I2109" s="374">
        <v>43622.631249999999</v>
      </c>
      <c r="J2109">
        <v>1.1269</v>
      </c>
      <c r="K2109">
        <v>0</v>
      </c>
      <c r="M2109">
        <v>0</v>
      </c>
      <c r="N2109">
        <v>-0.5</v>
      </c>
      <c r="O2109">
        <v>1110</v>
      </c>
      <c r="P2109" t="s">
        <v>786</v>
      </c>
      <c r="Q2109">
        <v>850</v>
      </c>
      <c r="R2109" t="s">
        <v>93</v>
      </c>
    </row>
    <row r="2110" spans="1:18" x14ac:dyDescent="0.2">
      <c r="A2110" s="514">
        <v>2109</v>
      </c>
      <c r="B2110" s="374">
        <v>43622.613194444442</v>
      </c>
      <c r="C2110" t="s">
        <v>93</v>
      </c>
      <c r="D2110">
        <v>0.01</v>
      </c>
      <c r="E2110" t="s">
        <v>253</v>
      </c>
      <c r="F2110">
        <v>1.129</v>
      </c>
      <c r="I2110" s="374">
        <v>43622.631249999999</v>
      </c>
      <c r="J2110">
        <v>1.1269</v>
      </c>
      <c r="K2110">
        <v>0</v>
      </c>
      <c r="M2110">
        <v>0</v>
      </c>
      <c r="N2110">
        <v>2.1</v>
      </c>
      <c r="O2110">
        <v>1110</v>
      </c>
      <c r="P2110" t="s">
        <v>787</v>
      </c>
      <c r="Q2110">
        <v>850</v>
      </c>
      <c r="R2110" t="s">
        <v>93</v>
      </c>
    </row>
    <row r="2111" spans="1:18" x14ac:dyDescent="0.2">
      <c r="A2111" s="514">
        <v>2110</v>
      </c>
      <c r="B2111" s="374">
        <v>43622.618750000001</v>
      </c>
      <c r="C2111" t="s">
        <v>93</v>
      </c>
      <c r="D2111">
        <v>0.02</v>
      </c>
      <c r="E2111" t="s">
        <v>253</v>
      </c>
      <c r="F2111">
        <v>1.1304000000000001</v>
      </c>
      <c r="I2111" s="374">
        <v>43622.631249999999</v>
      </c>
      <c r="J2111">
        <v>1.1269</v>
      </c>
      <c r="K2111">
        <v>0</v>
      </c>
      <c r="M2111">
        <v>0</v>
      </c>
      <c r="N2111">
        <v>7</v>
      </c>
      <c r="O2111">
        <v>1110</v>
      </c>
      <c r="P2111" t="s">
        <v>788</v>
      </c>
      <c r="Q2111">
        <v>850</v>
      </c>
      <c r="R2111" t="s">
        <v>93</v>
      </c>
    </row>
    <row r="2112" spans="1:18" x14ac:dyDescent="0.2">
      <c r="A2112" s="514">
        <v>2111</v>
      </c>
      <c r="B2112" s="374">
        <v>43622.629166666666</v>
      </c>
      <c r="C2112" t="s">
        <v>92</v>
      </c>
      <c r="D2112">
        <v>0.01</v>
      </c>
      <c r="E2112" t="s">
        <v>253</v>
      </c>
      <c r="F2112">
        <v>1.1288</v>
      </c>
      <c r="I2112" s="374">
        <v>43622.706250000003</v>
      </c>
      <c r="J2112">
        <v>1.1277999999999999</v>
      </c>
      <c r="K2112">
        <v>0</v>
      </c>
      <c r="M2112">
        <v>0</v>
      </c>
      <c r="N2112">
        <v>-1</v>
      </c>
      <c r="O2112">
        <v>1110</v>
      </c>
      <c r="P2112" t="s">
        <v>563</v>
      </c>
      <c r="Q2112">
        <v>851</v>
      </c>
      <c r="R2112" t="s">
        <v>92</v>
      </c>
    </row>
    <row r="2113" spans="1:18" x14ac:dyDescent="0.2">
      <c r="A2113" s="514">
        <v>2112</v>
      </c>
      <c r="B2113" s="374">
        <v>43622.630555555559</v>
      </c>
      <c r="C2113" t="s">
        <v>92</v>
      </c>
      <c r="D2113">
        <v>0.01</v>
      </c>
      <c r="E2113" t="s">
        <v>253</v>
      </c>
      <c r="F2113">
        <v>1.1275999999999999</v>
      </c>
      <c r="I2113" s="374">
        <v>43622.706250000003</v>
      </c>
      <c r="J2113">
        <v>1.1277999999999999</v>
      </c>
      <c r="K2113">
        <v>0</v>
      </c>
      <c r="M2113">
        <v>0</v>
      </c>
      <c r="N2113">
        <v>0.2</v>
      </c>
      <c r="O2113">
        <v>1110</v>
      </c>
      <c r="P2113" t="s">
        <v>790</v>
      </c>
      <c r="Q2113">
        <v>851</v>
      </c>
      <c r="R2113" t="s">
        <v>92</v>
      </c>
    </row>
    <row r="2114" spans="1:18" x14ac:dyDescent="0.2">
      <c r="A2114" s="514">
        <v>2115</v>
      </c>
      <c r="B2114" s="374">
        <v>43622.650694444441</v>
      </c>
      <c r="C2114" t="s">
        <v>92</v>
      </c>
      <c r="D2114">
        <v>0.01</v>
      </c>
      <c r="E2114" t="s">
        <v>253</v>
      </c>
      <c r="F2114">
        <v>1.1262000000000001</v>
      </c>
      <c r="I2114" s="374">
        <v>43622.706250000003</v>
      </c>
      <c r="J2114">
        <v>1.1277999999999999</v>
      </c>
      <c r="K2114">
        <v>0</v>
      </c>
      <c r="M2114">
        <v>0</v>
      </c>
      <c r="N2114">
        <v>1.6</v>
      </c>
      <c r="O2114">
        <v>1110</v>
      </c>
      <c r="P2114" t="s">
        <v>791</v>
      </c>
      <c r="Q2114">
        <v>851</v>
      </c>
      <c r="R2114" t="s">
        <v>92</v>
      </c>
    </row>
    <row r="2115" spans="1:18" x14ac:dyDescent="0.2">
      <c r="A2115" s="514">
        <v>2116</v>
      </c>
      <c r="B2115" s="374">
        <v>43622.65902777778</v>
      </c>
      <c r="C2115" t="s">
        <v>92</v>
      </c>
      <c r="D2115">
        <v>0.02</v>
      </c>
      <c r="E2115" t="s">
        <v>253</v>
      </c>
      <c r="F2115">
        <v>1.1248</v>
      </c>
      <c r="I2115" s="374">
        <v>43622.706250000003</v>
      </c>
      <c r="J2115">
        <v>1.1277999999999999</v>
      </c>
      <c r="K2115">
        <v>0</v>
      </c>
      <c r="M2115">
        <v>0</v>
      </c>
      <c r="N2115">
        <v>6</v>
      </c>
      <c r="O2115">
        <v>1110</v>
      </c>
      <c r="P2115" t="s">
        <v>792</v>
      </c>
      <c r="Q2115">
        <v>851</v>
      </c>
      <c r="R2115" t="s">
        <v>92</v>
      </c>
    </row>
    <row r="2116" spans="1:18" x14ac:dyDescent="0.2">
      <c r="A2116" s="514">
        <v>2113</v>
      </c>
      <c r="B2116" s="374">
        <v>43622.643055555556</v>
      </c>
      <c r="C2116" t="s">
        <v>93</v>
      </c>
      <c r="D2116">
        <v>0.01</v>
      </c>
      <c r="E2116" t="s">
        <v>253</v>
      </c>
      <c r="F2116">
        <v>1.1271</v>
      </c>
      <c r="I2116" s="374">
        <v>43622.650694444441</v>
      </c>
      <c r="J2116">
        <v>1.1265000000000001</v>
      </c>
      <c r="K2116">
        <v>0</v>
      </c>
      <c r="M2116">
        <v>0</v>
      </c>
      <c r="N2116">
        <v>0.6</v>
      </c>
      <c r="O2116">
        <v>1110</v>
      </c>
      <c r="P2116" t="s">
        <v>563</v>
      </c>
      <c r="Q2116">
        <v>852</v>
      </c>
      <c r="R2116" t="s">
        <v>93</v>
      </c>
    </row>
    <row r="2117" spans="1:18" x14ac:dyDescent="0.2">
      <c r="A2117" s="514">
        <v>2114</v>
      </c>
      <c r="B2117" s="374">
        <v>43622.647916666669</v>
      </c>
      <c r="C2117" t="s">
        <v>93</v>
      </c>
      <c r="D2117">
        <v>0.01</v>
      </c>
      <c r="E2117" t="s">
        <v>253</v>
      </c>
      <c r="F2117">
        <v>1.1283000000000001</v>
      </c>
      <c r="I2117" s="374">
        <v>43622.650694444441</v>
      </c>
      <c r="J2117">
        <v>1.1265000000000001</v>
      </c>
      <c r="K2117">
        <v>0</v>
      </c>
      <c r="M2117">
        <v>0</v>
      </c>
      <c r="N2117">
        <v>1.8</v>
      </c>
      <c r="O2117">
        <v>1110</v>
      </c>
      <c r="P2117" t="s">
        <v>789</v>
      </c>
      <c r="Q2117">
        <v>852</v>
      </c>
      <c r="R2117" t="s">
        <v>93</v>
      </c>
    </row>
    <row r="2118" spans="1:18" x14ac:dyDescent="0.2">
      <c r="A2118" s="514">
        <v>2117</v>
      </c>
      <c r="B2118" s="374">
        <v>43622.667361111111</v>
      </c>
      <c r="C2118" t="s">
        <v>93</v>
      </c>
      <c r="D2118">
        <v>0.01</v>
      </c>
      <c r="E2118" t="s">
        <v>253</v>
      </c>
      <c r="F2118">
        <v>1.1257999999999999</v>
      </c>
      <c r="I2118" s="374">
        <v>43623.227777777778</v>
      </c>
      <c r="J2118">
        <v>1.1268</v>
      </c>
      <c r="K2118">
        <v>0</v>
      </c>
      <c r="M2118">
        <v>0.02</v>
      </c>
      <c r="N2118">
        <v>-0.98</v>
      </c>
      <c r="O2118">
        <v>1110</v>
      </c>
      <c r="P2118" t="s">
        <v>563</v>
      </c>
      <c r="Q2118">
        <v>853</v>
      </c>
      <c r="R2118" t="s">
        <v>93</v>
      </c>
    </row>
    <row r="2119" spans="1:18" x14ac:dyDescent="0.2">
      <c r="A2119" s="514">
        <v>2118</v>
      </c>
      <c r="B2119" s="374">
        <v>43622.680555555555</v>
      </c>
      <c r="C2119" t="s">
        <v>93</v>
      </c>
      <c r="D2119">
        <v>0.01</v>
      </c>
      <c r="E2119" t="s">
        <v>253</v>
      </c>
      <c r="F2119">
        <v>1.127</v>
      </c>
      <c r="I2119" s="374">
        <v>43623.227777777778</v>
      </c>
      <c r="J2119">
        <v>1.1268</v>
      </c>
      <c r="K2119">
        <v>0</v>
      </c>
      <c r="M2119">
        <v>0.02</v>
      </c>
      <c r="N2119">
        <v>0.22</v>
      </c>
      <c r="O2119">
        <v>1110</v>
      </c>
      <c r="P2119" t="s">
        <v>793</v>
      </c>
      <c r="Q2119">
        <v>853</v>
      </c>
      <c r="R2119" t="s">
        <v>93</v>
      </c>
    </row>
    <row r="2120" spans="1:18" x14ac:dyDescent="0.2">
      <c r="A2120" s="514">
        <v>2119</v>
      </c>
      <c r="B2120" s="374">
        <v>43622.709027777775</v>
      </c>
      <c r="C2120" t="s">
        <v>93</v>
      </c>
      <c r="D2120">
        <v>0.01</v>
      </c>
      <c r="E2120" t="s">
        <v>253</v>
      </c>
      <c r="F2120">
        <v>1.1283000000000001</v>
      </c>
      <c r="I2120" s="374">
        <v>43623.227777777778</v>
      </c>
      <c r="J2120">
        <v>1.1268</v>
      </c>
      <c r="K2120">
        <v>0</v>
      </c>
      <c r="M2120">
        <v>0.02</v>
      </c>
      <c r="N2120">
        <v>1.52</v>
      </c>
      <c r="O2120">
        <v>1110</v>
      </c>
      <c r="P2120" t="s">
        <v>794</v>
      </c>
      <c r="Q2120">
        <v>853</v>
      </c>
      <c r="R2120" t="s">
        <v>93</v>
      </c>
    </row>
    <row r="2121" spans="1:18" x14ac:dyDescent="0.2">
      <c r="A2121" s="514">
        <v>2121</v>
      </c>
      <c r="B2121" s="374">
        <v>43622.736805555556</v>
      </c>
      <c r="C2121" t="s">
        <v>93</v>
      </c>
      <c r="D2121">
        <v>0.02</v>
      </c>
      <c r="E2121" t="s">
        <v>253</v>
      </c>
      <c r="F2121">
        <v>1.1297999999999999</v>
      </c>
      <c r="I2121" s="374">
        <v>43623.227777777778</v>
      </c>
      <c r="J2121">
        <v>1.1268</v>
      </c>
      <c r="K2121">
        <v>0</v>
      </c>
      <c r="M2121">
        <v>0.03</v>
      </c>
      <c r="N2121">
        <v>6.03</v>
      </c>
      <c r="O2121">
        <v>1110</v>
      </c>
      <c r="P2121" t="s">
        <v>795</v>
      </c>
      <c r="Q2121">
        <v>853</v>
      </c>
      <c r="R2121" t="s">
        <v>93</v>
      </c>
    </row>
    <row r="2122" spans="1:18" x14ac:dyDescent="0.2">
      <c r="A2122" s="514">
        <v>2120</v>
      </c>
      <c r="B2122" s="374">
        <v>43622.719444444447</v>
      </c>
      <c r="C2122" t="s">
        <v>92</v>
      </c>
      <c r="D2122">
        <v>0.01</v>
      </c>
      <c r="E2122" t="s">
        <v>253</v>
      </c>
      <c r="F2122">
        <v>1.1287</v>
      </c>
      <c r="I2122" s="374">
        <v>43622.738888888889</v>
      </c>
      <c r="J2122">
        <v>1.1298999999999999</v>
      </c>
      <c r="K2122">
        <v>0</v>
      </c>
      <c r="M2122">
        <v>0</v>
      </c>
      <c r="N2122">
        <v>1.2</v>
      </c>
      <c r="O2122">
        <v>1110</v>
      </c>
      <c r="P2122" t="s">
        <v>563</v>
      </c>
      <c r="Q2122">
        <v>854</v>
      </c>
      <c r="R2122" t="s">
        <v>92</v>
      </c>
    </row>
    <row r="2123" spans="1:18" x14ac:dyDescent="0.2">
      <c r="A2123" s="514">
        <v>2122</v>
      </c>
      <c r="B2123" s="374">
        <v>43623.367361111108</v>
      </c>
      <c r="C2123" t="s">
        <v>92</v>
      </c>
      <c r="D2123">
        <v>0.01</v>
      </c>
      <c r="E2123" t="s">
        <v>253</v>
      </c>
      <c r="F2123">
        <v>1.1261000000000001</v>
      </c>
      <c r="I2123" s="374">
        <v>43623.593055555553</v>
      </c>
      <c r="J2123">
        <v>1.1273</v>
      </c>
      <c r="K2123">
        <v>0</v>
      </c>
      <c r="M2123">
        <v>0</v>
      </c>
      <c r="N2123">
        <v>1.2</v>
      </c>
      <c r="O2123">
        <v>1110</v>
      </c>
      <c r="P2123" t="s">
        <v>563</v>
      </c>
      <c r="Q2123">
        <v>855</v>
      </c>
      <c r="R2123" t="s">
        <v>92</v>
      </c>
    </row>
    <row r="2124" spans="1:18" x14ac:dyDescent="0.2">
      <c r="A2124" s="514">
        <v>2123</v>
      </c>
      <c r="B2124" s="374">
        <v>43623.379166666666</v>
      </c>
      <c r="C2124" t="s">
        <v>93</v>
      </c>
      <c r="D2124">
        <v>0.01</v>
      </c>
      <c r="E2124" t="s">
        <v>253</v>
      </c>
      <c r="F2124">
        <v>1.1263000000000001</v>
      </c>
      <c r="I2124" s="374">
        <v>43626</v>
      </c>
      <c r="J2124">
        <v>1.1331</v>
      </c>
      <c r="K2124">
        <v>0</v>
      </c>
      <c r="M2124">
        <v>0.02</v>
      </c>
      <c r="N2124">
        <v>-6.78</v>
      </c>
      <c r="O2124">
        <v>1110</v>
      </c>
      <c r="P2124" t="s">
        <v>575</v>
      </c>
      <c r="Q2124">
        <v>856</v>
      </c>
      <c r="R2124" t="s">
        <v>93</v>
      </c>
    </row>
    <row r="2125" spans="1:18" x14ac:dyDescent="0.2">
      <c r="A2125" s="514">
        <v>2125</v>
      </c>
      <c r="B2125" s="374">
        <v>43623.605555555558</v>
      </c>
      <c r="C2125" t="s">
        <v>93</v>
      </c>
      <c r="D2125">
        <v>0.02</v>
      </c>
      <c r="E2125" t="s">
        <v>253</v>
      </c>
      <c r="F2125">
        <v>1.1305000000000001</v>
      </c>
      <c r="I2125" s="374">
        <v>43626</v>
      </c>
      <c r="J2125">
        <v>1.1331</v>
      </c>
      <c r="K2125">
        <v>0</v>
      </c>
      <c r="M2125">
        <v>0.03</v>
      </c>
      <c r="N2125">
        <v>-5.17</v>
      </c>
      <c r="O2125">
        <v>1110</v>
      </c>
      <c r="P2125" t="s">
        <v>798</v>
      </c>
      <c r="Q2125">
        <v>856</v>
      </c>
      <c r="R2125" t="s">
        <v>93</v>
      </c>
    </row>
    <row r="2126" spans="1:18" x14ac:dyDescent="0.2">
      <c r="A2126" s="514">
        <v>2126</v>
      </c>
      <c r="B2126" s="374">
        <v>43623.613194444442</v>
      </c>
      <c r="C2126" t="s">
        <v>93</v>
      </c>
      <c r="D2126">
        <v>0.03</v>
      </c>
      <c r="E2126" t="s">
        <v>253</v>
      </c>
      <c r="F2126">
        <v>1.1321000000000001</v>
      </c>
      <c r="I2126" s="374">
        <v>43626</v>
      </c>
      <c r="J2126">
        <v>1.1331</v>
      </c>
      <c r="K2126">
        <v>0</v>
      </c>
      <c r="M2126">
        <v>0.05</v>
      </c>
      <c r="N2126">
        <v>-2.95</v>
      </c>
      <c r="O2126">
        <v>1110</v>
      </c>
      <c r="P2126" t="s">
        <v>797</v>
      </c>
      <c r="Q2126">
        <v>856</v>
      </c>
      <c r="R2126" t="s">
        <v>93</v>
      </c>
    </row>
    <row r="2127" spans="1:18" x14ac:dyDescent="0.2">
      <c r="A2127" s="514">
        <v>2128</v>
      </c>
      <c r="B2127" s="374">
        <v>43623.680555555555</v>
      </c>
      <c r="C2127" t="s">
        <v>93</v>
      </c>
      <c r="D2127">
        <v>0.04</v>
      </c>
      <c r="E2127" t="s">
        <v>253</v>
      </c>
      <c r="F2127">
        <v>1.1337999999999999</v>
      </c>
      <c r="I2127" s="374">
        <v>43626</v>
      </c>
      <c r="J2127">
        <v>1.1331</v>
      </c>
      <c r="K2127">
        <v>0</v>
      </c>
      <c r="M2127">
        <v>0.06</v>
      </c>
      <c r="N2127">
        <v>2.86</v>
      </c>
      <c r="O2127">
        <v>1110</v>
      </c>
      <c r="P2127" t="s">
        <v>796</v>
      </c>
      <c r="Q2127">
        <v>856</v>
      </c>
      <c r="R2127" t="s">
        <v>93</v>
      </c>
    </row>
    <row r="2128" spans="1:18" x14ac:dyDescent="0.2">
      <c r="A2128" s="514">
        <v>2124</v>
      </c>
      <c r="B2128" s="374">
        <v>43623.603472222225</v>
      </c>
      <c r="C2128" t="s">
        <v>92</v>
      </c>
      <c r="D2128">
        <v>0.01</v>
      </c>
      <c r="E2128" t="s">
        <v>253</v>
      </c>
      <c r="F2128">
        <v>1.1272</v>
      </c>
      <c r="I2128" s="374">
        <v>43623.604166666664</v>
      </c>
      <c r="J2128">
        <v>1.1289</v>
      </c>
      <c r="K2128">
        <v>0</v>
      </c>
      <c r="M2128">
        <v>0</v>
      </c>
      <c r="N2128">
        <v>1.7</v>
      </c>
      <c r="O2128">
        <v>1110</v>
      </c>
      <c r="P2128" t="s">
        <v>577</v>
      </c>
      <c r="Q2128">
        <v>857</v>
      </c>
      <c r="R2128" t="s">
        <v>92</v>
      </c>
    </row>
    <row r="2129" spans="1:18" x14ac:dyDescent="0.2">
      <c r="A2129" s="514">
        <v>2127</v>
      </c>
      <c r="B2129" s="374">
        <v>43623.623611111114</v>
      </c>
      <c r="C2129" t="s">
        <v>92</v>
      </c>
      <c r="D2129">
        <v>0.01</v>
      </c>
      <c r="E2129" t="s">
        <v>253</v>
      </c>
      <c r="F2129">
        <v>1.1314</v>
      </c>
      <c r="I2129" s="374">
        <v>43623.673611111109</v>
      </c>
      <c r="J2129">
        <v>1.1326000000000001</v>
      </c>
      <c r="K2129">
        <v>0</v>
      </c>
      <c r="M2129">
        <v>0</v>
      </c>
      <c r="N2129">
        <v>1.2</v>
      </c>
      <c r="O2129">
        <v>1110</v>
      </c>
      <c r="P2129" t="s">
        <v>563</v>
      </c>
      <c r="Q2129">
        <v>858</v>
      </c>
      <c r="R2129" t="s">
        <v>92</v>
      </c>
    </row>
    <row r="2130" spans="1:18" x14ac:dyDescent="0.2">
      <c r="A2130" s="514">
        <v>2129</v>
      </c>
      <c r="B2130" s="374">
        <v>43623.706250000003</v>
      </c>
      <c r="C2130" t="s">
        <v>92</v>
      </c>
      <c r="D2130">
        <v>0.01</v>
      </c>
      <c r="E2130" t="s">
        <v>253</v>
      </c>
      <c r="F2130">
        <v>1.1337999999999999</v>
      </c>
      <c r="I2130" s="374">
        <v>43627.39166666667</v>
      </c>
      <c r="J2130">
        <v>1.133</v>
      </c>
      <c r="K2130">
        <v>0</v>
      </c>
      <c r="M2130">
        <v>-0.24</v>
      </c>
      <c r="N2130">
        <v>-1.04</v>
      </c>
      <c r="O2130">
        <v>1110</v>
      </c>
      <c r="P2130" t="s">
        <v>563</v>
      </c>
      <c r="Q2130">
        <v>859</v>
      </c>
      <c r="R2130" t="s">
        <v>92</v>
      </c>
    </row>
    <row r="2131" spans="1:18" x14ac:dyDescent="0.2">
      <c r="A2131" s="514">
        <v>2130</v>
      </c>
      <c r="B2131" s="374">
        <v>43623.747916666667</v>
      </c>
      <c r="C2131" t="s">
        <v>92</v>
      </c>
      <c r="D2131">
        <v>0.01</v>
      </c>
      <c r="E2131" t="s">
        <v>253</v>
      </c>
      <c r="F2131">
        <v>1.1325000000000001</v>
      </c>
      <c r="I2131" s="374">
        <v>43627.39166666667</v>
      </c>
      <c r="J2131">
        <v>1.133</v>
      </c>
      <c r="K2131">
        <v>0</v>
      </c>
      <c r="M2131">
        <v>-0.24</v>
      </c>
      <c r="N2131">
        <v>0.26</v>
      </c>
      <c r="O2131">
        <v>1110</v>
      </c>
      <c r="P2131" t="s">
        <v>799</v>
      </c>
      <c r="Q2131">
        <v>859</v>
      </c>
      <c r="R2131" t="s">
        <v>92</v>
      </c>
    </row>
    <row r="2132" spans="1:18" x14ac:dyDescent="0.2">
      <c r="A2132" s="514">
        <v>2132</v>
      </c>
      <c r="B2132" s="374">
        <v>43626.140277777777</v>
      </c>
      <c r="C2132" t="s">
        <v>92</v>
      </c>
      <c r="D2132">
        <v>0.01</v>
      </c>
      <c r="E2132" t="s">
        <v>253</v>
      </c>
      <c r="F2132">
        <v>1.1312</v>
      </c>
      <c r="I2132" s="374">
        <v>43627.39166666667</v>
      </c>
      <c r="J2132">
        <v>1.133</v>
      </c>
      <c r="K2132">
        <v>0</v>
      </c>
      <c r="M2132">
        <v>-0.12</v>
      </c>
      <c r="N2132">
        <v>1.68</v>
      </c>
      <c r="O2132">
        <v>1110</v>
      </c>
      <c r="P2132" t="s">
        <v>800</v>
      </c>
      <c r="Q2132">
        <v>859</v>
      </c>
      <c r="R2132" t="s">
        <v>92</v>
      </c>
    </row>
    <row r="2133" spans="1:18" x14ac:dyDescent="0.2">
      <c r="A2133" s="514">
        <v>2133</v>
      </c>
      <c r="B2133" s="374">
        <v>43626.392361111109</v>
      </c>
      <c r="C2133" t="s">
        <v>92</v>
      </c>
      <c r="D2133">
        <v>0.02</v>
      </c>
      <c r="E2133" t="s">
        <v>253</v>
      </c>
      <c r="F2133">
        <v>1.1297999999999999</v>
      </c>
      <c r="I2133" s="374">
        <v>43627.39166666667</v>
      </c>
      <c r="J2133">
        <v>1.133</v>
      </c>
      <c r="K2133">
        <v>0</v>
      </c>
      <c r="M2133">
        <v>-0.25</v>
      </c>
      <c r="N2133">
        <v>6.15</v>
      </c>
      <c r="O2133">
        <v>1110</v>
      </c>
      <c r="P2133" t="s">
        <v>801</v>
      </c>
      <c r="Q2133">
        <v>859</v>
      </c>
      <c r="R2133" t="s">
        <v>92</v>
      </c>
    </row>
    <row r="2134" spans="1:18" x14ac:dyDescent="0.2">
      <c r="A2134" s="514">
        <v>2131</v>
      </c>
      <c r="B2134" s="374">
        <v>43626.106944444444</v>
      </c>
      <c r="C2134" t="s">
        <v>93</v>
      </c>
      <c r="D2134">
        <v>0.01</v>
      </c>
      <c r="E2134" t="s">
        <v>253</v>
      </c>
      <c r="F2134">
        <v>1.1322000000000001</v>
      </c>
      <c r="I2134" s="374">
        <v>43626.260416666664</v>
      </c>
      <c r="J2134">
        <v>1.131</v>
      </c>
      <c r="K2134">
        <v>0</v>
      </c>
      <c r="M2134">
        <v>0</v>
      </c>
      <c r="N2134">
        <v>1.2</v>
      </c>
      <c r="O2134">
        <v>1110</v>
      </c>
      <c r="P2134" t="s">
        <v>563</v>
      </c>
      <c r="Q2134">
        <v>860</v>
      </c>
      <c r="R2134" t="s">
        <v>93</v>
      </c>
    </row>
    <row r="2135" spans="1:18" x14ac:dyDescent="0.2">
      <c r="A2135" s="514">
        <v>2134</v>
      </c>
      <c r="B2135" s="374">
        <v>43626.634027777778</v>
      </c>
      <c r="C2135" t="s">
        <v>93</v>
      </c>
      <c r="D2135">
        <v>0.01</v>
      </c>
      <c r="E2135" t="s">
        <v>253</v>
      </c>
      <c r="F2135">
        <v>1.1315</v>
      </c>
      <c r="I2135" s="374">
        <v>43626.665277777778</v>
      </c>
      <c r="J2135">
        <v>1.1303000000000001</v>
      </c>
      <c r="K2135">
        <v>0</v>
      </c>
      <c r="M2135">
        <v>0</v>
      </c>
      <c r="N2135">
        <v>1.2</v>
      </c>
      <c r="O2135">
        <v>1110</v>
      </c>
      <c r="P2135" t="s">
        <v>563</v>
      </c>
      <c r="Q2135">
        <v>861</v>
      </c>
      <c r="R2135" t="s">
        <v>93</v>
      </c>
    </row>
    <row r="2136" spans="1:18" x14ac:dyDescent="0.2">
      <c r="A2136" s="514">
        <v>2135</v>
      </c>
      <c r="B2136" s="374">
        <v>43626.706250000003</v>
      </c>
      <c r="C2136" t="s">
        <v>93</v>
      </c>
      <c r="D2136">
        <v>0.01</v>
      </c>
      <c r="E2136" t="s">
        <v>253</v>
      </c>
      <c r="F2136">
        <v>1.1315</v>
      </c>
      <c r="I2136" s="374">
        <v>43627.577777777777</v>
      </c>
      <c r="J2136">
        <v>1.131</v>
      </c>
      <c r="K2136">
        <v>0</v>
      </c>
      <c r="M2136">
        <v>0.02</v>
      </c>
      <c r="N2136">
        <v>0.52</v>
      </c>
      <c r="O2136">
        <v>1110</v>
      </c>
      <c r="P2136" t="s">
        <v>563</v>
      </c>
      <c r="Q2136">
        <v>862</v>
      </c>
      <c r="R2136" t="s">
        <v>93</v>
      </c>
    </row>
    <row r="2137" spans="1:18" x14ac:dyDescent="0.2">
      <c r="A2137" s="514">
        <v>2136</v>
      </c>
      <c r="B2137" s="374">
        <v>43627.390972222223</v>
      </c>
      <c r="C2137" t="s">
        <v>93</v>
      </c>
      <c r="D2137">
        <v>0.01</v>
      </c>
      <c r="E2137" t="s">
        <v>253</v>
      </c>
      <c r="F2137">
        <v>1.1329</v>
      </c>
      <c r="I2137" s="374">
        <v>43627.577777777777</v>
      </c>
      <c r="J2137">
        <v>1.131</v>
      </c>
      <c r="K2137">
        <v>0</v>
      </c>
      <c r="M2137">
        <v>0</v>
      </c>
      <c r="N2137">
        <v>1.9</v>
      </c>
      <c r="O2137">
        <v>1110</v>
      </c>
      <c r="P2137" t="s">
        <v>802</v>
      </c>
      <c r="Q2137">
        <v>862</v>
      </c>
      <c r="R2137" t="s">
        <v>93</v>
      </c>
    </row>
    <row r="2138" spans="1:18" x14ac:dyDescent="0.2">
      <c r="A2138" s="514">
        <v>2137</v>
      </c>
      <c r="B2138" s="374">
        <v>43627.443055555559</v>
      </c>
      <c r="C2138" t="s">
        <v>92</v>
      </c>
      <c r="D2138">
        <v>0.01</v>
      </c>
      <c r="E2138" t="s">
        <v>253</v>
      </c>
      <c r="F2138">
        <v>1.1316999999999999</v>
      </c>
      <c r="I2138" s="374">
        <v>43627.64166666667</v>
      </c>
      <c r="J2138">
        <v>1.1323000000000001</v>
      </c>
      <c r="K2138">
        <v>0</v>
      </c>
      <c r="M2138">
        <v>0</v>
      </c>
      <c r="N2138">
        <v>0.6</v>
      </c>
      <c r="O2138">
        <v>1110</v>
      </c>
      <c r="P2138" t="s">
        <v>563</v>
      </c>
      <c r="Q2138">
        <v>863</v>
      </c>
      <c r="R2138" t="s">
        <v>92</v>
      </c>
    </row>
    <row r="2139" spans="1:18" x14ac:dyDescent="0.2">
      <c r="A2139" s="514">
        <v>2138</v>
      </c>
      <c r="B2139" s="374">
        <v>43627.605555555558</v>
      </c>
      <c r="C2139" t="s">
        <v>92</v>
      </c>
      <c r="D2139">
        <v>0.01</v>
      </c>
      <c r="E2139" t="s">
        <v>253</v>
      </c>
      <c r="F2139">
        <v>1.1304000000000001</v>
      </c>
      <c r="I2139" s="374">
        <v>43627.64166666667</v>
      </c>
      <c r="J2139">
        <v>1.1323000000000001</v>
      </c>
      <c r="K2139">
        <v>0</v>
      </c>
      <c r="M2139">
        <v>0</v>
      </c>
      <c r="N2139">
        <v>1.9</v>
      </c>
      <c r="O2139">
        <v>1110</v>
      </c>
      <c r="P2139" t="s">
        <v>803</v>
      </c>
      <c r="Q2139">
        <v>863</v>
      </c>
      <c r="R2139" t="s">
        <v>92</v>
      </c>
    </row>
    <row r="2140" spans="1:18" x14ac:dyDescent="0.2">
      <c r="A2140" s="514">
        <v>2139</v>
      </c>
      <c r="B2140" s="374">
        <v>43627.607638888891</v>
      </c>
      <c r="C2140" t="s">
        <v>93</v>
      </c>
      <c r="D2140">
        <v>0.01</v>
      </c>
      <c r="E2140" t="s">
        <v>253</v>
      </c>
      <c r="F2140">
        <v>1.1307</v>
      </c>
      <c r="I2140" s="374">
        <v>43628.774305555555</v>
      </c>
      <c r="J2140">
        <v>1.1307</v>
      </c>
      <c r="K2140">
        <v>0</v>
      </c>
      <c r="M2140">
        <v>0.02</v>
      </c>
      <c r="N2140">
        <v>0.02</v>
      </c>
      <c r="O2140">
        <v>1110</v>
      </c>
      <c r="P2140" t="s">
        <v>563</v>
      </c>
      <c r="Q2140">
        <v>864</v>
      </c>
      <c r="R2140" t="s">
        <v>93</v>
      </c>
    </row>
    <row r="2141" spans="1:18" x14ac:dyDescent="0.2">
      <c r="A2141" s="514">
        <v>2140</v>
      </c>
      <c r="B2141" s="374">
        <v>43627.621527777781</v>
      </c>
      <c r="C2141" t="s">
        <v>93</v>
      </c>
      <c r="D2141">
        <v>0.01</v>
      </c>
      <c r="E2141" t="s">
        <v>253</v>
      </c>
      <c r="F2141">
        <v>1.1319999999999999</v>
      </c>
      <c r="I2141" s="374">
        <v>43628.774305555555</v>
      </c>
      <c r="J2141">
        <v>1.1307</v>
      </c>
      <c r="K2141">
        <v>0</v>
      </c>
      <c r="M2141">
        <v>0.02</v>
      </c>
      <c r="N2141">
        <v>1.32</v>
      </c>
      <c r="O2141">
        <v>1110</v>
      </c>
      <c r="P2141" t="s">
        <v>804</v>
      </c>
      <c r="Q2141">
        <v>864</v>
      </c>
      <c r="R2141" t="s">
        <v>93</v>
      </c>
    </row>
    <row r="2142" spans="1:18" x14ac:dyDescent="0.2">
      <c r="A2142" s="514">
        <v>2142</v>
      </c>
      <c r="B2142" s="374">
        <v>43627.818055555559</v>
      </c>
      <c r="C2142" t="s">
        <v>93</v>
      </c>
      <c r="D2142">
        <v>0.01</v>
      </c>
      <c r="E2142" t="s">
        <v>253</v>
      </c>
      <c r="F2142">
        <v>1.1333</v>
      </c>
      <c r="I2142" s="374">
        <v>43628.774305555555</v>
      </c>
      <c r="J2142">
        <v>1.1307</v>
      </c>
      <c r="K2142">
        <v>0</v>
      </c>
      <c r="M2142">
        <v>0.02</v>
      </c>
      <c r="N2142">
        <v>2.62</v>
      </c>
      <c r="O2142">
        <v>1110</v>
      </c>
      <c r="P2142" t="s">
        <v>805</v>
      </c>
      <c r="Q2142">
        <v>864</v>
      </c>
      <c r="R2142" t="s">
        <v>93</v>
      </c>
    </row>
    <row r="2143" spans="1:18" x14ac:dyDescent="0.2">
      <c r="A2143" s="514">
        <v>2141</v>
      </c>
      <c r="B2143" s="374">
        <v>43627.646527777775</v>
      </c>
      <c r="C2143" t="s">
        <v>92</v>
      </c>
      <c r="D2143">
        <v>0.01</v>
      </c>
      <c r="E2143" t="s">
        <v>253</v>
      </c>
      <c r="F2143">
        <v>1.1321000000000001</v>
      </c>
      <c r="I2143" s="374">
        <v>43627.817361111112</v>
      </c>
      <c r="J2143">
        <v>1.1333</v>
      </c>
      <c r="K2143">
        <v>0</v>
      </c>
      <c r="M2143">
        <v>0</v>
      </c>
      <c r="N2143">
        <v>1.2</v>
      </c>
      <c r="O2143">
        <v>1110</v>
      </c>
      <c r="P2143" t="s">
        <v>563</v>
      </c>
      <c r="Q2143">
        <v>865</v>
      </c>
      <c r="R2143" t="s">
        <v>92</v>
      </c>
    </row>
    <row r="2144" spans="1:18" x14ac:dyDescent="0.2">
      <c r="A2144" s="514">
        <v>2143</v>
      </c>
      <c r="B2144" s="374">
        <v>43628.456250000003</v>
      </c>
      <c r="C2144" t="s">
        <v>92</v>
      </c>
      <c r="D2144">
        <v>0.01</v>
      </c>
      <c r="E2144" t="s">
        <v>253</v>
      </c>
      <c r="F2144">
        <v>1.1336999999999999</v>
      </c>
      <c r="I2144" s="374">
        <v>43636.127083333333</v>
      </c>
      <c r="J2144">
        <v>1.1261000000000001</v>
      </c>
      <c r="K2144">
        <v>0</v>
      </c>
      <c r="M2144">
        <v>-1.22</v>
      </c>
      <c r="N2144">
        <v>-8.82</v>
      </c>
      <c r="O2144">
        <v>1110</v>
      </c>
      <c r="P2144" t="s">
        <v>563</v>
      </c>
      <c r="Q2144">
        <v>866</v>
      </c>
      <c r="R2144" t="s">
        <v>92</v>
      </c>
    </row>
    <row r="2145" spans="1:18" x14ac:dyDescent="0.2">
      <c r="A2145" s="514">
        <v>2144</v>
      </c>
      <c r="B2145" s="374">
        <v>43628.519444444442</v>
      </c>
      <c r="C2145" t="s">
        <v>92</v>
      </c>
      <c r="D2145">
        <v>0.01</v>
      </c>
      <c r="E2145" t="s">
        <v>253</v>
      </c>
      <c r="F2145">
        <v>1.1324000000000001</v>
      </c>
      <c r="I2145" s="374">
        <v>43636.127083333333</v>
      </c>
      <c r="J2145">
        <v>1.1261000000000001</v>
      </c>
      <c r="K2145">
        <v>0</v>
      </c>
      <c r="M2145">
        <v>-1.22</v>
      </c>
      <c r="N2145">
        <v>-7.52</v>
      </c>
      <c r="O2145">
        <v>1110</v>
      </c>
      <c r="P2145" t="s">
        <v>808</v>
      </c>
      <c r="Q2145">
        <v>866</v>
      </c>
      <c r="R2145" t="s">
        <v>92</v>
      </c>
    </row>
    <row r="2146" spans="1:18" x14ac:dyDescent="0.2">
      <c r="A2146" s="514">
        <v>2145</v>
      </c>
      <c r="B2146" s="374">
        <v>43628.629861111112</v>
      </c>
      <c r="C2146" t="s">
        <v>92</v>
      </c>
      <c r="D2146">
        <v>0.01</v>
      </c>
      <c r="E2146" t="s">
        <v>253</v>
      </c>
      <c r="F2146">
        <v>1.1311</v>
      </c>
      <c r="I2146" s="374">
        <v>43636.127083333333</v>
      </c>
      <c r="J2146">
        <v>1.1261000000000001</v>
      </c>
      <c r="K2146">
        <v>0</v>
      </c>
      <c r="M2146">
        <v>-1.22</v>
      </c>
      <c r="N2146">
        <v>-6.22</v>
      </c>
      <c r="O2146">
        <v>1110</v>
      </c>
      <c r="P2146" t="s">
        <v>809</v>
      </c>
      <c r="Q2146">
        <v>866</v>
      </c>
      <c r="R2146" t="s">
        <v>92</v>
      </c>
    </row>
    <row r="2147" spans="1:18" x14ac:dyDescent="0.2">
      <c r="A2147" s="514">
        <v>2146</v>
      </c>
      <c r="B2147" s="374">
        <v>43628.78125</v>
      </c>
      <c r="C2147" t="s">
        <v>92</v>
      </c>
      <c r="D2147">
        <v>0.02</v>
      </c>
      <c r="E2147" t="s">
        <v>253</v>
      </c>
      <c r="F2147">
        <v>1.1293</v>
      </c>
      <c r="I2147" s="374">
        <v>43636.127083333333</v>
      </c>
      <c r="J2147">
        <v>1.1261000000000001</v>
      </c>
      <c r="K2147">
        <v>0</v>
      </c>
      <c r="M2147">
        <v>-2.48</v>
      </c>
      <c r="N2147">
        <v>-8.8800000000000008</v>
      </c>
      <c r="O2147">
        <v>1110</v>
      </c>
      <c r="P2147" t="s">
        <v>810</v>
      </c>
      <c r="Q2147">
        <v>866</v>
      </c>
      <c r="R2147" t="s">
        <v>92</v>
      </c>
    </row>
    <row r="2148" spans="1:18" x14ac:dyDescent="0.2">
      <c r="A2148" s="514">
        <v>2148</v>
      </c>
      <c r="B2148" s="374">
        <v>43629.620833333334</v>
      </c>
      <c r="C2148" t="s">
        <v>92</v>
      </c>
      <c r="D2148">
        <v>0.03</v>
      </c>
      <c r="E2148" t="s">
        <v>253</v>
      </c>
      <c r="F2148">
        <v>1.1277999999999999</v>
      </c>
      <c r="I2148" s="374">
        <v>43636.127083333333</v>
      </c>
      <c r="J2148">
        <v>1.1261000000000001</v>
      </c>
      <c r="K2148">
        <v>0</v>
      </c>
      <c r="M2148">
        <v>-2.6</v>
      </c>
      <c r="N2148">
        <v>-7.7</v>
      </c>
      <c r="O2148">
        <v>1110</v>
      </c>
      <c r="P2148" t="s">
        <v>811</v>
      </c>
      <c r="Q2148">
        <v>866</v>
      </c>
      <c r="R2148" t="s">
        <v>92</v>
      </c>
    </row>
    <row r="2149" spans="1:18" x14ac:dyDescent="0.2">
      <c r="A2149" s="514">
        <v>2150</v>
      </c>
      <c r="B2149" s="374">
        <v>43630.468055555553</v>
      </c>
      <c r="C2149" t="s">
        <v>92</v>
      </c>
      <c r="D2149">
        <v>0.04</v>
      </c>
      <c r="E2149" t="s">
        <v>253</v>
      </c>
      <c r="F2149">
        <v>1.1261000000000001</v>
      </c>
      <c r="I2149" s="374">
        <v>43636.127083333333</v>
      </c>
      <c r="J2149">
        <v>1.1261000000000001</v>
      </c>
      <c r="K2149">
        <v>0</v>
      </c>
      <c r="M2149">
        <v>-2.99</v>
      </c>
      <c r="N2149">
        <v>-2.99</v>
      </c>
      <c r="O2149">
        <v>1110</v>
      </c>
      <c r="P2149" t="s">
        <v>812</v>
      </c>
      <c r="Q2149">
        <v>866</v>
      </c>
      <c r="R2149" t="s">
        <v>92</v>
      </c>
    </row>
    <row r="2150" spans="1:18" x14ac:dyDescent="0.2">
      <c r="A2150" s="514">
        <v>2151</v>
      </c>
      <c r="B2150" s="374">
        <v>43630.612500000003</v>
      </c>
      <c r="C2150" t="s">
        <v>92</v>
      </c>
      <c r="D2150">
        <v>0.06</v>
      </c>
      <c r="E2150" t="s">
        <v>253</v>
      </c>
      <c r="F2150">
        <v>1.1242000000000001</v>
      </c>
      <c r="I2150" s="374">
        <v>43636.127083333333</v>
      </c>
      <c r="J2150">
        <v>1.1261000000000001</v>
      </c>
      <c r="K2150">
        <v>0</v>
      </c>
      <c r="M2150">
        <v>-4.45</v>
      </c>
      <c r="N2150">
        <v>6.95</v>
      </c>
      <c r="O2150">
        <v>1110</v>
      </c>
      <c r="P2150" t="s">
        <v>813</v>
      </c>
      <c r="Q2150">
        <v>866</v>
      </c>
      <c r="R2150" t="s">
        <v>92</v>
      </c>
    </row>
    <row r="2151" spans="1:18" x14ac:dyDescent="0.2">
      <c r="A2151" s="514">
        <v>2153</v>
      </c>
      <c r="B2151" s="374">
        <v>43630.73541666667</v>
      </c>
      <c r="C2151" t="s">
        <v>92</v>
      </c>
      <c r="D2151">
        <v>0.09</v>
      </c>
      <c r="E2151" t="s">
        <v>253</v>
      </c>
      <c r="F2151">
        <v>1.1218999999999999</v>
      </c>
      <c r="I2151" s="374">
        <v>43636.127083333333</v>
      </c>
      <c r="J2151">
        <v>1.1261000000000001</v>
      </c>
      <c r="K2151">
        <v>0</v>
      </c>
      <c r="M2151">
        <v>-6.71</v>
      </c>
      <c r="N2151">
        <v>31.09</v>
      </c>
      <c r="O2151">
        <v>1110</v>
      </c>
      <c r="P2151" t="s">
        <v>814</v>
      </c>
      <c r="Q2151">
        <v>866</v>
      </c>
      <c r="R2151" t="s">
        <v>92</v>
      </c>
    </row>
    <row r="2152" spans="1:18" x14ac:dyDescent="0.2">
      <c r="A2152" s="514">
        <v>2158</v>
      </c>
      <c r="B2152" s="374">
        <v>43634.430555555555</v>
      </c>
      <c r="C2152" t="s">
        <v>92</v>
      </c>
      <c r="D2152">
        <v>0.13</v>
      </c>
      <c r="E2152" t="s">
        <v>253</v>
      </c>
      <c r="F2152">
        <v>1.1193</v>
      </c>
      <c r="I2152" s="374">
        <v>43636.127083333333</v>
      </c>
      <c r="J2152">
        <v>1.1261000000000001</v>
      </c>
      <c r="K2152">
        <v>0</v>
      </c>
      <c r="M2152">
        <v>-6.45</v>
      </c>
      <c r="N2152">
        <v>81.95</v>
      </c>
      <c r="O2152">
        <v>1110</v>
      </c>
      <c r="P2152" t="s">
        <v>815</v>
      </c>
      <c r="Q2152">
        <v>866</v>
      </c>
      <c r="R2152" t="s">
        <v>92</v>
      </c>
    </row>
    <row r="2153" spans="1:18" x14ac:dyDescent="0.2">
      <c r="A2153" s="514">
        <v>2147</v>
      </c>
      <c r="B2153" s="374">
        <v>43628.786805555559</v>
      </c>
      <c r="C2153" t="s">
        <v>93</v>
      </c>
      <c r="D2153">
        <v>0.01</v>
      </c>
      <c r="E2153" t="s">
        <v>253</v>
      </c>
      <c r="F2153">
        <v>1.1292</v>
      </c>
      <c r="I2153" s="374">
        <v>43629.620138888888</v>
      </c>
      <c r="J2153">
        <v>1.1281000000000001</v>
      </c>
      <c r="K2153">
        <v>0</v>
      </c>
      <c r="M2153">
        <v>0.05</v>
      </c>
      <c r="N2153">
        <v>1.1499999999999999</v>
      </c>
      <c r="O2153">
        <v>1110</v>
      </c>
      <c r="P2153" t="s">
        <v>563</v>
      </c>
      <c r="Q2153">
        <v>867</v>
      </c>
      <c r="R2153" t="s">
        <v>93</v>
      </c>
    </row>
    <row r="2154" spans="1:18" x14ac:dyDescent="0.2">
      <c r="A2154" s="514">
        <v>2149</v>
      </c>
      <c r="B2154" s="374">
        <v>43629.638194444444</v>
      </c>
      <c r="C2154" t="s">
        <v>93</v>
      </c>
      <c r="D2154">
        <v>0.01</v>
      </c>
      <c r="E2154" t="s">
        <v>253</v>
      </c>
      <c r="F2154">
        <v>1.1279999999999999</v>
      </c>
      <c r="I2154" s="374">
        <v>43630.467361111114</v>
      </c>
      <c r="J2154">
        <v>1.1268</v>
      </c>
      <c r="K2154">
        <v>0</v>
      </c>
      <c r="M2154">
        <v>0.02</v>
      </c>
      <c r="N2154">
        <v>1.22</v>
      </c>
      <c r="O2154">
        <v>1110</v>
      </c>
      <c r="P2154" t="s">
        <v>563</v>
      </c>
      <c r="Q2154">
        <v>868</v>
      </c>
      <c r="R2154" t="s">
        <v>93</v>
      </c>
    </row>
    <row r="2155" spans="1:18" x14ac:dyDescent="0.2">
      <c r="A2155" s="514">
        <v>2152</v>
      </c>
      <c r="B2155" s="374">
        <v>43630.629166666666</v>
      </c>
      <c r="C2155" t="s">
        <v>93</v>
      </c>
      <c r="D2155">
        <v>0.01</v>
      </c>
      <c r="E2155" t="s">
        <v>253</v>
      </c>
      <c r="F2155">
        <v>1.1235999999999999</v>
      </c>
      <c r="I2155" s="374">
        <v>43630.703472222223</v>
      </c>
      <c r="J2155">
        <v>1.1224000000000001</v>
      </c>
      <c r="K2155">
        <v>0</v>
      </c>
      <c r="M2155">
        <v>0</v>
      </c>
      <c r="N2155">
        <v>1.2</v>
      </c>
      <c r="O2155">
        <v>1110</v>
      </c>
      <c r="P2155" t="s">
        <v>563</v>
      </c>
      <c r="Q2155">
        <v>869</v>
      </c>
      <c r="R2155" t="s">
        <v>93</v>
      </c>
    </row>
    <row r="2156" spans="1:18" x14ac:dyDescent="0.2">
      <c r="A2156" s="514">
        <v>2154</v>
      </c>
      <c r="B2156" s="374">
        <v>43633.375694444447</v>
      </c>
      <c r="C2156" t="s">
        <v>93</v>
      </c>
      <c r="D2156">
        <v>0.01</v>
      </c>
      <c r="E2156" t="s">
        <v>253</v>
      </c>
      <c r="F2156">
        <v>1.1209</v>
      </c>
      <c r="I2156" s="374">
        <v>43634.418749999997</v>
      </c>
      <c r="J2156">
        <v>1.1209</v>
      </c>
      <c r="K2156">
        <v>0</v>
      </c>
      <c r="M2156">
        <v>0.02</v>
      </c>
      <c r="N2156">
        <v>0.02</v>
      </c>
      <c r="O2156">
        <v>1110</v>
      </c>
      <c r="P2156" t="s">
        <v>563</v>
      </c>
      <c r="Q2156">
        <v>870</v>
      </c>
      <c r="R2156" t="s">
        <v>93</v>
      </c>
    </row>
    <row r="2157" spans="1:18" x14ac:dyDescent="0.2">
      <c r="A2157" s="514">
        <v>2155</v>
      </c>
      <c r="B2157" s="374">
        <v>43633.563194444447</v>
      </c>
      <c r="C2157" t="s">
        <v>93</v>
      </c>
      <c r="D2157">
        <v>0.01</v>
      </c>
      <c r="E2157" t="s">
        <v>253</v>
      </c>
      <c r="F2157">
        <v>1.1221000000000001</v>
      </c>
      <c r="I2157" s="374">
        <v>43634.418749999997</v>
      </c>
      <c r="J2157">
        <v>1.1209</v>
      </c>
      <c r="K2157">
        <v>0</v>
      </c>
      <c r="M2157">
        <v>0.02</v>
      </c>
      <c r="N2157">
        <v>1.22</v>
      </c>
      <c r="O2157">
        <v>1110</v>
      </c>
      <c r="P2157" t="s">
        <v>806</v>
      </c>
      <c r="Q2157">
        <v>870</v>
      </c>
      <c r="R2157" t="s">
        <v>93</v>
      </c>
    </row>
    <row r="2158" spans="1:18" x14ac:dyDescent="0.2">
      <c r="A2158" s="514">
        <v>2156</v>
      </c>
      <c r="B2158" s="374">
        <v>43633.597222222219</v>
      </c>
      <c r="C2158" t="s">
        <v>93</v>
      </c>
      <c r="D2158">
        <v>0.01</v>
      </c>
      <c r="E2158" t="s">
        <v>253</v>
      </c>
      <c r="F2158">
        <v>1.1234999999999999</v>
      </c>
      <c r="I2158" s="374">
        <v>43634.418749999997</v>
      </c>
      <c r="J2158">
        <v>1.1209</v>
      </c>
      <c r="K2158">
        <v>0</v>
      </c>
      <c r="M2158">
        <v>0.02</v>
      </c>
      <c r="N2158">
        <v>2.62</v>
      </c>
      <c r="O2158">
        <v>1110</v>
      </c>
      <c r="P2158" t="s">
        <v>807</v>
      </c>
      <c r="Q2158">
        <v>870</v>
      </c>
      <c r="R2158" t="s">
        <v>93</v>
      </c>
    </row>
    <row r="2159" spans="1:18" x14ac:dyDescent="0.2">
      <c r="A2159" s="514">
        <v>2157</v>
      </c>
      <c r="B2159" s="374">
        <v>43634.429166666669</v>
      </c>
      <c r="C2159" t="s">
        <v>93</v>
      </c>
      <c r="D2159">
        <v>0.01</v>
      </c>
      <c r="E2159" t="s">
        <v>253</v>
      </c>
      <c r="F2159">
        <v>1.1200000000000001</v>
      </c>
      <c r="I2159" s="374">
        <v>43634.458333333336</v>
      </c>
      <c r="J2159">
        <v>1.1188</v>
      </c>
      <c r="K2159">
        <v>0</v>
      </c>
      <c r="M2159">
        <v>0</v>
      </c>
      <c r="N2159">
        <v>1.2</v>
      </c>
      <c r="O2159">
        <v>1110</v>
      </c>
      <c r="P2159" t="s">
        <v>563</v>
      </c>
      <c r="Q2159">
        <v>871</v>
      </c>
      <c r="R2159" t="s">
        <v>93</v>
      </c>
    </row>
    <row r="2160" spans="1:18" x14ac:dyDescent="0.2">
      <c r="A2160" s="514">
        <v>2159</v>
      </c>
      <c r="B2160" s="374">
        <v>43634.583333333336</v>
      </c>
      <c r="C2160" t="s">
        <v>93</v>
      </c>
      <c r="D2160">
        <v>0.01</v>
      </c>
      <c r="E2160" t="s">
        <v>253</v>
      </c>
      <c r="F2160">
        <v>1.1194</v>
      </c>
      <c r="I2160" s="374">
        <v>43647.299305555556</v>
      </c>
      <c r="J2160">
        <v>1.1328</v>
      </c>
      <c r="K2160">
        <v>0</v>
      </c>
      <c r="M2160">
        <v>0.24</v>
      </c>
      <c r="N2160">
        <v>-13.16</v>
      </c>
      <c r="O2160">
        <v>1110</v>
      </c>
      <c r="P2160" t="s">
        <v>563</v>
      </c>
      <c r="Q2160">
        <v>872</v>
      </c>
      <c r="R2160" t="s">
        <v>93</v>
      </c>
    </row>
    <row r="2161" spans="1:18" x14ac:dyDescent="0.2">
      <c r="A2161" s="514">
        <v>2160</v>
      </c>
      <c r="B2161" s="374">
        <v>43635.513888888891</v>
      </c>
      <c r="C2161" t="s">
        <v>93</v>
      </c>
      <c r="D2161">
        <v>0.01</v>
      </c>
      <c r="E2161" t="s">
        <v>253</v>
      </c>
      <c r="F2161">
        <v>1.1206</v>
      </c>
      <c r="I2161" s="374">
        <v>43647.299305555556</v>
      </c>
      <c r="J2161">
        <v>1.1328</v>
      </c>
      <c r="K2161">
        <v>0</v>
      </c>
      <c r="M2161">
        <v>0.22</v>
      </c>
      <c r="N2161">
        <v>-11.98</v>
      </c>
      <c r="O2161">
        <v>1110</v>
      </c>
      <c r="P2161" t="s">
        <v>820</v>
      </c>
      <c r="Q2161">
        <v>872</v>
      </c>
      <c r="R2161" t="s">
        <v>93</v>
      </c>
    </row>
    <row r="2162" spans="1:18" x14ac:dyDescent="0.2">
      <c r="A2162" s="514">
        <v>2161</v>
      </c>
      <c r="B2162" s="374">
        <v>43635.829861111109</v>
      </c>
      <c r="C2162" t="s">
        <v>93</v>
      </c>
      <c r="D2162">
        <v>0.01</v>
      </c>
      <c r="E2162" t="s">
        <v>253</v>
      </c>
      <c r="F2162">
        <v>1.1220000000000001</v>
      </c>
      <c r="I2162" s="374">
        <v>43647.299305555556</v>
      </c>
      <c r="J2162">
        <v>1.1328</v>
      </c>
      <c r="K2162">
        <v>0</v>
      </c>
      <c r="M2162">
        <v>0.22</v>
      </c>
      <c r="N2162">
        <v>-10.58</v>
      </c>
      <c r="O2162">
        <v>1110</v>
      </c>
      <c r="P2162" t="s">
        <v>821</v>
      </c>
      <c r="Q2162">
        <v>872</v>
      </c>
      <c r="R2162" t="s">
        <v>93</v>
      </c>
    </row>
    <row r="2163" spans="1:18" x14ac:dyDescent="0.2">
      <c r="A2163" s="514">
        <v>2162</v>
      </c>
      <c r="B2163" s="374">
        <v>43635.834722222222</v>
      </c>
      <c r="C2163" t="s">
        <v>93</v>
      </c>
      <c r="D2163">
        <v>0.02</v>
      </c>
      <c r="E2163" t="s">
        <v>253</v>
      </c>
      <c r="F2163">
        <v>1.1234999999999999</v>
      </c>
      <c r="I2163" s="374">
        <v>43647.299305555556</v>
      </c>
      <c r="J2163">
        <v>1.1328</v>
      </c>
      <c r="K2163">
        <v>0</v>
      </c>
      <c r="M2163">
        <v>0.36</v>
      </c>
      <c r="N2163">
        <v>-18.239999999999998</v>
      </c>
      <c r="O2163">
        <v>1110</v>
      </c>
      <c r="P2163" t="s">
        <v>822</v>
      </c>
      <c r="Q2163">
        <v>872</v>
      </c>
      <c r="R2163" t="s">
        <v>93</v>
      </c>
    </row>
    <row r="2164" spans="1:18" x14ac:dyDescent="0.2">
      <c r="A2164" s="514">
        <v>2163</v>
      </c>
      <c r="B2164" s="374">
        <v>43635.836111111108</v>
      </c>
      <c r="C2164" t="s">
        <v>93</v>
      </c>
      <c r="D2164">
        <v>0.03</v>
      </c>
      <c r="E2164" t="s">
        <v>253</v>
      </c>
      <c r="F2164">
        <v>1.125</v>
      </c>
      <c r="I2164" s="374">
        <v>43647.299305555556</v>
      </c>
      <c r="J2164">
        <v>1.1328</v>
      </c>
      <c r="K2164">
        <v>0</v>
      </c>
      <c r="M2164">
        <v>0.57999999999999996</v>
      </c>
      <c r="N2164">
        <v>-22.82</v>
      </c>
      <c r="O2164">
        <v>1110</v>
      </c>
      <c r="P2164" t="s">
        <v>823</v>
      </c>
      <c r="Q2164">
        <v>872</v>
      </c>
      <c r="R2164" t="s">
        <v>93</v>
      </c>
    </row>
    <row r="2165" spans="1:18" x14ac:dyDescent="0.2">
      <c r="A2165" s="514">
        <v>2165</v>
      </c>
      <c r="B2165" s="374">
        <v>43636.200694444444</v>
      </c>
      <c r="C2165" t="s">
        <v>93</v>
      </c>
      <c r="D2165">
        <v>0.04</v>
      </c>
      <c r="E2165" t="s">
        <v>253</v>
      </c>
      <c r="F2165">
        <v>1.1266</v>
      </c>
      <c r="I2165" s="374">
        <v>43647.299305555556</v>
      </c>
      <c r="J2165">
        <v>1.1328</v>
      </c>
      <c r="K2165">
        <v>0</v>
      </c>
      <c r="M2165">
        <v>0.55000000000000004</v>
      </c>
      <c r="N2165">
        <v>-24.25</v>
      </c>
      <c r="O2165">
        <v>1110</v>
      </c>
      <c r="P2165" t="s">
        <v>824</v>
      </c>
      <c r="Q2165">
        <v>872</v>
      </c>
      <c r="R2165" t="s">
        <v>93</v>
      </c>
    </row>
    <row r="2166" spans="1:18" x14ac:dyDescent="0.2">
      <c r="A2166" s="514">
        <v>2167</v>
      </c>
      <c r="B2166" s="374">
        <v>43636.38958333333</v>
      </c>
      <c r="C2166" t="s">
        <v>93</v>
      </c>
      <c r="D2166">
        <v>0.06</v>
      </c>
      <c r="E2166" t="s">
        <v>253</v>
      </c>
      <c r="F2166">
        <v>1.1285000000000001</v>
      </c>
      <c r="I2166" s="374">
        <v>43647.299305555556</v>
      </c>
      <c r="J2166">
        <v>1.1328</v>
      </c>
      <c r="K2166">
        <v>0</v>
      </c>
      <c r="M2166">
        <v>0.82</v>
      </c>
      <c r="N2166">
        <v>-24.98</v>
      </c>
      <c r="O2166">
        <v>1110</v>
      </c>
      <c r="P2166" t="s">
        <v>825</v>
      </c>
      <c r="Q2166">
        <v>872</v>
      </c>
      <c r="R2166" t="s">
        <v>93</v>
      </c>
    </row>
    <row r="2167" spans="1:18" x14ac:dyDescent="0.2">
      <c r="A2167" s="514">
        <v>2168</v>
      </c>
      <c r="B2167" s="374">
        <v>43636.555555555555</v>
      </c>
      <c r="C2167" t="s">
        <v>93</v>
      </c>
      <c r="D2167">
        <v>0.09</v>
      </c>
      <c r="E2167" t="s">
        <v>253</v>
      </c>
      <c r="F2167">
        <v>1.1308</v>
      </c>
      <c r="I2167" s="374">
        <v>43647.299305555556</v>
      </c>
      <c r="J2167">
        <v>1.1328</v>
      </c>
      <c r="K2167">
        <v>0</v>
      </c>
      <c r="M2167">
        <v>1.26</v>
      </c>
      <c r="N2167">
        <v>-16.739999999999998</v>
      </c>
      <c r="O2167">
        <v>1110</v>
      </c>
      <c r="P2167" t="s">
        <v>826</v>
      </c>
      <c r="Q2167">
        <v>872</v>
      </c>
      <c r="R2167" t="s">
        <v>93</v>
      </c>
    </row>
    <row r="2168" spans="1:18" x14ac:dyDescent="0.2">
      <c r="A2168" s="514">
        <v>2174</v>
      </c>
      <c r="B2168" s="374">
        <v>43637.753472222219</v>
      </c>
      <c r="C2168" t="s">
        <v>93</v>
      </c>
      <c r="D2168">
        <v>0.13</v>
      </c>
      <c r="E2168" t="s">
        <v>253</v>
      </c>
      <c r="F2168">
        <v>1.1334</v>
      </c>
      <c r="I2168" s="374">
        <v>43647.299305555556</v>
      </c>
      <c r="J2168">
        <v>1.1328</v>
      </c>
      <c r="K2168">
        <v>0</v>
      </c>
      <c r="M2168">
        <v>1.61</v>
      </c>
      <c r="N2168">
        <v>9.41</v>
      </c>
      <c r="O2168">
        <v>1110</v>
      </c>
      <c r="P2168" t="s">
        <v>827</v>
      </c>
      <c r="Q2168">
        <v>872</v>
      </c>
      <c r="R2168" t="s">
        <v>93</v>
      </c>
    </row>
    <row r="2169" spans="1:18" x14ac:dyDescent="0.2">
      <c r="A2169" s="514">
        <v>2178</v>
      </c>
      <c r="B2169" s="374">
        <v>43637.861111111109</v>
      </c>
      <c r="C2169" t="s">
        <v>93</v>
      </c>
      <c r="D2169">
        <v>0.2</v>
      </c>
      <c r="E2169" t="s">
        <v>253</v>
      </c>
      <c r="F2169">
        <v>1.1366000000000001</v>
      </c>
      <c r="I2169" s="374">
        <v>43647.299305555556</v>
      </c>
      <c r="J2169">
        <v>1.1328</v>
      </c>
      <c r="K2169">
        <v>0</v>
      </c>
      <c r="M2169">
        <v>2.4900000000000002</v>
      </c>
      <c r="N2169">
        <v>78.489999999999995</v>
      </c>
      <c r="O2169">
        <v>1110</v>
      </c>
      <c r="P2169" t="s">
        <v>828</v>
      </c>
      <c r="Q2169">
        <v>872</v>
      </c>
      <c r="R2169" t="s">
        <v>93</v>
      </c>
    </row>
    <row r="2170" spans="1:18" x14ac:dyDescent="0.2">
      <c r="A2170" s="514">
        <v>2182</v>
      </c>
      <c r="B2170" s="374">
        <v>43641.101388888892</v>
      </c>
      <c r="C2170" t="s">
        <v>93</v>
      </c>
      <c r="D2170">
        <v>0.32</v>
      </c>
      <c r="E2170" t="s">
        <v>253</v>
      </c>
      <c r="F2170">
        <v>1.1405000000000001</v>
      </c>
      <c r="I2170" s="374">
        <v>43647.299305555556</v>
      </c>
      <c r="J2170">
        <v>1.1328</v>
      </c>
      <c r="K2170">
        <v>0</v>
      </c>
      <c r="M2170">
        <v>3</v>
      </c>
      <c r="N2170">
        <v>249.4</v>
      </c>
      <c r="O2170">
        <v>1110</v>
      </c>
      <c r="P2170" t="s">
        <v>829</v>
      </c>
      <c r="Q2170">
        <v>872</v>
      </c>
      <c r="R2170" t="s">
        <v>93</v>
      </c>
    </row>
    <row r="2171" spans="1:18" x14ac:dyDescent="0.2">
      <c r="A2171" s="514">
        <v>2164</v>
      </c>
      <c r="B2171" s="374">
        <v>43636.137499999997</v>
      </c>
      <c r="C2171" t="s">
        <v>92</v>
      </c>
      <c r="D2171">
        <v>0.01</v>
      </c>
      <c r="E2171" t="s">
        <v>253</v>
      </c>
      <c r="F2171">
        <v>1.1261000000000001</v>
      </c>
      <c r="I2171" s="374">
        <v>43636.336805555555</v>
      </c>
      <c r="J2171">
        <v>1.1273</v>
      </c>
      <c r="K2171">
        <v>0</v>
      </c>
      <c r="M2171">
        <v>0</v>
      </c>
      <c r="N2171">
        <v>1.2</v>
      </c>
      <c r="O2171">
        <v>1110</v>
      </c>
      <c r="P2171" t="s">
        <v>563</v>
      </c>
      <c r="Q2171">
        <v>873</v>
      </c>
      <c r="R2171" t="s">
        <v>92</v>
      </c>
    </row>
    <row r="2172" spans="1:18" x14ac:dyDescent="0.2">
      <c r="A2172" s="514">
        <v>2166</v>
      </c>
      <c r="B2172" s="374">
        <v>43636.375694444447</v>
      </c>
      <c r="C2172" t="s">
        <v>92</v>
      </c>
      <c r="D2172">
        <v>0.01</v>
      </c>
      <c r="E2172" t="s">
        <v>253</v>
      </c>
      <c r="F2172">
        <v>1.1273</v>
      </c>
      <c r="I2172" s="374">
        <v>43636.38958333333</v>
      </c>
      <c r="J2172">
        <v>1.1285000000000001</v>
      </c>
      <c r="K2172">
        <v>0</v>
      </c>
      <c r="M2172">
        <v>0</v>
      </c>
      <c r="N2172">
        <v>1.2</v>
      </c>
      <c r="O2172">
        <v>1110</v>
      </c>
      <c r="P2172" t="s">
        <v>563</v>
      </c>
      <c r="Q2172">
        <v>874</v>
      </c>
      <c r="R2172" t="s">
        <v>92</v>
      </c>
    </row>
    <row r="2173" spans="1:18" x14ac:dyDescent="0.2">
      <c r="A2173" s="514">
        <v>2169</v>
      </c>
      <c r="B2173" s="374">
        <v>43636.568749999999</v>
      </c>
      <c r="C2173" t="s">
        <v>92</v>
      </c>
      <c r="D2173">
        <v>0.01</v>
      </c>
      <c r="E2173" t="s">
        <v>253</v>
      </c>
      <c r="F2173">
        <v>1.1308</v>
      </c>
      <c r="I2173" s="374">
        <v>43637.385416666664</v>
      </c>
      <c r="J2173">
        <v>1.131</v>
      </c>
      <c r="K2173">
        <v>0</v>
      </c>
      <c r="M2173">
        <v>-0.12</v>
      </c>
      <c r="N2173">
        <v>0.08</v>
      </c>
      <c r="O2173">
        <v>1110</v>
      </c>
      <c r="P2173" t="s">
        <v>563</v>
      </c>
      <c r="Q2173">
        <v>875</v>
      </c>
      <c r="R2173" t="s">
        <v>92</v>
      </c>
    </row>
    <row r="2174" spans="1:18" x14ac:dyDescent="0.2">
      <c r="A2174" s="514">
        <v>2170</v>
      </c>
      <c r="B2174" s="374">
        <v>43636.612500000003</v>
      </c>
      <c r="C2174" t="s">
        <v>92</v>
      </c>
      <c r="D2174">
        <v>0.01</v>
      </c>
      <c r="E2174" t="s">
        <v>253</v>
      </c>
      <c r="F2174">
        <v>1.1295999999999999</v>
      </c>
      <c r="I2174" s="374">
        <v>43637.385416666664</v>
      </c>
      <c r="J2174">
        <v>1.131</v>
      </c>
      <c r="K2174">
        <v>0</v>
      </c>
      <c r="M2174">
        <v>-0.12</v>
      </c>
      <c r="N2174">
        <v>1.28</v>
      </c>
      <c r="O2174">
        <v>1110</v>
      </c>
      <c r="P2174" t="s">
        <v>816</v>
      </c>
      <c r="Q2174">
        <v>875</v>
      </c>
      <c r="R2174" t="s">
        <v>92</v>
      </c>
    </row>
    <row r="2175" spans="1:18" x14ac:dyDescent="0.2">
      <c r="A2175" s="514">
        <v>2171</v>
      </c>
      <c r="B2175" s="374">
        <v>43636.715277777781</v>
      </c>
      <c r="C2175" t="s">
        <v>92</v>
      </c>
      <c r="D2175">
        <v>0.01</v>
      </c>
      <c r="E2175" t="s">
        <v>253</v>
      </c>
      <c r="F2175">
        <v>1.1282000000000001</v>
      </c>
      <c r="I2175" s="374">
        <v>43637.385416666664</v>
      </c>
      <c r="J2175">
        <v>1.131</v>
      </c>
      <c r="K2175">
        <v>0</v>
      </c>
      <c r="M2175">
        <v>-0.12</v>
      </c>
      <c r="N2175">
        <v>2.68</v>
      </c>
      <c r="O2175">
        <v>1110</v>
      </c>
      <c r="P2175" t="s">
        <v>817</v>
      </c>
      <c r="Q2175">
        <v>875</v>
      </c>
      <c r="R2175" t="s">
        <v>92</v>
      </c>
    </row>
    <row r="2176" spans="1:18" x14ac:dyDescent="0.2">
      <c r="A2176" s="514">
        <v>2172</v>
      </c>
      <c r="B2176" s="374">
        <v>43637.39166666667</v>
      </c>
      <c r="C2176" t="s">
        <v>92</v>
      </c>
      <c r="D2176">
        <v>0.01</v>
      </c>
      <c r="E2176" t="s">
        <v>253</v>
      </c>
      <c r="F2176">
        <v>1.1305000000000001</v>
      </c>
      <c r="I2176" s="374">
        <v>43637.583333333336</v>
      </c>
      <c r="J2176">
        <v>1.1316999999999999</v>
      </c>
      <c r="K2176">
        <v>0</v>
      </c>
      <c r="M2176">
        <v>0</v>
      </c>
      <c r="N2176">
        <v>1.2</v>
      </c>
      <c r="O2176">
        <v>1110</v>
      </c>
      <c r="P2176" t="s">
        <v>563</v>
      </c>
      <c r="Q2176">
        <v>876</v>
      </c>
      <c r="R2176" t="s">
        <v>92</v>
      </c>
    </row>
    <row r="2177" spans="1:18" x14ac:dyDescent="0.2">
      <c r="A2177" s="514">
        <v>2173</v>
      </c>
      <c r="B2177" s="374">
        <v>43637.677083333336</v>
      </c>
      <c r="C2177" t="s">
        <v>92</v>
      </c>
      <c r="D2177">
        <v>0.01</v>
      </c>
      <c r="E2177" t="s">
        <v>253</v>
      </c>
      <c r="F2177">
        <v>1.1318999999999999</v>
      </c>
      <c r="I2177" s="374">
        <v>43637.752083333333</v>
      </c>
      <c r="J2177">
        <v>1.1331</v>
      </c>
      <c r="K2177">
        <v>0</v>
      </c>
      <c r="M2177">
        <v>0</v>
      </c>
      <c r="N2177">
        <v>1.2</v>
      </c>
      <c r="O2177">
        <v>1110</v>
      </c>
      <c r="P2177" t="s">
        <v>563</v>
      </c>
      <c r="Q2177">
        <v>877</v>
      </c>
      <c r="R2177" t="s">
        <v>92</v>
      </c>
    </row>
    <row r="2178" spans="1:18" x14ac:dyDescent="0.2">
      <c r="A2178" s="514">
        <v>2175</v>
      </c>
      <c r="B2178" s="374">
        <v>43637.763194444444</v>
      </c>
      <c r="C2178" t="s">
        <v>92</v>
      </c>
      <c r="D2178">
        <v>0.01</v>
      </c>
      <c r="E2178" t="s">
        <v>253</v>
      </c>
      <c r="F2178">
        <v>1.1339999999999999</v>
      </c>
      <c r="I2178" s="374">
        <v>43637.798611111109</v>
      </c>
      <c r="J2178">
        <v>1.1346000000000001</v>
      </c>
      <c r="K2178">
        <v>0</v>
      </c>
      <c r="M2178">
        <v>0</v>
      </c>
      <c r="N2178">
        <v>0.6</v>
      </c>
      <c r="O2178">
        <v>1110</v>
      </c>
      <c r="P2178" t="s">
        <v>563</v>
      </c>
      <c r="Q2178">
        <v>878</v>
      </c>
      <c r="R2178" t="s">
        <v>92</v>
      </c>
    </row>
    <row r="2179" spans="1:18" x14ac:dyDescent="0.2">
      <c r="A2179" s="514">
        <v>2176</v>
      </c>
      <c r="B2179" s="374">
        <v>43637.767361111109</v>
      </c>
      <c r="C2179" t="s">
        <v>92</v>
      </c>
      <c r="D2179">
        <v>0.01</v>
      </c>
      <c r="E2179" t="s">
        <v>253</v>
      </c>
      <c r="F2179">
        <v>1.1327</v>
      </c>
      <c r="I2179" s="374">
        <v>43637.798611111109</v>
      </c>
      <c r="J2179">
        <v>1.1346000000000001</v>
      </c>
      <c r="K2179">
        <v>0</v>
      </c>
      <c r="M2179">
        <v>0</v>
      </c>
      <c r="N2179">
        <v>1.9</v>
      </c>
      <c r="O2179">
        <v>1110</v>
      </c>
      <c r="P2179" t="s">
        <v>818</v>
      </c>
      <c r="Q2179">
        <v>878</v>
      </c>
      <c r="R2179" t="s">
        <v>92</v>
      </c>
    </row>
    <row r="2180" spans="1:18" x14ac:dyDescent="0.2">
      <c r="A2180" s="514">
        <v>2177</v>
      </c>
      <c r="B2180" s="374">
        <v>43637.810416666667</v>
      </c>
      <c r="C2180" t="s">
        <v>92</v>
      </c>
      <c r="D2180">
        <v>0.01</v>
      </c>
      <c r="E2180" t="s">
        <v>253</v>
      </c>
      <c r="F2180">
        <v>1.1363000000000001</v>
      </c>
      <c r="I2180" s="374">
        <v>43637.892361111109</v>
      </c>
      <c r="J2180">
        <v>1.1375</v>
      </c>
      <c r="K2180">
        <v>0</v>
      </c>
      <c r="M2180">
        <v>0</v>
      </c>
      <c r="N2180">
        <v>1.2</v>
      </c>
      <c r="O2180">
        <v>1110</v>
      </c>
      <c r="P2180" t="s">
        <v>563</v>
      </c>
      <c r="Q2180">
        <v>879</v>
      </c>
      <c r="R2180" t="s">
        <v>92</v>
      </c>
    </row>
    <row r="2181" spans="1:18" x14ac:dyDescent="0.2">
      <c r="A2181" s="514">
        <v>2179</v>
      </c>
      <c r="B2181" s="374">
        <v>43640.374305555553</v>
      </c>
      <c r="C2181" t="s">
        <v>92</v>
      </c>
      <c r="D2181">
        <v>0.01</v>
      </c>
      <c r="E2181" t="s">
        <v>253</v>
      </c>
      <c r="F2181">
        <v>1.1380999999999999</v>
      </c>
      <c r="I2181" s="374">
        <v>43640.436805555553</v>
      </c>
      <c r="J2181">
        <v>1.1393</v>
      </c>
      <c r="K2181">
        <v>0</v>
      </c>
      <c r="M2181">
        <v>0</v>
      </c>
      <c r="N2181">
        <v>1.2</v>
      </c>
      <c r="O2181">
        <v>1110</v>
      </c>
      <c r="P2181" t="s">
        <v>563</v>
      </c>
      <c r="Q2181">
        <v>880</v>
      </c>
      <c r="R2181" t="s">
        <v>92</v>
      </c>
    </row>
    <row r="2182" spans="1:18" x14ac:dyDescent="0.2">
      <c r="A2182" s="514">
        <v>2180</v>
      </c>
      <c r="B2182" s="374">
        <v>43640.609722222223</v>
      </c>
      <c r="C2182" t="s">
        <v>92</v>
      </c>
      <c r="D2182">
        <v>0.01</v>
      </c>
      <c r="E2182" t="s">
        <v>253</v>
      </c>
      <c r="F2182">
        <v>1.1392</v>
      </c>
      <c r="I2182" s="374">
        <v>43640.725694444445</v>
      </c>
      <c r="J2182">
        <v>1.1397999999999999</v>
      </c>
      <c r="K2182">
        <v>0</v>
      </c>
      <c r="M2182">
        <v>0</v>
      </c>
      <c r="N2182">
        <v>0.6</v>
      </c>
      <c r="O2182">
        <v>1110</v>
      </c>
      <c r="P2182" t="s">
        <v>563</v>
      </c>
      <c r="Q2182">
        <v>881</v>
      </c>
      <c r="R2182" t="s">
        <v>92</v>
      </c>
    </row>
    <row r="2183" spans="1:18" x14ac:dyDescent="0.2">
      <c r="A2183" s="514">
        <v>2181</v>
      </c>
      <c r="B2183" s="374">
        <v>43640.672222222223</v>
      </c>
      <c r="C2183" t="s">
        <v>92</v>
      </c>
      <c r="D2183">
        <v>0.01</v>
      </c>
      <c r="E2183" t="s">
        <v>253</v>
      </c>
      <c r="F2183">
        <v>1.1379999999999999</v>
      </c>
      <c r="I2183" s="374">
        <v>43640.725694444445</v>
      </c>
      <c r="J2183">
        <v>1.1397999999999999</v>
      </c>
      <c r="K2183">
        <v>0</v>
      </c>
      <c r="M2183">
        <v>0</v>
      </c>
      <c r="N2183">
        <v>1.8</v>
      </c>
      <c r="O2183">
        <v>1110</v>
      </c>
      <c r="P2183" t="s">
        <v>819</v>
      </c>
      <c r="Q2183">
        <v>881</v>
      </c>
      <c r="R2183" t="s">
        <v>92</v>
      </c>
    </row>
    <row r="2184" spans="1:18" x14ac:dyDescent="0.2">
      <c r="A2184" s="514">
        <v>2183</v>
      </c>
      <c r="B2184" s="374">
        <v>43641.361805555556</v>
      </c>
      <c r="C2184" t="s">
        <v>92</v>
      </c>
      <c r="D2184">
        <v>0.01</v>
      </c>
      <c r="E2184" t="s">
        <v>253</v>
      </c>
      <c r="F2184">
        <v>1.1400999999999999</v>
      </c>
      <c r="I2184" s="374">
        <v>43682.676388888889</v>
      </c>
      <c r="J2184">
        <v>1.1194</v>
      </c>
      <c r="K2184">
        <v>0</v>
      </c>
      <c r="M2184">
        <v>-4.9800000000000004</v>
      </c>
      <c r="N2184">
        <v>-25.68</v>
      </c>
      <c r="O2184">
        <v>1110</v>
      </c>
      <c r="P2184" t="s">
        <v>563</v>
      </c>
      <c r="Q2184">
        <v>882</v>
      </c>
      <c r="R2184" t="s">
        <v>92</v>
      </c>
    </row>
    <row r="2185" spans="1:18" x14ac:dyDescent="0.2">
      <c r="A2185" s="514">
        <v>2184</v>
      </c>
      <c r="B2185" s="374">
        <v>43641.415972222225</v>
      </c>
      <c r="C2185" t="s">
        <v>92</v>
      </c>
      <c r="D2185">
        <v>0.01</v>
      </c>
      <c r="E2185" t="s">
        <v>253</v>
      </c>
      <c r="F2185">
        <v>1.1388</v>
      </c>
      <c r="I2185" s="374">
        <v>43682.676388888889</v>
      </c>
      <c r="J2185">
        <v>1.1194</v>
      </c>
      <c r="K2185">
        <v>0</v>
      </c>
      <c r="M2185">
        <v>-4.9800000000000004</v>
      </c>
      <c r="N2185">
        <v>-24.38</v>
      </c>
      <c r="O2185">
        <v>1110</v>
      </c>
      <c r="P2185" t="s">
        <v>859</v>
      </c>
      <c r="Q2185">
        <v>882</v>
      </c>
      <c r="R2185" t="s">
        <v>92</v>
      </c>
    </row>
    <row r="2186" spans="1:18" x14ac:dyDescent="0.2">
      <c r="A2186" s="514">
        <v>2185</v>
      </c>
      <c r="B2186" s="374">
        <v>43641.776388888888</v>
      </c>
      <c r="C2186" t="s">
        <v>92</v>
      </c>
      <c r="D2186">
        <v>0.01</v>
      </c>
      <c r="E2186" t="s">
        <v>253</v>
      </c>
      <c r="F2186">
        <v>1.1374</v>
      </c>
      <c r="I2186" s="374">
        <v>43682.676388888889</v>
      </c>
      <c r="J2186">
        <v>1.1194</v>
      </c>
      <c r="K2186">
        <v>0</v>
      </c>
      <c r="M2186">
        <v>-4.9800000000000004</v>
      </c>
      <c r="N2186">
        <v>-22.98</v>
      </c>
      <c r="O2186">
        <v>1110</v>
      </c>
      <c r="P2186" t="s">
        <v>860</v>
      </c>
      <c r="Q2186">
        <v>882</v>
      </c>
      <c r="R2186" t="s">
        <v>92</v>
      </c>
    </row>
    <row r="2187" spans="1:18" x14ac:dyDescent="0.2">
      <c r="A2187" s="514">
        <v>2186</v>
      </c>
      <c r="B2187" s="374">
        <v>43641.791666666664</v>
      </c>
      <c r="C2187" t="s">
        <v>92</v>
      </c>
      <c r="D2187">
        <v>0.02</v>
      </c>
      <c r="E2187" t="s">
        <v>253</v>
      </c>
      <c r="F2187">
        <v>1.1359999999999999</v>
      </c>
      <c r="I2187" s="374">
        <v>43682.676388888889</v>
      </c>
      <c r="J2187">
        <v>1.1194</v>
      </c>
      <c r="K2187">
        <v>0</v>
      </c>
      <c r="M2187">
        <v>-10.19</v>
      </c>
      <c r="N2187">
        <v>-43.39</v>
      </c>
      <c r="O2187">
        <v>1110</v>
      </c>
      <c r="P2187" t="s">
        <v>861</v>
      </c>
      <c r="Q2187">
        <v>882</v>
      </c>
      <c r="R2187" t="s">
        <v>92</v>
      </c>
    </row>
    <row r="2188" spans="1:18" x14ac:dyDescent="0.2">
      <c r="A2188" s="514">
        <v>2187</v>
      </c>
      <c r="B2188" s="374">
        <v>43647.295138888891</v>
      </c>
      <c r="C2188" t="s">
        <v>92</v>
      </c>
      <c r="D2188">
        <v>0.03</v>
      </c>
      <c r="E2188" t="s">
        <v>253</v>
      </c>
      <c r="F2188">
        <v>1.1344000000000001</v>
      </c>
      <c r="I2188" s="374">
        <v>43682.676388888889</v>
      </c>
      <c r="J2188">
        <v>1.1194</v>
      </c>
      <c r="K2188">
        <v>0</v>
      </c>
      <c r="M2188">
        <v>-13</v>
      </c>
      <c r="N2188">
        <v>-58</v>
      </c>
      <c r="O2188">
        <v>1110</v>
      </c>
      <c r="P2188" t="s">
        <v>862</v>
      </c>
      <c r="Q2188">
        <v>882</v>
      </c>
      <c r="R2188" t="s">
        <v>92</v>
      </c>
    </row>
    <row r="2189" spans="1:18" x14ac:dyDescent="0.2">
      <c r="A2189" s="514">
        <v>2188</v>
      </c>
      <c r="B2189" s="374">
        <v>43647.299305555556</v>
      </c>
      <c r="C2189" t="s">
        <v>92</v>
      </c>
      <c r="D2189">
        <v>0.04</v>
      </c>
      <c r="E2189" t="s">
        <v>253</v>
      </c>
      <c r="F2189">
        <v>1.1328</v>
      </c>
      <c r="I2189" s="374">
        <v>43682.676388888889</v>
      </c>
      <c r="J2189">
        <v>1.1194</v>
      </c>
      <c r="K2189">
        <v>0</v>
      </c>
      <c r="M2189">
        <v>-17.45</v>
      </c>
      <c r="N2189">
        <v>-71.05</v>
      </c>
      <c r="O2189">
        <v>1110</v>
      </c>
      <c r="P2189" t="s">
        <v>863</v>
      </c>
      <c r="Q2189">
        <v>882</v>
      </c>
      <c r="R2189" t="s">
        <v>92</v>
      </c>
    </row>
    <row r="2190" spans="1:18" x14ac:dyDescent="0.2">
      <c r="A2190" s="514">
        <v>2194</v>
      </c>
      <c r="B2190" s="374">
        <v>43647.736111111109</v>
      </c>
      <c r="C2190" t="s">
        <v>92</v>
      </c>
      <c r="D2190">
        <v>0.06</v>
      </c>
      <c r="E2190" t="s">
        <v>253</v>
      </c>
      <c r="F2190">
        <v>1.1309</v>
      </c>
      <c r="I2190" s="374">
        <v>43682.676388888889</v>
      </c>
      <c r="J2190">
        <v>1.1194</v>
      </c>
      <c r="K2190">
        <v>0</v>
      </c>
      <c r="M2190">
        <v>-25.95</v>
      </c>
      <c r="N2190">
        <v>-94.95</v>
      </c>
      <c r="O2190">
        <v>1110</v>
      </c>
      <c r="P2190" t="s">
        <v>864</v>
      </c>
      <c r="Q2190">
        <v>882</v>
      </c>
      <c r="R2190" t="s">
        <v>92</v>
      </c>
    </row>
    <row r="2191" spans="1:18" x14ac:dyDescent="0.2">
      <c r="A2191" s="514">
        <v>2195</v>
      </c>
      <c r="B2191" s="374">
        <v>43647.819444444445</v>
      </c>
      <c r="C2191" t="s">
        <v>92</v>
      </c>
      <c r="D2191">
        <v>0.09</v>
      </c>
      <c r="E2191" t="s">
        <v>253</v>
      </c>
      <c r="F2191">
        <v>1.1286</v>
      </c>
      <c r="I2191" s="374">
        <v>43682.676388888889</v>
      </c>
      <c r="J2191">
        <v>1.1194</v>
      </c>
      <c r="K2191">
        <v>0</v>
      </c>
      <c r="M2191">
        <v>-39.15</v>
      </c>
      <c r="N2191">
        <v>-121.95</v>
      </c>
      <c r="O2191">
        <v>1110</v>
      </c>
      <c r="P2191" t="s">
        <v>865</v>
      </c>
      <c r="Q2191">
        <v>882</v>
      </c>
      <c r="R2191" t="s">
        <v>92</v>
      </c>
    </row>
    <row r="2192" spans="1:18" x14ac:dyDescent="0.2">
      <c r="A2192" s="514">
        <v>2203</v>
      </c>
      <c r="B2192" s="374">
        <v>43651.487500000003</v>
      </c>
      <c r="C2192" t="s">
        <v>92</v>
      </c>
      <c r="D2192">
        <v>0.13</v>
      </c>
      <c r="E2192" t="s">
        <v>253</v>
      </c>
      <c r="F2192">
        <v>1.1259999999999999</v>
      </c>
      <c r="I2192" s="374">
        <v>43682.676388888889</v>
      </c>
      <c r="J2192">
        <v>1.1194</v>
      </c>
      <c r="K2192">
        <v>0</v>
      </c>
      <c r="M2192">
        <v>-46.73</v>
      </c>
      <c r="N2192">
        <v>-132.53</v>
      </c>
      <c r="O2192">
        <v>1110</v>
      </c>
      <c r="P2192" t="s">
        <v>866</v>
      </c>
      <c r="Q2192">
        <v>882</v>
      </c>
      <c r="R2192" t="s">
        <v>92</v>
      </c>
    </row>
    <row r="2193" spans="1:18" x14ac:dyDescent="0.2">
      <c r="A2193" s="514">
        <v>2205</v>
      </c>
      <c r="B2193" s="374">
        <v>43651.63958333333</v>
      </c>
      <c r="C2193" t="s">
        <v>92</v>
      </c>
      <c r="D2193">
        <v>0.2</v>
      </c>
      <c r="E2193" t="s">
        <v>253</v>
      </c>
      <c r="F2193">
        <v>1.1227</v>
      </c>
      <c r="I2193" s="374">
        <v>43682.676388888889</v>
      </c>
      <c r="J2193">
        <v>1.1194</v>
      </c>
      <c r="K2193">
        <v>0</v>
      </c>
      <c r="M2193">
        <v>-71.959999999999994</v>
      </c>
      <c r="N2193">
        <v>-137.96</v>
      </c>
      <c r="O2193">
        <v>1110</v>
      </c>
      <c r="P2193" t="s">
        <v>867</v>
      </c>
      <c r="Q2193">
        <v>882</v>
      </c>
      <c r="R2193" t="s">
        <v>92</v>
      </c>
    </row>
    <row r="2194" spans="1:18" x14ac:dyDescent="0.2">
      <c r="A2194" s="514">
        <v>2226</v>
      </c>
      <c r="B2194" s="374">
        <v>43669.365277777775</v>
      </c>
      <c r="C2194" t="s">
        <v>92</v>
      </c>
      <c r="D2194">
        <v>0.32</v>
      </c>
      <c r="E2194" t="s">
        <v>253</v>
      </c>
      <c r="F2194">
        <v>1.1188</v>
      </c>
      <c r="I2194" s="374">
        <v>43682.676388888889</v>
      </c>
      <c r="J2194">
        <v>1.1194</v>
      </c>
      <c r="K2194">
        <v>0</v>
      </c>
      <c r="M2194">
        <v>-51.61</v>
      </c>
      <c r="N2194">
        <v>-32.409999999999997</v>
      </c>
      <c r="O2194">
        <v>1110</v>
      </c>
      <c r="P2194" t="s">
        <v>868</v>
      </c>
      <c r="Q2194">
        <v>882</v>
      </c>
      <c r="R2194" t="s">
        <v>92</v>
      </c>
    </row>
    <row r="2195" spans="1:18" x14ac:dyDescent="0.2">
      <c r="A2195" s="514">
        <v>2229</v>
      </c>
      <c r="B2195" s="374">
        <v>43670.395833333336</v>
      </c>
      <c r="C2195" t="s">
        <v>92</v>
      </c>
      <c r="D2195">
        <v>0.52</v>
      </c>
      <c r="E2195" t="s">
        <v>253</v>
      </c>
      <c r="F2195">
        <v>1.1138999999999999</v>
      </c>
      <c r="I2195" s="374">
        <v>43682.676388888889</v>
      </c>
      <c r="J2195">
        <v>1.1194</v>
      </c>
      <c r="K2195">
        <v>0</v>
      </c>
      <c r="M2195">
        <v>-77.42</v>
      </c>
      <c r="N2195">
        <v>208.58</v>
      </c>
      <c r="O2195">
        <v>1110</v>
      </c>
      <c r="P2195" t="s">
        <v>869</v>
      </c>
      <c r="Q2195">
        <v>882</v>
      </c>
      <c r="R2195" t="s">
        <v>92</v>
      </c>
    </row>
    <row r="2196" spans="1:18" x14ac:dyDescent="0.2">
      <c r="A2196" s="514">
        <v>2250</v>
      </c>
      <c r="B2196" s="374">
        <v>43677.867361111108</v>
      </c>
      <c r="C2196" t="s">
        <v>92</v>
      </c>
      <c r="D2196">
        <v>0.86</v>
      </c>
      <c r="E2196" t="s">
        <v>253</v>
      </c>
      <c r="F2196">
        <v>1.1072</v>
      </c>
      <c r="I2196" s="374">
        <v>43682.676388888889</v>
      </c>
      <c r="J2196">
        <v>1.1194</v>
      </c>
      <c r="K2196">
        <v>0</v>
      </c>
      <c r="M2196">
        <v>-53.36</v>
      </c>
      <c r="N2196">
        <v>995.84</v>
      </c>
      <c r="O2196">
        <v>1110</v>
      </c>
      <c r="P2196" t="s">
        <v>870</v>
      </c>
      <c r="Q2196">
        <v>882</v>
      </c>
      <c r="R2196" t="s">
        <v>92</v>
      </c>
    </row>
    <row r="2197" spans="1:18" x14ac:dyDescent="0.2">
      <c r="A2197" s="514">
        <v>2189</v>
      </c>
      <c r="B2197" s="374">
        <v>43647.352083333331</v>
      </c>
      <c r="C2197" t="s">
        <v>93</v>
      </c>
      <c r="D2197">
        <v>0.01</v>
      </c>
      <c r="E2197" t="s">
        <v>253</v>
      </c>
      <c r="F2197">
        <v>1.133</v>
      </c>
      <c r="I2197" s="374">
        <v>43647.37777777778</v>
      </c>
      <c r="J2197">
        <v>1.1317999999999999</v>
      </c>
      <c r="K2197">
        <v>0</v>
      </c>
      <c r="M2197">
        <v>0</v>
      </c>
      <c r="N2197">
        <v>1.2</v>
      </c>
      <c r="O2197">
        <v>1110</v>
      </c>
      <c r="P2197" t="s">
        <v>563</v>
      </c>
      <c r="Q2197">
        <v>883</v>
      </c>
      <c r="R2197" t="s">
        <v>93</v>
      </c>
    </row>
    <row r="2198" spans="1:18" x14ac:dyDescent="0.2">
      <c r="A2198" s="514">
        <v>2190</v>
      </c>
      <c r="B2198" s="374">
        <v>43647.381944444445</v>
      </c>
      <c r="C2198" t="s">
        <v>93</v>
      </c>
      <c r="D2198">
        <v>0.01</v>
      </c>
      <c r="E2198" t="s">
        <v>253</v>
      </c>
      <c r="F2198">
        <v>1.1322000000000001</v>
      </c>
      <c r="I2198" s="374">
        <v>43647.668055555558</v>
      </c>
      <c r="J2198">
        <v>1.1322000000000001</v>
      </c>
      <c r="K2198">
        <v>0</v>
      </c>
      <c r="M2198">
        <v>0</v>
      </c>
      <c r="N2198">
        <v>0</v>
      </c>
      <c r="O2198">
        <v>1110</v>
      </c>
      <c r="P2198" t="s">
        <v>563</v>
      </c>
      <c r="Q2198">
        <v>884</v>
      </c>
      <c r="R2198" t="s">
        <v>93</v>
      </c>
    </row>
    <row r="2199" spans="1:18" x14ac:dyDescent="0.2">
      <c r="A2199" s="514">
        <v>2191</v>
      </c>
      <c r="B2199" s="374">
        <v>43647.540277777778</v>
      </c>
      <c r="C2199" t="s">
        <v>93</v>
      </c>
      <c r="D2199">
        <v>0.01</v>
      </c>
      <c r="E2199" t="s">
        <v>253</v>
      </c>
      <c r="F2199">
        <v>1.1335</v>
      </c>
      <c r="I2199" s="374">
        <v>43647.668055555558</v>
      </c>
      <c r="J2199">
        <v>1.1322000000000001</v>
      </c>
      <c r="K2199">
        <v>0</v>
      </c>
      <c r="M2199">
        <v>0</v>
      </c>
      <c r="N2199">
        <v>1.3</v>
      </c>
      <c r="O2199">
        <v>1110</v>
      </c>
      <c r="P2199" t="s">
        <v>830</v>
      </c>
      <c r="Q2199">
        <v>884</v>
      </c>
      <c r="R2199" t="s">
        <v>93</v>
      </c>
    </row>
    <row r="2200" spans="1:18" x14ac:dyDescent="0.2">
      <c r="A2200" s="514">
        <v>2192</v>
      </c>
      <c r="B2200" s="374">
        <v>43647.550694444442</v>
      </c>
      <c r="C2200" t="s">
        <v>93</v>
      </c>
      <c r="D2200">
        <v>0.01</v>
      </c>
      <c r="E2200" t="s">
        <v>253</v>
      </c>
      <c r="F2200">
        <v>1.1348</v>
      </c>
      <c r="I2200" s="374">
        <v>43647.668055555558</v>
      </c>
      <c r="J2200">
        <v>1.1322000000000001</v>
      </c>
      <c r="K2200">
        <v>0</v>
      </c>
      <c r="M2200">
        <v>0</v>
      </c>
      <c r="N2200">
        <v>2.6</v>
      </c>
      <c r="O2200">
        <v>1110</v>
      </c>
      <c r="P2200" t="s">
        <v>831</v>
      </c>
      <c r="Q2200">
        <v>884</v>
      </c>
      <c r="R2200" t="s">
        <v>93</v>
      </c>
    </row>
    <row r="2201" spans="1:18" x14ac:dyDescent="0.2">
      <c r="A2201" s="514">
        <v>2193</v>
      </c>
      <c r="B2201" s="374">
        <v>43647.67083333333</v>
      </c>
      <c r="C2201" t="s">
        <v>93</v>
      </c>
      <c r="D2201">
        <v>0.01</v>
      </c>
      <c r="E2201" t="s">
        <v>253</v>
      </c>
      <c r="F2201">
        <v>1.133</v>
      </c>
      <c r="I2201" s="374">
        <v>43647.709027777775</v>
      </c>
      <c r="J2201">
        <v>1.1313</v>
      </c>
      <c r="K2201">
        <v>0</v>
      </c>
      <c r="M2201">
        <v>0</v>
      </c>
      <c r="N2201">
        <v>1.7</v>
      </c>
      <c r="O2201">
        <v>1110</v>
      </c>
      <c r="P2201" t="s">
        <v>577</v>
      </c>
      <c r="Q2201">
        <v>885</v>
      </c>
      <c r="R2201" t="s">
        <v>93</v>
      </c>
    </row>
    <row r="2202" spans="1:18" x14ac:dyDescent="0.2">
      <c r="A2202" s="514">
        <v>2196</v>
      </c>
      <c r="B2202" s="374">
        <v>43648.275000000001</v>
      </c>
      <c r="C2202" t="s">
        <v>93</v>
      </c>
      <c r="D2202">
        <v>0.01</v>
      </c>
      <c r="E2202" t="s">
        <v>253</v>
      </c>
      <c r="F2202">
        <v>1.1281000000000001</v>
      </c>
      <c r="I2202" s="374">
        <v>43649.356249999997</v>
      </c>
      <c r="J2202">
        <v>1.1282000000000001</v>
      </c>
      <c r="K2202">
        <v>0</v>
      </c>
      <c r="M2202">
        <v>0.02</v>
      </c>
      <c r="N2202">
        <v>-0.08</v>
      </c>
      <c r="O2202">
        <v>1110</v>
      </c>
      <c r="P2202" t="s">
        <v>563</v>
      </c>
      <c r="Q2202">
        <v>886</v>
      </c>
      <c r="R2202" t="s">
        <v>93</v>
      </c>
    </row>
    <row r="2203" spans="1:18" x14ac:dyDescent="0.2">
      <c r="A2203" s="514">
        <v>2197</v>
      </c>
      <c r="B2203" s="374">
        <v>43648.34375</v>
      </c>
      <c r="C2203" t="s">
        <v>93</v>
      </c>
      <c r="D2203">
        <v>0.01</v>
      </c>
      <c r="E2203" t="s">
        <v>253</v>
      </c>
      <c r="F2203">
        <v>1.1294</v>
      </c>
      <c r="I2203" s="374">
        <v>43649.356249999997</v>
      </c>
      <c r="J2203">
        <v>1.1282000000000001</v>
      </c>
      <c r="K2203">
        <v>0</v>
      </c>
      <c r="M2203">
        <v>0.02</v>
      </c>
      <c r="N2203">
        <v>1.22</v>
      </c>
      <c r="O2203">
        <v>1110</v>
      </c>
      <c r="P2203" t="s">
        <v>832</v>
      </c>
      <c r="Q2203">
        <v>886</v>
      </c>
      <c r="R2203" t="s">
        <v>93</v>
      </c>
    </row>
    <row r="2204" spans="1:18" x14ac:dyDescent="0.2">
      <c r="A2204" s="514">
        <v>2198</v>
      </c>
      <c r="B2204" s="374">
        <v>43648.494444444441</v>
      </c>
      <c r="C2204" t="s">
        <v>93</v>
      </c>
      <c r="D2204">
        <v>0.01</v>
      </c>
      <c r="E2204" t="s">
        <v>253</v>
      </c>
      <c r="F2204">
        <v>1.1308</v>
      </c>
      <c r="I2204" s="374">
        <v>43649.356249999997</v>
      </c>
      <c r="J2204">
        <v>1.1282000000000001</v>
      </c>
      <c r="K2204">
        <v>0</v>
      </c>
      <c r="M2204">
        <v>0.02</v>
      </c>
      <c r="N2204">
        <v>2.62</v>
      </c>
      <c r="O2204">
        <v>1110</v>
      </c>
      <c r="P2204" t="s">
        <v>833</v>
      </c>
      <c r="Q2204">
        <v>886</v>
      </c>
      <c r="R2204" t="s">
        <v>93</v>
      </c>
    </row>
    <row r="2205" spans="1:18" x14ac:dyDescent="0.2">
      <c r="A2205" s="514">
        <v>2199</v>
      </c>
      <c r="B2205" s="374">
        <v>43649.614583333336</v>
      </c>
      <c r="C2205" t="s">
        <v>93</v>
      </c>
      <c r="D2205">
        <v>0.01</v>
      </c>
      <c r="E2205" t="s">
        <v>253</v>
      </c>
      <c r="F2205">
        <v>1.1285000000000001</v>
      </c>
      <c r="I2205" s="374">
        <v>43649.72152777778</v>
      </c>
      <c r="J2205">
        <v>1.1279999999999999</v>
      </c>
      <c r="K2205">
        <v>0</v>
      </c>
      <c r="M2205">
        <v>0</v>
      </c>
      <c r="N2205">
        <v>0.5</v>
      </c>
      <c r="O2205">
        <v>1110</v>
      </c>
      <c r="P2205" t="s">
        <v>563</v>
      </c>
      <c r="Q2205">
        <v>887</v>
      </c>
      <c r="R2205" t="s">
        <v>93</v>
      </c>
    </row>
    <row r="2206" spans="1:18" x14ac:dyDescent="0.2">
      <c r="A2206" s="514">
        <v>2200</v>
      </c>
      <c r="B2206" s="374">
        <v>43649.685416666667</v>
      </c>
      <c r="C2206" t="s">
        <v>93</v>
      </c>
      <c r="D2206">
        <v>0.01</v>
      </c>
      <c r="E2206" t="s">
        <v>253</v>
      </c>
      <c r="F2206">
        <v>1.1297999999999999</v>
      </c>
      <c r="I2206" s="374">
        <v>43649.72152777778</v>
      </c>
      <c r="J2206">
        <v>1.1279999999999999</v>
      </c>
      <c r="K2206">
        <v>0</v>
      </c>
      <c r="M2206">
        <v>0</v>
      </c>
      <c r="N2206">
        <v>1.8</v>
      </c>
      <c r="O2206">
        <v>1110</v>
      </c>
      <c r="P2206" t="s">
        <v>834</v>
      </c>
      <c r="Q2206">
        <v>887</v>
      </c>
      <c r="R2206" t="s">
        <v>93</v>
      </c>
    </row>
    <row r="2207" spans="1:18" x14ac:dyDescent="0.2">
      <c r="A2207" s="514">
        <v>2201</v>
      </c>
      <c r="B2207" s="374">
        <v>43649.726388888892</v>
      </c>
      <c r="C2207" t="s">
        <v>93</v>
      </c>
      <c r="D2207">
        <v>0.01</v>
      </c>
      <c r="E2207" t="s">
        <v>253</v>
      </c>
      <c r="F2207">
        <v>1.1279999999999999</v>
      </c>
      <c r="I2207" s="374">
        <v>43650.647916666669</v>
      </c>
      <c r="J2207">
        <v>1.1274</v>
      </c>
      <c r="K2207">
        <v>0</v>
      </c>
      <c r="M2207">
        <v>0.05</v>
      </c>
      <c r="N2207">
        <v>0.65</v>
      </c>
      <c r="O2207">
        <v>1110</v>
      </c>
      <c r="P2207" t="s">
        <v>563</v>
      </c>
      <c r="Q2207">
        <v>888</v>
      </c>
      <c r="R2207" t="s">
        <v>93</v>
      </c>
    </row>
    <row r="2208" spans="1:18" x14ac:dyDescent="0.2">
      <c r="A2208" s="514">
        <v>2202</v>
      </c>
      <c r="B2208" s="374">
        <v>43650.152777777781</v>
      </c>
      <c r="C2208" t="s">
        <v>93</v>
      </c>
      <c r="D2208">
        <v>0.01</v>
      </c>
      <c r="E2208" t="s">
        <v>253</v>
      </c>
      <c r="F2208">
        <v>1.1292</v>
      </c>
      <c r="I2208" s="374">
        <v>43650.647916666669</v>
      </c>
      <c r="J2208">
        <v>1.1274</v>
      </c>
      <c r="K2208">
        <v>0</v>
      </c>
      <c r="M2208">
        <v>0</v>
      </c>
      <c r="N2208">
        <v>1.8</v>
      </c>
      <c r="O2208">
        <v>1110</v>
      </c>
      <c r="P2208" t="s">
        <v>835</v>
      </c>
      <c r="Q2208">
        <v>888</v>
      </c>
      <c r="R2208" t="s">
        <v>93</v>
      </c>
    </row>
    <row r="2209" spans="1:18" x14ac:dyDescent="0.2">
      <c r="A2209" s="514">
        <v>2204</v>
      </c>
      <c r="B2209" s="374">
        <v>43651.617361111108</v>
      </c>
      <c r="C2209" t="s">
        <v>93</v>
      </c>
      <c r="D2209">
        <v>0.01</v>
      </c>
      <c r="E2209" t="s">
        <v>253</v>
      </c>
      <c r="F2209">
        <v>1.1241000000000001</v>
      </c>
      <c r="I2209" s="374">
        <v>43651.638194444444</v>
      </c>
      <c r="J2209">
        <v>1.1229</v>
      </c>
      <c r="K2209">
        <v>0</v>
      </c>
      <c r="M2209">
        <v>0</v>
      </c>
      <c r="N2209">
        <v>1.2</v>
      </c>
      <c r="O2209">
        <v>1110</v>
      </c>
      <c r="P2209" t="s">
        <v>563</v>
      </c>
      <c r="Q2209">
        <v>889</v>
      </c>
      <c r="R2209" t="s">
        <v>93</v>
      </c>
    </row>
    <row r="2210" spans="1:18" x14ac:dyDescent="0.2">
      <c r="A2210" s="514">
        <v>2206</v>
      </c>
      <c r="B2210" s="374">
        <v>43651.665972222225</v>
      </c>
      <c r="C2210" t="s">
        <v>93</v>
      </c>
      <c r="D2210">
        <v>0.01</v>
      </c>
      <c r="E2210" t="s">
        <v>253</v>
      </c>
      <c r="F2210">
        <v>1.1220000000000001</v>
      </c>
      <c r="I2210" s="374">
        <v>43654.541666666664</v>
      </c>
      <c r="J2210">
        <v>1.1214999999999999</v>
      </c>
      <c r="K2210">
        <v>0</v>
      </c>
      <c r="M2210">
        <v>0.02</v>
      </c>
      <c r="N2210">
        <v>0.52</v>
      </c>
      <c r="O2210">
        <v>1110</v>
      </c>
      <c r="P2210" t="s">
        <v>563</v>
      </c>
      <c r="Q2210">
        <v>890</v>
      </c>
      <c r="R2210" t="s">
        <v>93</v>
      </c>
    </row>
    <row r="2211" spans="1:18" x14ac:dyDescent="0.2">
      <c r="A2211" s="514">
        <v>2207</v>
      </c>
      <c r="B2211" s="374">
        <v>43654.435416666667</v>
      </c>
      <c r="C2211" t="s">
        <v>93</v>
      </c>
      <c r="D2211">
        <v>0.01</v>
      </c>
      <c r="E2211" t="s">
        <v>253</v>
      </c>
      <c r="F2211">
        <v>1.1233</v>
      </c>
      <c r="I2211" s="374">
        <v>43654.541666666664</v>
      </c>
      <c r="J2211">
        <v>1.1214999999999999</v>
      </c>
      <c r="K2211">
        <v>0</v>
      </c>
      <c r="M2211">
        <v>0</v>
      </c>
      <c r="N2211">
        <v>1.8</v>
      </c>
      <c r="O2211">
        <v>1110</v>
      </c>
      <c r="P2211" t="s">
        <v>836</v>
      </c>
      <c r="Q2211">
        <v>890</v>
      </c>
      <c r="R2211" t="s">
        <v>93</v>
      </c>
    </row>
    <row r="2212" spans="1:18" x14ac:dyDescent="0.2">
      <c r="A2212" s="514">
        <v>2208</v>
      </c>
      <c r="B2212" s="374">
        <v>43654.618055555555</v>
      </c>
      <c r="C2212" t="s">
        <v>93</v>
      </c>
      <c r="D2212">
        <v>0.01</v>
      </c>
      <c r="E2212" t="s">
        <v>253</v>
      </c>
      <c r="F2212">
        <v>1.1221000000000001</v>
      </c>
      <c r="I2212" s="374">
        <v>43654.748611111114</v>
      </c>
      <c r="J2212">
        <v>1.1209</v>
      </c>
      <c r="K2212">
        <v>0</v>
      </c>
      <c r="M2212">
        <v>0</v>
      </c>
      <c r="N2212">
        <v>1.2</v>
      </c>
      <c r="O2212">
        <v>1110</v>
      </c>
      <c r="P2212" t="s">
        <v>563</v>
      </c>
      <c r="Q2212">
        <v>891</v>
      </c>
      <c r="R2212" t="s">
        <v>93</v>
      </c>
    </row>
    <row r="2213" spans="1:18" x14ac:dyDescent="0.2">
      <c r="A2213" s="514">
        <v>2209</v>
      </c>
      <c r="B2213" s="374">
        <v>43655.383333333331</v>
      </c>
      <c r="C2213" t="s">
        <v>93</v>
      </c>
      <c r="D2213">
        <v>0.01</v>
      </c>
      <c r="E2213" t="s">
        <v>253</v>
      </c>
      <c r="F2213">
        <v>1.1209</v>
      </c>
      <c r="I2213" s="374">
        <v>43655.453472222223</v>
      </c>
      <c r="J2213">
        <v>1.1196999999999999</v>
      </c>
      <c r="K2213">
        <v>0</v>
      </c>
      <c r="M2213">
        <v>0</v>
      </c>
      <c r="N2213">
        <v>1.2</v>
      </c>
      <c r="O2213">
        <v>1110</v>
      </c>
      <c r="P2213" t="s">
        <v>563</v>
      </c>
      <c r="Q2213">
        <v>892</v>
      </c>
      <c r="R2213" t="s">
        <v>93</v>
      </c>
    </row>
    <row r="2214" spans="1:18" x14ac:dyDescent="0.2">
      <c r="A2214" s="514">
        <v>2210</v>
      </c>
      <c r="B2214" s="374">
        <v>43655.602083333331</v>
      </c>
      <c r="C2214" t="s">
        <v>93</v>
      </c>
      <c r="D2214">
        <v>0.01</v>
      </c>
      <c r="E2214" t="s">
        <v>253</v>
      </c>
      <c r="F2214">
        <v>1.1206</v>
      </c>
      <c r="I2214" s="374">
        <v>43662.498611111114</v>
      </c>
      <c r="J2214">
        <v>1.1234</v>
      </c>
      <c r="K2214">
        <v>0</v>
      </c>
      <c r="M2214">
        <v>0.13</v>
      </c>
      <c r="N2214">
        <v>-2.67</v>
      </c>
      <c r="O2214">
        <v>1110</v>
      </c>
      <c r="P2214" t="s">
        <v>563</v>
      </c>
      <c r="Q2214">
        <v>893</v>
      </c>
      <c r="R2214" t="s">
        <v>93</v>
      </c>
    </row>
    <row r="2215" spans="1:18" x14ac:dyDescent="0.2">
      <c r="A2215" s="514">
        <v>2211</v>
      </c>
      <c r="B2215" s="374">
        <v>43656.421527777777</v>
      </c>
      <c r="C2215" t="s">
        <v>93</v>
      </c>
      <c r="D2215">
        <v>0.01</v>
      </c>
      <c r="E2215" t="s">
        <v>253</v>
      </c>
      <c r="F2215">
        <v>1.1218999999999999</v>
      </c>
      <c r="I2215" s="374">
        <v>43662.498611111114</v>
      </c>
      <c r="J2215">
        <v>1.1234</v>
      </c>
      <c r="K2215">
        <v>0</v>
      </c>
      <c r="M2215">
        <v>0.11</v>
      </c>
      <c r="N2215">
        <v>-1.39</v>
      </c>
      <c r="O2215">
        <v>1110</v>
      </c>
      <c r="P2215" t="s">
        <v>837</v>
      </c>
      <c r="Q2215">
        <v>893</v>
      </c>
      <c r="R2215" t="s">
        <v>93</v>
      </c>
    </row>
    <row r="2216" spans="1:18" x14ac:dyDescent="0.2">
      <c r="A2216" s="514">
        <v>2212</v>
      </c>
      <c r="B2216" s="374">
        <v>43656.605555555558</v>
      </c>
      <c r="C2216" t="s">
        <v>93</v>
      </c>
      <c r="D2216">
        <v>0.01</v>
      </c>
      <c r="E2216" t="s">
        <v>253</v>
      </c>
      <c r="F2216">
        <v>1.1240000000000001</v>
      </c>
      <c r="I2216" s="374">
        <v>43662.498611111114</v>
      </c>
      <c r="J2216">
        <v>1.1234</v>
      </c>
      <c r="K2216">
        <v>0</v>
      </c>
      <c r="M2216">
        <v>0.11</v>
      </c>
      <c r="N2216">
        <v>0.71</v>
      </c>
      <c r="O2216">
        <v>1110</v>
      </c>
      <c r="P2216" t="s">
        <v>838</v>
      </c>
      <c r="Q2216">
        <v>893</v>
      </c>
      <c r="R2216" t="s">
        <v>93</v>
      </c>
    </row>
    <row r="2217" spans="1:18" x14ac:dyDescent="0.2">
      <c r="A2217" s="514">
        <v>2213</v>
      </c>
      <c r="B2217" s="374">
        <v>43656.693749999999</v>
      </c>
      <c r="C2217" t="s">
        <v>93</v>
      </c>
      <c r="D2217">
        <v>0.02</v>
      </c>
      <c r="E2217" t="s">
        <v>253</v>
      </c>
      <c r="F2217">
        <v>1.1254999999999999</v>
      </c>
      <c r="I2217" s="374">
        <v>43662.498611111114</v>
      </c>
      <c r="J2217">
        <v>1.1234</v>
      </c>
      <c r="K2217">
        <v>0</v>
      </c>
      <c r="M2217">
        <v>0.18</v>
      </c>
      <c r="N2217">
        <v>4.38</v>
      </c>
      <c r="O2217">
        <v>1110</v>
      </c>
      <c r="P2217" t="s">
        <v>839</v>
      </c>
      <c r="Q2217">
        <v>893</v>
      </c>
      <c r="R2217" t="s">
        <v>93</v>
      </c>
    </row>
    <row r="2218" spans="1:18" x14ac:dyDescent="0.2">
      <c r="A2218" s="514">
        <v>2214</v>
      </c>
      <c r="B2218" s="374">
        <v>43657.204861111109</v>
      </c>
      <c r="C2218" t="s">
        <v>93</v>
      </c>
      <c r="D2218">
        <v>0.03</v>
      </c>
      <c r="E2218" t="s">
        <v>253</v>
      </c>
      <c r="F2218">
        <v>1.1271</v>
      </c>
      <c r="I2218" s="374">
        <v>43662.498611111114</v>
      </c>
      <c r="J2218">
        <v>1.1234</v>
      </c>
      <c r="K2218">
        <v>0</v>
      </c>
      <c r="M2218">
        <v>0.15</v>
      </c>
      <c r="N2218">
        <v>11.25</v>
      </c>
      <c r="O2218">
        <v>1110</v>
      </c>
      <c r="P2218" t="s">
        <v>840</v>
      </c>
      <c r="Q2218">
        <v>893</v>
      </c>
      <c r="R2218" t="s">
        <v>93</v>
      </c>
    </row>
    <row r="2219" spans="1:18" x14ac:dyDescent="0.2">
      <c r="A2219" s="514">
        <v>2215</v>
      </c>
      <c r="B2219" s="374">
        <v>43662.606944444444</v>
      </c>
      <c r="C2219" t="s">
        <v>93</v>
      </c>
      <c r="D2219">
        <v>0.01</v>
      </c>
      <c r="E2219" t="s">
        <v>253</v>
      </c>
      <c r="F2219">
        <v>1.1214</v>
      </c>
      <c r="I2219" s="374">
        <v>43663.367361111108</v>
      </c>
      <c r="J2219">
        <v>1.1202000000000001</v>
      </c>
      <c r="K2219">
        <v>0</v>
      </c>
      <c r="M2219">
        <v>0.02</v>
      </c>
      <c r="N2219">
        <v>1.22</v>
      </c>
      <c r="O2219">
        <v>1110</v>
      </c>
      <c r="P2219" t="s">
        <v>563</v>
      </c>
      <c r="Q2219">
        <v>894</v>
      </c>
      <c r="R2219" t="s">
        <v>93</v>
      </c>
    </row>
    <row r="2220" spans="1:18" x14ac:dyDescent="0.2">
      <c r="A2220" s="514">
        <v>2216</v>
      </c>
      <c r="B2220" s="374">
        <v>43663.377083333333</v>
      </c>
      <c r="C2220" t="s">
        <v>93</v>
      </c>
      <c r="D2220">
        <v>0.01</v>
      </c>
      <c r="E2220" t="s">
        <v>253</v>
      </c>
      <c r="F2220">
        <v>1.1207</v>
      </c>
      <c r="I2220" s="374">
        <v>43664.525000000001</v>
      </c>
      <c r="J2220">
        <v>1.1209</v>
      </c>
      <c r="K2220">
        <v>0</v>
      </c>
      <c r="M2220">
        <v>0.05</v>
      </c>
      <c r="N2220">
        <v>-0.15</v>
      </c>
      <c r="O2220">
        <v>1110</v>
      </c>
      <c r="P2220" t="s">
        <v>563</v>
      </c>
      <c r="Q2220">
        <v>895</v>
      </c>
      <c r="R2220" t="s">
        <v>93</v>
      </c>
    </row>
    <row r="2221" spans="1:18" x14ac:dyDescent="0.2">
      <c r="A2221" s="514">
        <v>2217</v>
      </c>
      <c r="B2221" s="374">
        <v>43663.550694444442</v>
      </c>
      <c r="C2221" t="s">
        <v>93</v>
      </c>
      <c r="D2221">
        <v>0.01</v>
      </c>
      <c r="E2221" t="s">
        <v>253</v>
      </c>
      <c r="F2221">
        <v>1.1220000000000001</v>
      </c>
      <c r="I2221" s="374">
        <v>43664.525000000001</v>
      </c>
      <c r="J2221">
        <v>1.1209</v>
      </c>
      <c r="K2221">
        <v>0</v>
      </c>
      <c r="M2221">
        <v>0.05</v>
      </c>
      <c r="N2221">
        <v>1.1499999999999999</v>
      </c>
      <c r="O2221">
        <v>1110</v>
      </c>
      <c r="P2221" t="s">
        <v>841</v>
      </c>
      <c r="Q2221">
        <v>895</v>
      </c>
      <c r="R2221" t="s">
        <v>93</v>
      </c>
    </row>
    <row r="2222" spans="1:18" x14ac:dyDescent="0.2">
      <c r="A2222" s="514">
        <v>2218</v>
      </c>
      <c r="B2222" s="374">
        <v>43664.122916666667</v>
      </c>
      <c r="C2222" t="s">
        <v>93</v>
      </c>
      <c r="D2222">
        <v>0.01</v>
      </c>
      <c r="E2222" t="s">
        <v>253</v>
      </c>
      <c r="F2222">
        <v>1.1236999999999999</v>
      </c>
      <c r="I2222" s="374">
        <v>43664.525000000001</v>
      </c>
      <c r="J2222">
        <v>1.1209</v>
      </c>
      <c r="K2222">
        <v>0</v>
      </c>
      <c r="M2222">
        <v>0</v>
      </c>
      <c r="N2222">
        <v>2.8</v>
      </c>
      <c r="O2222">
        <v>1110</v>
      </c>
      <c r="P2222" t="s">
        <v>842</v>
      </c>
      <c r="Q2222">
        <v>895</v>
      </c>
      <c r="R2222" t="s">
        <v>93</v>
      </c>
    </row>
    <row r="2223" spans="1:18" x14ac:dyDescent="0.2">
      <c r="A2223" s="514">
        <v>2219</v>
      </c>
      <c r="B2223" s="374">
        <v>43664.600694444445</v>
      </c>
      <c r="C2223" t="s">
        <v>93</v>
      </c>
      <c r="D2223">
        <v>0.01</v>
      </c>
      <c r="E2223" t="s">
        <v>253</v>
      </c>
      <c r="F2223">
        <v>1.1221000000000001</v>
      </c>
      <c r="I2223" s="374">
        <v>43665.51458333333</v>
      </c>
      <c r="J2223">
        <v>1.1234999999999999</v>
      </c>
      <c r="K2223">
        <v>0</v>
      </c>
      <c r="M2223">
        <v>0.02</v>
      </c>
      <c r="N2223">
        <v>-1.38</v>
      </c>
      <c r="O2223">
        <v>1110</v>
      </c>
      <c r="P2223" t="s">
        <v>563</v>
      </c>
      <c r="Q2223">
        <v>896</v>
      </c>
      <c r="R2223" t="s">
        <v>93</v>
      </c>
    </row>
    <row r="2224" spans="1:18" x14ac:dyDescent="0.2">
      <c r="A2224" s="514">
        <v>2220</v>
      </c>
      <c r="B2224" s="374">
        <v>43664.826388888891</v>
      </c>
      <c r="C2224" t="s">
        <v>93</v>
      </c>
      <c r="D2224">
        <v>0.01</v>
      </c>
      <c r="E2224" t="s">
        <v>253</v>
      </c>
      <c r="F2224">
        <v>1.1234999999999999</v>
      </c>
      <c r="I2224" s="374">
        <v>43665.51458333333</v>
      </c>
      <c r="J2224">
        <v>1.1234999999999999</v>
      </c>
      <c r="K2224">
        <v>0</v>
      </c>
      <c r="M2224">
        <v>0.02</v>
      </c>
      <c r="N2224">
        <v>0.02</v>
      </c>
      <c r="O2224">
        <v>1110</v>
      </c>
      <c r="P2224" t="s">
        <v>843</v>
      </c>
      <c r="Q2224">
        <v>896</v>
      </c>
      <c r="R2224" t="s">
        <v>93</v>
      </c>
    </row>
    <row r="2225" spans="1:18" x14ac:dyDescent="0.2">
      <c r="A2225" s="514">
        <v>2221</v>
      </c>
      <c r="B2225" s="374">
        <v>43664.85</v>
      </c>
      <c r="C2225" t="s">
        <v>93</v>
      </c>
      <c r="D2225">
        <v>0.01</v>
      </c>
      <c r="E2225" t="s">
        <v>253</v>
      </c>
      <c r="F2225">
        <v>1.1253</v>
      </c>
      <c r="I2225" s="374">
        <v>43665.51458333333</v>
      </c>
      <c r="J2225">
        <v>1.1234999999999999</v>
      </c>
      <c r="K2225">
        <v>0</v>
      </c>
      <c r="M2225">
        <v>0.02</v>
      </c>
      <c r="N2225">
        <v>1.82</v>
      </c>
      <c r="O2225">
        <v>1110</v>
      </c>
      <c r="P2225" t="s">
        <v>844</v>
      </c>
      <c r="Q2225">
        <v>896</v>
      </c>
      <c r="R2225" t="s">
        <v>93</v>
      </c>
    </row>
    <row r="2226" spans="1:18" x14ac:dyDescent="0.2">
      <c r="A2226" s="514">
        <v>2222</v>
      </c>
      <c r="B2226" s="374">
        <v>43664.855555555558</v>
      </c>
      <c r="C2226" t="s">
        <v>93</v>
      </c>
      <c r="D2226">
        <v>0.02</v>
      </c>
      <c r="E2226" t="s">
        <v>253</v>
      </c>
      <c r="F2226">
        <v>1.1267</v>
      </c>
      <c r="I2226" s="374">
        <v>43665.51458333333</v>
      </c>
      <c r="J2226">
        <v>1.1234999999999999</v>
      </c>
      <c r="K2226">
        <v>0</v>
      </c>
      <c r="M2226">
        <v>0.03</v>
      </c>
      <c r="N2226">
        <v>6.43</v>
      </c>
      <c r="O2226">
        <v>1110</v>
      </c>
      <c r="P2226" t="s">
        <v>845</v>
      </c>
      <c r="Q2226">
        <v>896</v>
      </c>
      <c r="R2226" t="s">
        <v>93</v>
      </c>
    </row>
    <row r="2227" spans="1:18" x14ac:dyDescent="0.2">
      <c r="A2227" s="514">
        <v>2223</v>
      </c>
      <c r="B2227" s="374">
        <v>43665.615972222222</v>
      </c>
      <c r="C2227" t="s">
        <v>93</v>
      </c>
      <c r="D2227">
        <v>0.01</v>
      </c>
      <c r="E2227" t="s">
        <v>253</v>
      </c>
      <c r="F2227">
        <v>1.1220000000000001</v>
      </c>
      <c r="I2227" s="374">
        <v>43665.839583333334</v>
      </c>
      <c r="J2227">
        <v>1.1214999999999999</v>
      </c>
      <c r="K2227">
        <v>0</v>
      </c>
      <c r="M2227">
        <v>0</v>
      </c>
      <c r="N2227">
        <v>0.5</v>
      </c>
      <c r="O2227">
        <v>1110</v>
      </c>
      <c r="P2227" t="s">
        <v>563</v>
      </c>
      <c r="Q2227">
        <v>897</v>
      </c>
      <c r="R2227" t="s">
        <v>93</v>
      </c>
    </row>
    <row r="2228" spans="1:18" x14ac:dyDescent="0.2">
      <c r="A2228" s="514">
        <v>2224</v>
      </c>
      <c r="B2228" s="374">
        <v>43665.665972222225</v>
      </c>
      <c r="C2228" t="s">
        <v>93</v>
      </c>
      <c r="D2228">
        <v>0.01</v>
      </c>
      <c r="E2228" t="s">
        <v>253</v>
      </c>
      <c r="F2228">
        <v>1.1233</v>
      </c>
      <c r="I2228" s="374">
        <v>43665.839583333334</v>
      </c>
      <c r="J2228">
        <v>1.1214999999999999</v>
      </c>
      <c r="K2228">
        <v>0</v>
      </c>
      <c r="M2228">
        <v>0</v>
      </c>
      <c r="N2228">
        <v>1.8</v>
      </c>
      <c r="O2228">
        <v>1110</v>
      </c>
      <c r="P2228" t="s">
        <v>846</v>
      </c>
      <c r="Q2228">
        <v>897</v>
      </c>
      <c r="R2228" t="s">
        <v>93</v>
      </c>
    </row>
    <row r="2229" spans="1:18" x14ac:dyDescent="0.2">
      <c r="A2229" s="514">
        <v>2225</v>
      </c>
      <c r="B2229" s="374">
        <v>43665.852777777778</v>
      </c>
      <c r="C2229" t="s">
        <v>93</v>
      </c>
      <c r="D2229">
        <v>0.01</v>
      </c>
      <c r="E2229" t="s">
        <v>253</v>
      </c>
      <c r="F2229">
        <v>1.1213</v>
      </c>
      <c r="I2229" s="374">
        <v>43669.129861111112</v>
      </c>
      <c r="J2229">
        <v>1.1201000000000001</v>
      </c>
      <c r="K2229">
        <v>0</v>
      </c>
      <c r="M2229">
        <v>0.04</v>
      </c>
      <c r="N2229">
        <v>1.24</v>
      </c>
      <c r="O2229">
        <v>1110</v>
      </c>
      <c r="P2229" t="s">
        <v>563</v>
      </c>
      <c r="Q2229">
        <v>898</v>
      </c>
      <c r="R2229" t="s">
        <v>93</v>
      </c>
    </row>
    <row r="2230" spans="1:18" x14ac:dyDescent="0.2">
      <c r="A2230" s="514">
        <v>2227</v>
      </c>
      <c r="B2230" s="374">
        <v>43669.664583333331</v>
      </c>
      <c r="C2230" t="s">
        <v>93</v>
      </c>
      <c r="D2230">
        <v>0.01</v>
      </c>
      <c r="E2230" t="s">
        <v>253</v>
      </c>
      <c r="F2230">
        <v>1.1160000000000001</v>
      </c>
      <c r="I2230" s="374">
        <v>43669.914583333331</v>
      </c>
      <c r="J2230">
        <v>1.1148</v>
      </c>
      <c r="K2230">
        <v>0</v>
      </c>
      <c r="M2230">
        <v>0</v>
      </c>
      <c r="N2230">
        <v>1.2</v>
      </c>
      <c r="O2230">
        <v>1110</v>
      </c>
      <c r="P2230" t="s">
        <v>563</v>
      </c>
      <c r="Q2230">
        <v>899</v>
      </c>
      <c r="R2230" t="s">
        <v>93</v>
      </c>
    </row>
    <row r="2231" spans="1:18" x14ac:dyDescent="0.2">
      <c r="A2231" s="514">
        <v>2228</v>
      </c>
      <c r="B2231" s="374">
        <v>43669.942361111112</v>
      </c>
      <c r="C2231" t="s">
        <v>93</v>
      </c>
      <c r="D2231">
        <v>0.01</v>
      </c>
      <c r="E2231" t="s">
        <v>253</v>
      </c>
      <c r="F2231">
        <v>1.1149</v>
      </c>
      <c r="I2231" s="374">
        <v>43670.395833333336</v>
      </c>
      <c r="J2231">
        <v>1.1133</v>
      </c>
      <c r="K2231">
        <v>0</v>
      </c>
      <c r="M2231">
        <v>0.02</v>
      </c>
      <c r="N2231">
        <v>1.62</v>
      </c>
      <c r="O2231">
        <v>1110</v>
      </c>
      <c r="P2231" t="s">
        <v>577</v>
      </c>
      <c r="Q2231">
        <v>900</v>
      </c>
      <c r="R2231" t="s">
        <v>93</v>
      </c>
    </row>
    <row r="2232" spans="1:18" x14ac:dyDescent="0.2">
      <c r="A2232" s="514">
        <v>2230</v>
      </c>
      <c r="B2232" s="374">
        <v>43670.401388888888</v>
      </c>
      <c r="C2232" t="s">
        <v>93</v>
      </c>
      <c r="D2232">
        <v>0.01</v>
      </c>
      <c r="E2232" t="s">
        <v>253</v>
      </c>
      <c r="F2232">
        <v>1.1134999999999999</v>
      </c>
      <c r="I2232" s="374">
        <v>43671.37222222222</v>
      </c>
      <c r="J2232">
        <v>1.113</v>
      </c>
      <c r="K2232">
        <v>0</v>
      </c>
      <c r="M2232">
        <v>0.05</v>
      </c>
      <c r="N2232">
        <v>0.55000000000000004</v>
      </c>
      <c r="O2232">
        <v>1110</v>
      </c>
      <c r="P2232" t="s">
        <v>563</v>
      </c>
      <c r="Q2232">
        <v>901</v>
      </c>
      <c r="R2232" t="s">
        <v>93</v>
      </c>
    </row>
    <row r="2233" spans="1:18" x14ac:dyDescent="0.2">
      <c r="A2233" s="514">
        <v>2231</v>
      </c>
      <c r="B2233" s="374">
        <v>43670.531944444447</v>
      </c>
      <c r="C2233" t="s">
        <v>93</v>
      </c>
      <c r="D2233">
        <v>0.01</v>
      </c>
      <c r="E2233" t="s">
        <v>253</v>
      </c>
      <c r="F2233">
        <v>1.1147</v>
      </c>
      <c r="I2233" s="374">
        <v>43671.37222222222</v>
      </c>
      <c r="J2233">
        <v>1.113</v>
      </c>
      <c r="K2233">
        <v>0</v>
      </c>
      <c r="M2233">
        <v>0.05</v>
      </c>
      <c r="N2233">
        <v>1.75</v>
      </c>
      <c r="O2233">
        <v>1110</v>
      </c>
      <c r="P2233" t="s">
        <v>847</v>
      </c>
      <c r="Q2233">
        <v>901</v>
      </c>
      <c r="R2233" t="s">
        <v>93</v>
      </c>
    </row>
    <row r="2234" spans="1:18" x14ac:dyDescent="0.2">
      <c r="A2234" s="514">
        <v>2232</v>
      </c>
      <c r="B2234" s="374">
        <v>43671.512499999997</v>
      </c>
      <c r="C2234" t="s">
        <v>93</v>
      </c>
      <c r="D2234">
        <v>0.01</v>
      </c>
      <c r="E2234" t="s">
        <v>253</v>
      </c>
      <c r="F2234">
        <v>1.1136999999999999</v>
      </c>
      <c r="I2234" s="374">
        <v>43671.574305555558</v>
      </c>
      <c r="J2234">
        <v>1.1131</v>
      </c>
      <c r="K2234">
        <v>0</v>
      </c>
      <c r="M2234">
        <v>0</v>
      </c>
      <c r="N2234">
        <v>0.6</v>
      </c>
      <c r="O2234">
        <v>1110</v>
      </c>
      <c r="P2234" t="s">
        <v>563</v>
      </c>
      <c r="Q2234">
        <v>902</v>
      </c>
      <c r="R2234" t="s">
        <v>93</v>
      </c>
    </row>
    <row r="2235" spans="1:18" x14ac:dyDescent="0.2">
      <c r="A2235" s="514">
        <v>2233</v>
      </c>
      <c r="B2235" s="374">
        <v>43671.572916666664</v>
      </c>
      <c r="C2235" t="s">
        <v>93</v>
      </c>
      <c r="D2235">
        <v>0.01</v>
      </c>
      <c r="E2235" t="s">
        <v>253</v>
      </c>
      <c r="F2235">
        <v>1.1149</v>
      </c>
      <c r="I2235" s="374">
        <v>43671.574305555558</v>
      </c>
      <c r="J2235">
        <v>1.1131</v>
      </c>
      <c r="K2235">
        <v>0</v>
      </c>
      <c r="M2235">
        <v>0</v>
      </c>
      <c r="N2235">
        <v>1.8</v>
      </c>
      <c r="O2235">
        <v>1110</v>
      </c>
      <c r="P2235" t="s">
        <v>848</v>
      </c>
      <c r="Q2235">
        <v>902</v>
      </c>
      <c r="R2235" t="s">
        <v>93</v>
      </c>
    </row>
    <row r="2236" spans="1:18" x14ac:dyDescent="0.2">
      <c r="A2236" s="514">
        <v>2234</v>
      </c>
      <c r="B2236" s="374">
        <v>43671.594444444447</v>
      </c>
      <c r="C2236" t="s">
        <v>93</v>
      </c>
      <c r="D2236">
        <v>0.01</v>
      </c>
      <c r="E2236" t="s">
        <v>253</v>
      </c>
      <c r="F2236">
        <v>1.1112</v>
      </c>
      <c r="I2236" s="374">
        <v>43671.763888888891</v>
      </c>
      <c r="J2236">
        <v>1.1148</v>
      </c>
      <c r="K2236">
        <v>0</v>
      </c>
      <c r="M2236">
        <v>0</v>
      </c>
      <c r="N2236">
        <v>-3.6</v>
      </c>
      <c r="O2236">
        <v>1110</v>
      </c>
      <c r="P2236" t="s">
        <v>575</v>
      </c>
      <c r="Q2236">
        <v>903</v>
      </c>
      <c r="R2236" t="s">
        <v>93</v>
      </c>
    </row>
    <row r="2237" spans="1:18" x14ac:dyDescent="0.2">
      <c r="A2237" s="514">
        <v>2235</v>
      </c>
      <c r="B2237" s="374">
        <v>43671.613194444442</v>
      </c>
      <c r="C2237" t="s">
        <v>93</v>
      </c>
      <c r="D2237">
        <v>0.01</v>
      </c>
      <c r="E2237" t="s">
        <v>253</v>
      </c>
      <c r="F2237">
        <v>1.1124000000000001</v>
      </c>
      <c r="I2237" s="374">
        <v>43671.763888888891</v>
      </c>
      <c r="J2237">
        <v>1.1148</v>
      </c>
      <c r="K2237">
        <v>0</v>
      </c>
      <c r="M2237">
        <v>0</v>
      </c>
      <c r="N2237">
        <v>-2.4</v>
      </c>
      <c r="O2237">
        <v>1110</v>
      </c>
      <c r="P2237" t="s">
        <v>853</v>
      </c>
      <c r="Q2237">
        <v>903</v>
      </c>
      <c r="R2237" t="s">
        <v>93</v>
      </c>
    </row>
    <row r="2238" spans="1:18" x14ac:dyDescent="0.2">
      <c r="A2238" s="514">
        <v>2236</v>
      </c>
      <c r="B2238" s="374">
        <v>43671.616666666669</v>
      </c>
      <c r="C2238" t="s">
        <v>93</v>
      </c>
      <c r="D2238">
        <v>0.01</v>
      </c>
      <c r="E2238" t="s">
        <v>253</v>
      </c>
      <c r="F2238">
        <v>1.1138999999999999</v>
      </c>
      <c r="I2238" s="374">
        <v>43671.763888888891</v>
      </c>
      <c r="J2238">
        <v>1.1148</v>
      </c>
      <c r="K2238">
        <v>0</v>
      </c>
      <c r="M2238">
        <v>0</v>
      </c>
      <c r="N2238">
        <v>-0.9</v>
      </c>
      <c r="O2238">
        <v>1110</v>
      </c>
      <c r="P2238" t="s">
        <v>852</v>
      </c>
      <c r="Q2238">
        <v>903</v>
      </c>
      <c r="R2238" t="s">
        <v>93</v>
      </c>
    </row>
    <row r="2239" spans="1:18" x14ac:dyDescent="0.2">
      <c r="A2239" s="514">
        <v>2237</v>
      </c>
      <c r="B2239" s="374">
        <v>43671.619444444441</v>
      </c>
      <c r="C2239" t="s">
        <v>93</v>
      </c>
      <c r="D2239">
        <v>0.02</v>
      </c>
      <c r="E2239" t="s">
        <v>253</v>
      </c>
      <c r="F2239">
        <v>1.1153</v>
      </c>
      <c r="I2239" s="374">
        <v>43671.761805555558</v>
      </c>
      <c r="J2239">
        <v>1.1145</v>
      </c>
      <c r="K2239">
        <v>0</v>
      </c>
      <c r="M2239">
        <v>0</v>
      </c>
      <c r="N2239">
        <v>1.6</v>
      </c>
      <c r="O2239">
        <v>1110</v>
      </c>
      <c r="P2239" t="s">
        <v>851</v>
      </c>
      <c r="Q2239">
        <v>903</v>
      </c>
      <c r="R2239" t="s">
        <v>93</v>
      </c>
    </row>
    <row r="2240" spans="1:18" x14ac:dyDescent="0.2">
      <c r="A2240" s="514">
        <v>2238</v>
      </c>
      <c r="B2240" s="374">
        <v>43671.627083333333</v>
      </c>
      <c r="C2240" t="s">
        <v>93</v>
      </c>
      <c r="D2240">
        <v>0.03</v>
      </c>
      <c r="E2240" t="s">
        <v>253</v>
      </c>
      <c r="F2240">
        <v>1.1168</v>
      </c>
      <c r="I2240" s="374">
        <v>43671.761805555558</v>
      </c>
      <c r="J2240">
        <v>1.1145</v>
      </c>
      <c r="K2240">
        <v>0</v>
      </c>
      <c r="M2240">
        <v>0</v>
      </c>
      <c r="N2240">
        <v>6.9</v>
      </c>
      <c r="O2240">
        <v>1110</v>
      </c>
      <c r="P2240" t="s">
        <v>849</v>
      </c>
      <c r="Q2240">
        <v>903</v>
      </c>
      <c r="R2240" t="s">
        <v>93</v>
      </c>
    </row>
    <row r="2241" spans="1:18" x14ac:dyDescent="0.2">
      <c r="A2241" s="514">
        <v>2239</v>
      </c>
      <c r="B2241" s="374">
        <v>43671.663194444445</v>
      </c>
      <c r="C2241" t="s">
        <v>93</v>
      </c>
      <c r="D2241">
        <v>0.04</v>
      </c>
      <c r="E2241" t="s">
        <v>253</v>
      </c>
      <c r="F2241">
        <v>1.1184000000000001</v>
      </c>
      <c r="I2241" s="374">
        <v>43671.761805555558</v>
      </c>
      <c r="J2241">
        <v>1.1145</v>
      </c>
      <c r="K2241">
        <v>0</v>
      </c>
      <c r="M2241">
        <v>0</v>
      </c>
      <c r="N2241">
        <v>15.6</v>
      </c>
      <c r="O2241">
        <v>1110</v>
      </c>
      <c r="P2241" t="s">
        <v>850</v>
      </c>
      <c r="Q2241">
        <v>903</v>
      </c>
      <c r="R2241" t="s">
        <v>93</v>
      </c>
    </row>
    <row r="2242" spans="1:18" x14ac:dyDescent="0.2">
      <c r="A2242" s="514">
        <v>2240</v>
      </c>
      <c r="B2242" s="374">
        <v>43671.784722222219</v>
      </c>
      <c r="C2242" t="s">
        <v>93</v>
      </c>
      <c r="D2242">
        <v>0.01</v>
      </c>
      <c r="E2242" t="s">
        <v>253</v>
      </c>
      <c r="F2242">
        <v>1.1138999999999999</v>
      </c>
      <c r="I2242" s="374">
        <v>43671.796527777777</v>
      </c>
      <c r="J2242">
        <v>1.1127</v>
      </c>
      <c r="K2242">
        <v>0</v>
      </c>
      <c r="M2242">
        <v>0</v>
      </c>
      <c r="N2242">
        <v>1.2</v>
      </c>
      <c r="O2242">
        <v>1110</v>
      </c>
      <c r="P2242" t="s">
        <v>563</v>
      </c>
      <c r="Q2242">
        <v>904</v>
      </c>
      <c r="R2242" t="s">
        <v>93</v>
      </c>
    </row>
    <row r="2243" spans="1:18" x14ac:dyDescent="0.2">
      <c r="A2243" s="514">
        <v>2241</v>
      </c>
      <c r="B2243" s="374">
        <v>43672.606944444444</v>
      </c>
      <c r="C2243" t="s">
        <v>93</v>
      </c>
      <c r="D2243">
        <v>0.01</v>
      </c>
      <c r="E2243" t="s">
        <v>253</v>
      </c>
      <c r="F2243">
        <v>1.1135999999999999</v>
      </c>
      <c r="I2243" s="374">
        <v>43672.679861111108</v>
      </c>
      <c r="J2243">
        <v>1.1124000000000001</v>
      </c>
      <c r="K2243">
        <v>0</v>
      </c>
      <c r="M2243">
        <v>0</v>
      </c>
      <c r="N2243">
        <v>1.2</v>
      </c>
      <c r="O2243">
        <v>1110</v>
      </c>
      <c r="P2243" t="s">
        <v>563</v>
      </c>
      <c r="Q2243">
        <v>905</v>
      </c>
      <c r="R2243" t="s">
        <v>93</v>
      </c>
    </row>
    <row r="2244" spans="1:18" x14ac:dyDescent="0.2">
      <c r="A2244" s="514">
        <v>2242</v>
      </c>
      <c r="B2244" s="374">
        <v>43672.682638888888</v>
      </c>
      <c r="C2244" t="s">
        <v>93</v>
      </c>
      <c r="D2244">
        <v>0.01</v>
      </c>
      <c r="E2244" t="s">
        <v>253</v>
      </c>
      <c r="F2244">
        <v>1.1125</v>
      </c>
      <c r="I2244" s="374">
        <v>43672.720138888886</v>
      </c>
      <c r="J2244">
        <v>1.1113</v>
      </c>
      <c r="K2244">
        <v>0</v>
      </c>
      <c r="M2244">
        <v>0</v>
      </c>
      <c r="N2244">
        <v>1.2</v>
      </c>
      <c r="O2244">
        <v>1110</v>
      </c>
      <c r="P2244" t="s">
        <v>563</v>
      </c>
      <c r="Q2244">
        <v>906</v>
      </c>
      <c r="R2244" t="s">
        <v>93</v>
      </c>
    </row>
    <row r="2245" spans="1:18" x14ac:dyDescent="0.2">
      <c r="A2245" s="514">
        <v>2243</v>
      </c>
      <c r="B2245" s="374">
        <v>43672.746527777781</v>
      </c>
      <c r="C2245" t="s">
        <v>93</v>
      </c>
      <c r="D2245">
        <v>0.01</v>
      </c>
      <c r="E2245" t="s">
        <v>253</v>
      </c>
      <c r="F2245">
        <v>1.1123000000000001</v>
      </c>
      <c r="I2245" s="374">
        <v>43675.429861111108</v>
      </c>
      <c r="J2245">
        <v>1.1117999999999999</v>
      </c>
      <c r="K2245">
        <v>0</v>
      </c>
      <c r="M2245">
        <v>0.02</v>
      </c>
      <c r="N2245">
        <v>0.52</v>
      </c>
      <c r="O2245">
        <v>1110</v>
      </c>
      <c r="P2245" t="s">
        <v>563</v>
      </c>
      <c r="Q2245">
        <v>907</v>
      </c>
      <c r="R2245" t="s">
        <v>93</v>
      </c>
    </row>
    <row r="2246" spans="1:18" x14ac:dyDescent="0.2">
      <c r="A2246" s="514">
        <v>2244</v>
      </c>
      <c r="B2246" s="374">
        <v>43675.114583333336</v>
      </c>
      <c r="C2246" t="s">
        <v>93</v>
      </c>
      <c r="D2246">
        <v>0.01</v>
      </c>
      <c r="E2246" t="s">
        <v>253</v>
      </c>
      <c r="F2246">
        <v>1.1135999999999999</v>
      </c>
      <c r="I2246" s="374">
        <v>43675.429861111108</v>
      </c>
      <c r="J2246">
        <v>1.1117999999999999</v>
      </c>
      <c r="K2246">
        <v>0</v>
      </c>
      <c r="M2246">
        <v>0</v>
      </c>
      <c r="N2246">
        <v>1.8</v>
      </c>
      <c r="O2246">
        <v>1110</v>
      </c>
      <c r="P2246" t="s">
        <v>854</v>
      </c>
      <c r="Q2246">
        <v>907</v>
      </c>
      <c r="R2246" t="s">
        <v>93</v>
      </c>
    </row>
    <row r="2247" spans="1:18" x14ac:dyDescent="0.2">
      <c r="A2247" s="514">
        <v>2245</v>
      </c>
      <c r="B2247" s="374">
        <v>43675.598611111112</v>
      </c>
      <c r="C2247" t="s">
        <v>93</v>
      </c>
      <c r="D2247">
        <v>0.01</v>
      </c>
      <c r="E2247" t="s">
        <v>253</v>
      </c>
      <c r="F2247">
        <v>1.1120000000000001</v>
      </c>
      <c r="I2247" s="374">
        <v>43677.724999999999</v>
      </c>
      <c r="J2247">
        <v>1.113</v>
      </c>
      <c r="K2247">
        <v>0</v>
      </c>
      <c r="M2247">
        <v>0.04</v>
      </c>
      <c r="N2247">
        <v>-0.96</v>
      </c>
      <c r="O2247">
        <v>1110</v>
      </c>
      <c r="P2247" t="s">
        <v>563</v>
      </c>
      <c r="Q2247">
        <v>908</v>
      </c>
      <c r="R2247" t="s">
        <v>93</v>
      </c>
    </row>
    <row r="2248" spans="1:18" x14ac:dyDescent="0.2">
      <c r="A2248" s="514">
        <v>2246</v>
      </c>
      <c r="B2248" s="374">
        <v>43675.712500000001</v>
      </c>
      <c r="C2248" t="s">
        <v>93</v>
      </c>
      <c r="D2248">
        <v>0.01</v>
      </c>
      <c r="E2248" t="s">
        <v>253</v>
      </c>
      <c r="F2248">
        <v>1.1133</v>
      </c>
      <c r="I2248" s="374">
        <v>43677.724999999999</v>
      </c>
      <c r="J2248">
        <v>1.113</v>
      </c>
      <c r="K2248">
        <v>0</v>
      </c>
      <c r="M2248">
        <v>0.04</v>
      </c>
      <c r="N2248">
        <v>0.34</v>
      </c>
      <c r="O2248">
        <v>1110</v>
      </c>
      <c r="P2248" t="s">
        <v>855</v>
      </c>
      <c r="Q2248">
        <v>908</v>
      </c>
      <c r="R2248" t="s">
        <v>93</v>
      </c>
    </row>
    <row r="2249" spans="1:18" x14ac:dyDescent="0.2">
      <c r="A2249" s="514">
        <v>2247</v>
      </c>
      <c r="B2249" s="374">
        <v>43675.874305555553</v>
      </c>
      <c r="C2249" t="s">
        <v>93</v>
      </c>
      <c r="D2249">
        <v>0.01</v>
      </c>
      <c r="E2249" t="s">
        <v>253</v>
      </c>
      <c r="F2249">
        <v>1.1146</v>
      </c>
      <c r="I2249" s="374">
        <v>43677.724999999999</v>
      </c>
      <c r="J2249">
        <v>1.113</v>
      </c>
      <c r="K2249">
        <v>0</v>
      </c>
      <c r="M2249">
        <v>0.04</v>
      </c>
      <c r="N2249">
        <v>1.64</v>
      </c>
      <c r="O2249">
        <v>1110</v>
      </c>
      <c r="P2249" t="s">
        <v>856</v>
      </c>
      <c r="Q2249">
        <v>908</v>
      </c>
      <c r="R2249" t="s">
        <v>93</v>
      </c>
    </row>
    <row r="2250" spans="1:18" x14ac:dyDescent="0.2">
      <c r="A2250" s="514">
        <v>2248</v>
      </c>
      <c r="B2250" s="374">
        <v>43676.835416666669</v>
      </c>
      <c r="C2250" t="s">
        <v>93</v>
      </c>
      <c r="D2250">
        <v>0.02</v>
      </c>
      <c r="E2250" t="s">
        <v>253</v>
      </c>
      <c r="F2250">
        <v>1.1160000000000001</v>
      </c>
      <c r="I2250" s="374">
        <v>43677.724999999999</v>
      </c>
      <c r="J2250">
        <v>1.113</v>
      </c>
      <c r="K2250">
        <v>0</v>
      </c>
      <c r="M2250">
        <v>0.03</v>
      </c>
      <c r="N2250">
        <v>6.03</v>
      </c>
      <c r="O2250">
        <v>1110</v>
      </c>
      <c r="P2250" t="s">
        <v>857</v>
      </c>
      <c r="Q2250">
        <v>908</v>
      </c>
      <c r="R2250" t="s">
        <v>93</v>
      </c>
    </row>
    <row r="2251" spans="1:18" x14ac:dyDescent="0.2">
      <c r="A2251" s="514">
        <v>2249</v>
      </c>
      <c r="B2251" s="374">
        <v>43677.847916666666</v>
      </c>
      <c r="C2251" t="s">
        <v>93</v>
      </c>
      <c r="D2251">
        <v>0.01</v>
      </c>
      <c r="E2251" t="s">
        <v>253</v>
      </c>
      <c r="F2251">
        <v>1.1112</v>
      </c>
      <c r="I2251" s="374">
        <v>43677.859027777777</v>
      </c>
      <c r="J2251">
        <v>1.1100000000000001</v>
      </c>
      <c r="K2251">
        <v>0</v>
      </c>
      <c r="M2251">
        <v>0</v>
      </c>
      <c r="N2251">
        <v>1.2</v>
      </c>
      <c r="O2251">
        <v>1110</v>
      </c>
      <c r="P2251" t="s">
        <v>563</v>
      </c>
      <c r="Q2251">
        <v>909</v>
      </c>
      <c r="R2251" t="s">
        <v>93</v>
      </c>
    </row>
    <row r="2252" spans="1:18" x14ac:dyDescent="0.2">
      <c r="A2252" s="514">
        <v>2251</v>
      </c>
      <c r="B2252" s="374">
        <v>43677.87222222222</v>
      </c>
      <c r="C2252" t="s">
        <v>93</v>
      </c>
      <c r="D2252">
        <v>0.01</v>
      </c>
      <c r="E2252" t="s">
        <v>253</v>
      </c>
      <c r="F2252">
        <v>1.1073</v>
      </c>
      <c r="I2252" s="374">
        <v>43677.912499999999</v>
      </c>
      <c r="J2252">
        <v>1.1067</v>
      </c>
      <c r="K2252">
        <v>0</v>
      </c>
      <c r="M2252">
        <v>0</v>
      </c>
      <c r="N2252">
        <v>0.6</v>
      </c>
      <c r="O2252">
        <v>1110</v>
      </c>
      <c r="P2252" t="s">
        <v>563</v>
      </c>
      <c r="Q2252">
        <v>910</v>
      </c>
      <c r="R2252" t="s">
        <v>93</v>
      </c>
    </row>
    <row r="2253" spans="1:18" x14ac:dyDescent="0.2">
      <c r="A2253" s="514">
        <v>2252</v>
      </c>
      <c r="B2253" s="374">
        <v>43677.876388888886</v>
      </c>
      <c r="C2253" t="s">
        <v>93</v>
      </c>
      <c r="D2253">
        <v>0.01</v>
      </c>
      <c r="E2253" t="s">
        <v>253</v>
      </c>
      <c r="F2253">
        <v>1.1085</v>
      </c>
      <c r="I2253" s="374">
        <v>43677.912499999999</v>
      </c>
      <c r="J2253">
        <v>1.1067</v>
      </c>
      <c r="K2253">
        <v>0</v>
      </c>
      <c r="M2253">
        <v>0</v>
      </c>
      <c r="N2253">
        <v>1.8</v>
      </c>
      <c r="O2253">
        <v>1110</v>
      </c>
      <c r="P2253" t="s">
        <v>858</v>
      </c>
      <c r="Q2253">
        <v>910</v>
      </c>
      <c r="R2253" t="s">
        <v>93</v>
      </c>
    </row>
    <row r="2254" spans="1:18" x14ac:dyDescent="0.2">
      <c r="A2254" s="514">
        <v>2253</v>
      </c>
      <c r="B2254" s="374">
        <v>43677.939583333333</v>
      </c>
      <c r="C2254" t="s">
        <v>93</v>
      </c>
      <c r="D2254">
        <v>0.01</v>
      </c>
      <c r="E2254" t="s">
        <v>253</v>
      </c>
      <c r="F2254">
        <v>1.1071</v>
      </c>
      <c r="I2254" s="374">
        <v>43678.094444444447</v>
      </c>
      <c r="J2254">
        <v>1.1060000000000001</v>
      </c>
      <c r="K2254">
        <v>0</v>
      </c>
      <c r="M2254">
        <v>0.05</v>
      </c>
      <c r="N2254">
        <v>1.1499999999999999</v>
      </c>
      <c r="O2254">
        <v>1110</v>
      </c>
      <c r="P2254" t="s">
        <v>563</v>
      </c>
      <c r="Q2254">
        <v>911</v>
      </c>
      <c r="R2254" t="s">
        <v>93</v>
      </c>
    </row>
    <row r="2255" spans="1:18" x14ac:dyDescent="0.2">
      <c r="A2255" s="514">
        <v>2254</v>
      </c>
      <c r="B2255" s="374">
        <v>43678.138888888891</v>
      </c>
      <c r="C2255" t="s">
        <v>93</v>
      </c>
      <c r="D2255">
        <v>0.01</v>
      </c>
      <c r="E2255" t="s">
        <v>253</v>
      </c>
      <c r="F2255">
        <v>1.1043000000000001</v>
      </c>
      <c r="I2255" s="374">
        <v>43678.544444444444</v>
      </c>
      <c r="J2255">
        <v>1.1031</v>
      </c>
      <c r="K2255">
        <v>0</v>
      </c>
      <c r="M2255">
        <v>0</v>
      </c>
      <c r="N2255">
        <v>1.2</v>
      </c>
      <c r="O2255">
        <v>1110</v>
      </c>
      <c r="P2255" t="s">
        <v>563</v>
      </c>
      <c r="Q2255">
        <v>912</v>
      </c>
      <c r="R2255" t="s">
        <v>93</v>
      </c>
    </row>
    <row r="2256" spans="1:18" x14ac:dyDescent="0.2">
      <c r="A2256" s="514">
        <v>2255</v>
      </c>
      <c r="B2256" s="374">
        <v>43678.586805555555</v>
      </c>
      <c r="C2256" t="s">
        <v>93</v>
      </c>
      <c r="D2256">
        <v>0.01</v>
      </c>
      <c r="E2256" t="s">
        <v>253</v>
      </c>
      <c r="F2256">
        <v>1.1037999999999999</v>
      </c>
      <c r="I2256" s="374">
        <v>43691.675000000003</v>
      </c>
      <c r="J2256">
        <v>1.1146</v>
      </c>
      <c r="K2256">
        <v>0</v>
      </c>
      <c r="M2256">
        <v>0.21</v>
      </c>
      <c r="N2256">
        <v>-10.59</v>
      </c>
      <c r="O2256">
        <v>1110</v>
      </c>
      <c r="P2256" t="s">
        <v>563</v>
      </c>
      <c r="Q2256">
        <v>913</v>
      </c>
      <c r="R2256" t="s">
        <v>93</v>
      </c>
    </row>
    <row r="2257" spans="1:18" x14ac:dyDescent="0.2">
      <c r="A2257" s="514">
        <v>2256</v>
      </c>
      <c r="B2257" s="374">
        <v>43678.666666666664</v>
      </c>
      <c r="C2257" t="s">
        <v>93</v>
      </c>
      <c r="D2257">
        <v>0.01</v>
      </c>
      <c r="E2257" t="s">
        <v>253</v>
      </c>
      <c r="F2257">
        <v>1.1051</v>
      </c>
      <c r="I2257" s="374">
        <v>43691.675000000003</v>
      </c>
      <c r="J2257">
        <v>1.1146</v>
      </c>
      <c r="K2257">
        <v>0</v>
      </c>
      <c r="M2257">
        <v>0.21</v>
      </c>
      <c r="N2257">
        <v>-9.2899999999999991</v>
      </c>
      <c r="O2257">
        <v>1110</v>
      </c>
      <c r="P2257" t="s">
        <v>890</v>
      </c>
      <c r="Q2257">
        <v>913</v>
      </c>
      <c r="R2257" t="s">
        <v>93</v>
      </c>
    </row>
    <row r="2258" spans="1:18" x14ac:dyDescent="0.2">
      <c r="A2258" s="514">
        <v>2257</v>
      </c>
      <c r="B2258" s="374">
        <v>43678.726388888892</v>
      </c>
      <c r="C2258" t="s">
        <v>93</v>
      </c>
      <c r="D2258">
        <v>0.01</v>
      </c>
      <c r="E2258" t="s">
        <v>253</v>
      </c>
      <c r="F2258">
        <v>1.1064000000000001</v>
      </c>
      <c r="I2258" s="374">
        <v>43691.675000000003</v>
      </c>
      <c r="J2258">
        <v>1.1146</v>
      </c>
      <c r="K2258">
        <v>0</v>
      </c>
      <c r="M2258">
        <v>0.21</v>
      </c>
      <c r="N2258">
        <v>-7.99</v>
      </c>
      <c r="O2258">
        <v>1110</v>
      </c>
      <c r="P2258" t="s">
        <v>891</v>
      </c>
      <c r="Q2258">
        <v>913</v>
      </c>
      <c r="R2258" t="s">
        <v>93</v>
      </c>
    </row>
    <row r="2259" spans="1:18" x14ac:dyDescent="0.2">
      <c r="A2259" s="514">
        <v>2258</v>
      </c>
      <c r="B2259" s="374">
        <v>43678.818749999999</v>
      </c>
      <c r="C2259" t="s">
        <v>93</v>
      </c>
      <c r="D2259">
        <v>0.02</v>
      </c>
      <c r="E2259" t="s">
        <v>253</v>
      </c>
      <c r="F2259">
        <v>1.1081000000000001</v>
      </c>
      <c r="I2259" s="374">
        <v>43691.675000000003</v>
      </c>
      <c r="J2259">
        <v>1.1146</v>
      </c>
      <c r="K2259">
        <v>0</v>
      </c>
      <c r="M2259">
        <v>0.33</v>
      </c>
      <c r="N2259">
        <v>-12.67</v>
      </c>
      <c r="O2259">
        <v>1110</v>
      </c>
      <c r="P2259" t="s">
        <v>892</v>
      </c>
      <c r="Q2259">
        <v>913</v>
      </c>
      <c r="R2259" t="s">
        <v>93</v>
      </c>
    </row>
    <row r="2260" spans="1:18" x14ac:dyDescent="0.2">
      <c r="A2260" s="514">
        <v>2259</v>
      </c>
      <c r="B2260" s="374">
        <v>43679.40902777778</v>
      </c>
      <c r="C2260" t="s">
        <v>93</v>
      </c>
      <c r="D2260">
        <v>0.03</v>
      </c>
      <c r="E2260" t="s">
        <v>253</v>
      </c>
      <c r="F2260">
        <v>1.1096999999999999</v>
      </c>
      <c r="I2260" s="374">
        <v>43691.675000000003</v>
      </c>
      <c r="J2260">
        <v>1.1146</v>
      </c>
      <c r="K2260">
        <v>0</v>
      </c>
      <c r="M2260">
        <v>0.49</v>
      </c>
      <c r="N2260">
        <v>-14.21</v>
      </c>
      <c r="O2260">
        <v>1110</v>
      </c>
      <c r="P2260" t="s">
        <v>893</v>
      </c>
      <c r="Q2260">
        <v>913</v>
      </c>
      <c r="R2260" t="s">
        <v>93</v>
      </c>
    </row>
    <row r="2261" spans="1:18" x14ac:dyDescent="0.2">
      <c r="A2261" s="514">
        <v>2260</v>
      </c>
      <c r="B2261" s="374">
        <v>43679.415972222225</v>
      </c>
      <c r="C2261" t="s">
        <v>93</v>
      </c>
      <c r="D2261">
        <v>0.04</v>
      </c>
      <c r="E2261" t="s">
        <v>253</v>
      </c>
      <c r="F2261">
        <v>1.1113999999999999</v>
      </c>
      <c r="I2261" s="374">
        <v>43691.675000000003</v>
      </c>
      <c r="J2261">
        <v>1.1146</v>
      </c>
      <c r="K2261">
        <v>0</v>
      </c>
      <c r="M2261">
        <v>0.61</v>
      </c>
      <c r="N2261">
        <v>-12.19</v>
      </c>
      <c r="O2261">
        <v>1110</v>
      </c>
      <c r="P2261" t="s">
        <v>894</v>
      </c>
      <c r="Q2261">
        <v>913</v>
      </c>
      <c r="R2261" t="s">
        <v>93</v>
      </c>
    </row>
    <row r="2262" spans="1:18" x14ac:dyDescent="0.2">
      <c r="A2262" s="514">
        <v>2261</v>
      </c>
      <c r="B2262" s="374">
        <v>43682.411111111112</v>
      </c>
      <c r="C2262" t="s">
        <v>93</v>
      </c>
      <c r="D2262">
        <v>0.06</v>
      </c>
      <c r="E2262" t="s">
        <v>253</v>
      </c>
      <c r="F2262">
        <v>1.1133</v>
      </c>
      <c r="I2262" s="374">
        <v>43691.675000000003</v>
      </c>
      <c r="J2262">
        <v>1.1146</v>
      </c>
      <c r="K2262">
        <v>0</v>
      </c>
      <c r="M2262">
        <v>0.82</v>
      </c>
      <c r="N2262">
        <v>-6.98</v>
      </c>
      <c r="O2262">
        <v>1110</v>
      </c>
      <c r="P2262" t="s">
        <v>895</v>
      </c>
      <c r="Q2262">
        <v>913</v>
      </c>
      <c r="R2262" t="s">
        <v>93</v>
      </c>
    </row>
    <row r="2263" spans="1:18" x14ac:dyDescent="0.2">
      <c r="A2263" s="514">
        <v>2262</v>
      </c>
      <c r="B2263" s="374">
        <v>43682.525000000001</v>
      </c>
      <c r="C2263" t="s">
        <v>93</v>
      </c>
      <c r="D2263">
        <v>0.09</v>
      </c>
      <c r="E2263" t="s">
        <v>253</v>
      </c>
      <c r="F2263">
        <v>1.1155999999999999</v>
      </c>
      <c r="I2263" s="374">
        <v>43691.675000000003</v>
      </c>
      <c r="J2263">
        <v>1.1146</v>
      </c>
      <c r="K2263">
        <v>0</v>
      </c>
      <c r="M2263">
        <v>1.26</v>
      </c>
      <c r="N2263">
        <v>10.26</v>
      </c>
      <c r="O2263">
        <v>1110</v>
      </c>
      <c r="P2263" t="s">
        <v>896</v>
      </c>
      <c r="Q2263">
        <v>913</v>
      </c>
      <c r="R2263" t="s">
        <v>93</v>
      </c>
    </row>
    <row r="2264" spans="1:18" x14ac:dyDescent="0.2">
      <c r="A2264" s="514">
        <v>2263</v>
      </c>
      <c r="B2264" s="374">
        <v>43682.593055555553</v>
      </c>
      <c r="C2264" t="s">
        <v>93</v>
      </c>
      <c r="D2264">
        <v>0.13</v>
      </c>
      <c r="E2264" t="s">
        <v>253</v>
      </c>
      <c r="F2264">
        <v>1.1181000000000001</v>
      </c>
      <c r="I2264" s="374">
        <v>43691.675000000003</v>
      </c>
      <c r="J2264">
        <v>1.1146</v>
      </c>
      <c r="K2264">
        <v>0</v>
      </c>
      <c r="M2264">
        <v>1.81</v>
      </c>
      <c r="N2264">
        <v>47.31</v>
      </c>
      <c r="O2264">
        <v>1110</v>
      </c>
      <c r="P2264" t="s">
        <v>897</v>
      </c>
      <c r="Q2264">
        <v>913</v>
      </c>
      <c r="R2264" t="s">
        <v>93</v>
      </c>
    </row>
    <row r="2265" spans="1:18" x14ac:dyDescent="0.2">
      <c r="A2265" s="514">
        <v>2265</v>
      </c>
      <c r="B2265" s="374">
        <v>43682.998611111114</v>
      </c>
      <c r="C2265" t="s">
        <v>93</v>
      </c>
      <c r="D2265">
        <v>0.2</v>
      </c>
      <c r="E2265" t="s">
        <v>253</v>
      </c>
      <c r="F2265">
        <v>1.1214</v>
      </c>
      <c r="I2265" s="374">
        <v>43691.675000000003</v>
      </c>
      <c r="J2265">
        <v>1.1146</v>
      </c>
      <c r="K2265">
        <v>0</v>
      </c>
      <c r="M2265">
        <v>2.4900000000000002</v>
      </c>
      <c r="N2265">
        <v>138.49</v>
      </c>
      <c r="O2265">
        <v>1110</v>
      </c>
      <c r="P2265" t="s">
        <v>898</v>
      </c>
      <c r="Q2265">
        <v>913</v>
      </c>
      <c r="R2265" t="s">
        <v>93</v>
      </c>
    </row>
    <row r="2266" spans="1:18" x14ac:dyDescent="0.2">
      <c r="A2266" s="514">
        <v>2264</v>
      </c>
      <c r="B2266" s="374">
        <v>43682.689583333333</v>
      </c>
      <c r="C2266" t="s">
        <v>92</v>
      </c>
      <c r="D2266">
        <v>0.01</v>
      </c>
      <c r="E2266" t="s">
        <v>253</v>
      </c>
      <c r="F2266">
        <v>1.1192</v>
      </c>
      <c r="I2266" s="374">
        <v>43682.77847222222</v>
      </c>
      <c r="J2266">
        <v>1.1204000000000001</v>
      </c>
      <c r="K2266">
        <v>0</v>
      </c>
      <c r="M2266">
        <v>0</v>
      </c>
      <c r="N2266">
        <v>1.2</v>
      </c>
      <c r="O2266">
        <v>1110</v>
      </c>
      <c r="P2266" t="s">
        <v>563</v>
      </c>
      <c r="Q2266">
        <v>914</v>
      </c>
      <c r="R2266" t="s">
        <v>92</v>
      </c>
    </row>
    <row r="2267" spans="1:18" x14ac:dyDescent="0.2">
      <c r="A2267" s="514">
        <v>2266</v>
      </c>
      <c r="B2267" s="374">
        <v>43683.163194444445</v>
      </c>
      <c r="C2267" t="s">
        <v>92</v>
      </c>
      <c r="D2267">
        <v>0.01</v>
      </c>
      <c r="E2267" t="s">
        <v>253</v>
      </c>
      <c r="F2267">
        <v>1.1227</v>
      </c>
      <c r="I2267" s="374">
        <v>43684.087500000001</v>
      </c>
      <c r="J2267">
        <v>1.1208</v>
      </c>
      <c r="K2267">
        <v>0</v>
      </c>
      <c r="M2267">
        <v>-0.12</v>
      </c>
      <c r="N2267">
        <v>-2.02</v>
      </c>
      <c r="O2267">
        <v>1110</v>
      </c>
      <c r="P2267" t="s">
        <v>563</v>
      </c>
      <c r="Q2267">
        <v>915</v>
      </c>
      <c r="R2267" t="s">
        <v>92</v>
      </c>
    </row>
    <row r="2268" spans="1:18" x14ac:dyDescent="0.2">
      <c r="A2268" s="514">
        <v>2267</v>
      </c>
      <c r="B2268" s="374">
        <v>43683.245138888888</v>
      </c>
      <c r="C2268" t="s">
        <v>92</v>
      </c>
      <c r="D2268">
        <v>0.01</v>
      </c>
      <c r="E2268" t="s">
        <v>253</v>
      </c>
      <c r="F2268">
        <v>1.1214999999999999</v>
      </c>
      <c r="I2268" s="374">
        <v>43684.087500000001</v>
      </c>
      <c r="J2268">
        <v>1.1208</v>
      </c>
      <c r="K2268">
        <v>0</v>
      </c>
      <c r="M2268">
        <v>-0.12</v>
      </c>
      <c r="N2268">
        <v>-0.82</v>
      </c>
      <c r="O2268">
        <v>1110</v>
      </c>
      <c r="P2268" t="s">
        <v>871</v>
      </c>
      <c r="Q2268">
        <v>915</v>
      </c>
      <c r="R2268" t="s">
        <v>92</v>
      </c>
    </row>
    <row r="2269" spans="1:18" x14ac:dyDescent="0.2">
      <c r="A2269" s="514">
        <v>2268</v>
      </c>
      <c r="B2269" s="374">
        <v>43683.254166666666</v>
      </c>
      <c r="C2269" t="s">
        <v>92</v>
      </c>
      <c r="D2269">
        <v>0.01</v>
      </c>
      <c r="E2269" t="s">
        <v>253</v>
      </c>
      <c r="F2269">
        <v>1.1201000000000001</v>
      </c>
      <c r="I2269" s="374">
        <v>43684.087500000001</v>
      </c>
      <c r="J2269">
        <v>1.1208</v>
      </c>
      <c r="K2269">
        <v>0</v>
      </c>
      <c r="M2269">
        <v>-0.12</v>
      </c>
      <c r="N2269">
        <v>0.57999999999999996</v>
      </c>
      <c r="O2269">
        <v>1110</v>
      </c>
      <c r="P2269" t="s">
        <v>872</v>
      </c>
      <c r="Q2269">
        <v>915</v>
      </c>
      <c r="R2269" t="s">
        <v>92</v>
      </c>
    </row>
    <row r="2270" spans="1:18" x14ac:dyDescent="0.2">
      <c r="A2270" s="514">
        <v>2269</v>
      </c>
      <c r="B2270" s="374">
        <v>43683.576388888891</v>
      </c>
      <c r="C2270" t="s">
        <v>92</v>
      </c>
      <c r="D2270">
        <v>0.02</v>
      </c>
      <c r="E2270" t="s">
        <v>253</v>
      </c>
      <c r="F2270">
        <v>1.1187</v>
      </c>
      <c r="I2270" s="374">
        <v>43684.087500000001</v>
      </c>
      <c r="J2270">
        <v>1.1208</v>
      </c>
      <c r="K2270">
        <v>0</v>
      </c>
      <c r="M2270">
        <v>-0.25</v>
      </c>
      <c r="N2270">
        <v>3.95</v>
      </c>
      <c r="O2270">
        <v>1110</v>
      </c>
      <c r="P2270" t="s">
        <v>873</v>
      </c>
      <c r="Q2270">
        <v>915</v>
      </c>
      <c r="R2270" t="s">
        <v>92</v>
      </c>
    </row>
    <row r="2271" spans="1:18" x14ac:dyDescent="0.2">
      <c r="A2271" s="514">
        <v>2270</v>
      </c>
      <c r="B2271" s="374">
        <v>43683.636111111111</v>
      </c>
      <c r="C2271" t="s">
        <v>92</v>
      </c>
      <c r="D2271">
        <v>0.03</v>
      </c>
      <c r="E2271" t="s">
        <v>253</v>
      </c>
      <c r="F2271">
        <v>1.1172</v>
      </c>
      <c r="I2271" s="374">
        <v>43684.087500000001</v>
      </c>
      <c r="J2271">
        <v>1.1208</v>
      </c>
      <c r="K2271">
        <v>0</v>
      </c>
      <c r="M2271">
        <v>-0.37</v>
      </c>
      <c r="N2271">
        <v>10.43</v>
      </c>
      <c r="O2271">
        <v>1110</v>
      </c>
      <c r="P2271" t="s">
        <v>874</v>
      </c>
      <c r="Q2271">
        <v>915</v>
      </c>
      <c r="R2271" t="s">
        <v>92</v>
      </c>
    </row>
    <row r="2272" spans="1:18" x14ac:dyDescent="0.2">
      <c r="A2272" s="514">
        <v>2271</v>
      </c>
      <c r="B2272" s="374">
        <v>43684.123611111114</v>
      </c>
      <c r="C2272" t="s">
        <v>92</v>
      </c>
      <c r="D2272">
        <v>0.01</v>
      </c>
      <c r="E2272" t="s">
        <v>253</v>
      </c>
      <c r="F2272">
        <v>1.121</v>
      </c>
      <c r="I2272" s="374">
        <v>43684.62777777778</v>
      </c>
      <c r="J2272">
        <v>1.121</v>
      </c>
      <c r="K2272">
        <v>0</v>
      </c>
      <c r="M2272">
        <v>0</v>
      </c>
      <c r="N2272">
        <v>0</v>
      </c>
      <c r="O2272">
        <v>1110</v>
      </c>
      <c r="P2272" t="s">
        <v>563</v>
      </c>
      <c r="Q2272">
        <v>916</v>
      </c>
      <c r="R2272" t="s">
        <v>92</v>
      </c>
    </row>
    <row r="2273" spans="1:18" x14ac:dyDescent="0.2">
      <c r="A2273" s="514">
        <v>2272</v>
      </c>
      <c r="B2273" s="374">
        <v>43684.368750000001</v>
      </c>
      <c r="C2273" t="s">
        <v>92</v>
      </c>
      <c r="D2273">
        <v>0.01</v>
      </c>
      <c r="E2273" t="s">
        <v>253</v>
      </c>
      <c r="F2273">
        <v>1.1197999999999999</v>
      </c>
      <c r="I2273" s="374">
        <v>43684.62777777778</v>
      </c>
      <c r="J2273">
        <v>1.121</v>
      </c>
      <c r="K2273">
        <v>0</v>
      </c>
      <c r="M2273">
        <v>0</v>
      </c>
      <c r="N2273">
        <v>1.2</v>
      </c>
      <c r="O2273">
        <v>1110</v>
      </c>
      <c r="P2273" t="s">
        <v>875</v>
      </c>
      <c r="Q2273">
        <v>916</v>
      </c>
      <c r="R2273" t="s">
        <v>92</v>
      </c>
    </row>
    <row r="2274" spans="1:18" x14ac:dyDescent="0.2">
      <c r="A2274" s="514">
        <v>2273</v>
      </c>
      <c r="B2274" s="374">
        <v>43684.46875</v>
      </c>
      <c r="C2274" t="s">
        <v>92</v>
      </c>
      <c r="D2274">
        <v>0.01</v>
      </c>
      <c r="E2274" t="s">
        <v>253</v>
      </c>
      <c r="F2274">
        <v>1.1184000000000001</v>
      </c>
      <c r="I2274" s="374">
        <v>43684.62777777778</v>
      </c>
      <c r="J2274">
        <v>1.121</v>
      </c>
      <c r="K2274">
        <v>0</v>
      </c>
      <c r="M2274">
        <v>0</v>
      </c>
      <c r="N2274">
        <v>2.6</v>
      </c>
      <c r="O2274">
        <v>1110</v>
      </c>
      <c r="P2274" t="s">
        <v>876</v>
      </c>
      <c r="Q2274">
        <v>916</v>
      </c>
      <c r="R2274" t="s">
        <v>92</v>
      </c>
    </row>
    <row r="2275" spans="1:18" x14ac:dyDescent="0.2">
      <c r="A2275" s="514">
        <v>2274</v>
      </c>
      <c r="B2275" s="374">
        <v>43684.665277777778</v>
      </c>
      <c r="C2275" t="s">
        <v>92</v>
      </c>
      <c r="D2275">
        <v>0.01</v>
      </c>
      <c r="E2275" t="s">
        <v>253</v>
      </c>
      <c r="F2275">
        <v>1.1235999999999999</v>
      </c>
      <c r="I2275" s="374">
        <v>43684.743055555555</v>
      </c>
      <c r="J2275">
        <v>1.1235999999999999</v>
      </c>
      <c r="K2275">
        <v>0</v>
      </c>
      <c r="M2275">
        <v>0</v>
      </c>
      <c r="N2275">
        <v>0</v>
      </c>
      <c r="O2275">
        <v>1110</v>
      </c>
      <c r="P2275" t="s">
        <v>563</v>
      </c>
      <c r="Q2275">
        <v>917</v>
      </c>
      <c r="R2275" t="s">
        <v>92</v>
      </c>
    </row>
    <row r="2276" spans="1:18" x14ac:dyDescent="0.2">
      <c r="A2276" s="514">
        <v>2275</v>
      </c>
      <c r="B2276" s="374">
        <v>43684.675000000003</v>
      </c>
      <c r="C2276" t="s">
        <v>92</v>
      </c>
      <c r="D2276">
        <v>0.01</v>
      </c>
      <c r="E2276" t="s">
        <v>253</v>
      </c>
      <c r="F2276">
        <v>1.1223000000000001</v>
      </c>
      <c r="I2276" s="374">
        <v>43684.743055555555</v>
      </c>
      <c r="J2276">
        <v>1.1235999999999999</v>
      </c>
      <c r="K2276">
        <v>0</v>
      </c>
      <c r="M2276">
        <v>0</v>
      </c>
      <c r="N2276">
        <v>1.3</v>
      </c>
      <c r="O2276">
        <v>1110</v>
      </c>
      <c r="P2276" t="s">
        <v>877</v>
      </c>
      <c r="Q2276">
        <v>917</v>
      </c>
      <c r="R2276" t="s">
        <v>92</v>
      </c>
    </row>
    <row r="2277" spans="1:18" x14ac:dyDescent="0.2">
      <c r="A2277" s="514">
        <v>2276</v>
      </c>
      <c r="B2277" s="374">
        <v>43684.70208333333</v>
      </c>
      <c r="C2277" t="s">
        <v>92</v>
      </c>
      <c r="D2277">
        <v>0.01</v>
      </c>
      <c r="E2277" t="s">
        <v>253</v>
      </c>
      <c r="F2277">
        <v>1.1209</v>
      </c>
      <c r="I2277" s="374">
        <v>43684.743055555555</v>
      </c>
      <c r="J2277">
        <v>1.1235999999999999</v>
      </c>
      <c r="K2277">
        <v>0</v>
      </c>
      <c r="M2277">
        <v>0</v>
      </c>
      <c r="N2277">
        <v>2.7</v>
      </c>
      <c r="O2277">
        <v>1110</v>
      </c>
      <c r="P2277" t="s">
        <v>878</v>
      </c>
      <c r="Q2277">
        <v>917</v>
      </c>
      <c r="R2277" t="s">
        <v>92</v>
      </c>
    </row>
    <row r="2278" spans="1:18" x14ac:dyDescent="0.2">
      <c r="A2278" s="514">
        <v>2277</v>
      </c>
      <c r="B2278" s="374">
        <v>43684.771527777775</v>
      </c>
      <c r="C2278" t="s">
        <v>92</v>
      </c>
      <c r="D2278">
        <v>0.01</v>
      </c>
      <c r="E2278" t="s">
        <v>253</v>
      </c>
      <c r="F2278">
        <v>1.1233</v>
      </c>
      <c r="I2278" s="374">
        <v>43685.693055555559</v>
      </c>
      <c r="J2278">
        <v>1.1226</v>
      </c>
      <c r="K2278">
        <v>0</v>
      </c>
      <c r="M2278">
        <v>-0.37</v>
      </c>
      <c r="N2278">
        <v>-1.07</v>
      </c>
      <c r="O2278">
        <v>1110</v>
      </c>
      <c r="P2278" t="s">
        <v>577</v>
      </c>
      <c r="Q2278">
        <v>918</v>
      </c>
      <c r="R2278" t="s">
        <v>92</v>
      </c>
    </row>
    <row r="2279" spans="1:18" x14ac:dyDescent="0.2">
      <c r="A2279" s="514">
        <v>2278</v>
      </c>
      <c r="B2279" s="374">
        <v>43684.79791666667</v>
      </c>
      <c r="C2279" t="s">
        <v>92</v>
      </c>
      <c r="D2279">
        <v>0.01</v>
      </c>
      <c r="E2279" t="s">
        <v>253</v>
      </c>
      <c r="F2279">
        <v>1.1220000000000001</v>
      </c>
      <c r="I2279" s="374">
        <v>43685.693055555559</v>
      </c>
      <c r="J2279">
        <v>1.1226</v>
      </c>
      <c r="K2279">
        <v>0</v>
      </c>
      <c r="M2279">
        <v>-0.37</v>
      </c>
      <c r="N2279">
        <v>0.23</v>
      </c>
      <c r="O2279">
        <v>1110</v>
      </c>
      <c r="P2279" t="s">
        <v>879</v>
      </c>
      <c r="Q2279">
        <v>918</v>
      </c>
      <c r="R2279" t="s">
        <v>92</v>
      </c>
    </row>
    <row r="2280" spans="1:18" x14ac:dyDescent="0.2">
      <c r="A2280" s="514">
        <v>2279</v>
      </c>
      <c r="B2280" s="374">
        <v>43684.90902777778</v>
      </c>
      <c r="C2280" t="s">
        <v>92</v>
      </c>
      <c r="D2280">
        <v>0.01</v>
      </c>
      <c r="E2280" t="s">
        <v>253</v>
      </c>
      <c r="F2280">
        <v>1.1207</v>
      </c>
      <c r="I2280" s="374">
        <v>43685.693055555559</v>
      </c>
      <c r="J2280">
        <v>1.1226</v>
      </c>
      <c r="K2280">
        <v>0</v>
      </c>
      <c r="M2280">
        <v>-0.37</v>
      </c>
      <c r="N2280">
        <v>1.53</v>
      </c>
      <c r="O2280">
        <v>1110</v>
      </c>
      <c r="P2280" t="s">
        <v>880</v>
      </c>
      <c r="Q2280">
        <v>918</v>
      </c>
      <c r="R2280" t="s">
        <v>92</v>
      </c>
    </row>
    <row r="2281" spans="1:18" x14ac:dyDescent="0.2">
      <c r="A2281" s="514">
        <v>2280</v>
      </c>
      <c r="B2281" s="374">
        <v>43685.572222222225</v>
      </c>
      <c r="C2281" t="s">
        <v>92</v>
      </c>
      <c r="D2281">
        <v>0.02</v>
      </c>
      <c r="E2281" t="s">
        <v>253</v>
      </c>
      <c r="F2281">
        <v>1.1193</v>
      </c>
      <c r="I2281" s="374">
        <v>43685.693055555559</v>
      </c>
      <c r="J2281">
        <v>1.1226</v>
      </c>
      <c r="K2281">
        <v>0</v>
      </c>
      <c r="M2281">
        <v>0</v>
      </c>
      <c r="N2281">
        <v>6.6</v>
      </c>
      <c r="O2281">
        <v>1110</v>
      </c>
      <c r="P2281" t="s">
        <v>881</v>
      </c>
      <c r="Q2281">
        <v>918</v>
      </c>
      <c r="R2281" t="s">
        <v>92</v>
      </c>
    </row>
    <row r="2282" spans="1:18" x14ac:dyDescent="0.2">
      <c r="A2282" s="514">
        <v>2281</v>
      </c>
      <c r="B2282" s="374">
        <v>43685.695833333331</v>
      </c>
      <c r="C2282" t="s">
        <v>92</v>
      </c>
      <c r="D2282">
        <v>0.01</v>
      </c>
      <c r="E2282" t="s">
        <v>253</v>
      </c>
      <c r="F2282">
        <v>1.1207</v>
      </c>
      <c r="I2282" s="374">
        <v>43685.716666666667</v>
      </c>
      <c r="J2282">
        <v>1.1213</v>
      </c>
      <c r="K2282">
        <v>0</v>
      </c>
      <c r="M2282">
        <v>0</v>
      </c>
      <c r="N2282">
        <v>0.6</v>
      </c>
      <c r="O2282">
        <v>1110</v>
      </c>
      <c r="P2282" t="s">
        <v>563</v>
      </c>
      <c r="Q2282">
        <v>919</v>
      </c>
      <c r="R2282" t="s">
        <v>92</v>
      </c>
    </row>
    <row r="2283" spans="1:18" x14ac:dyDescent="0.2">
      <c r="A2283" s="514">
        <v>2282</v>
      </c>
      <c r="B2283" s="374">
        <v>43685.705555555556</v>
      </c>
      <c r="C2283" t="s">
        <v>92</v>
      </c>
      <c r="D2283">
        <v>0.01</v>
      </c>
      <c r="E2283" t="s">
        <v>253</v>
      </c>
      <c r="F2283">
        <v>1.1194999999999999</v>
      </c>
      <c r="I2283" s="374">
        <v>43685.716666666667</v>
      </c>
      <c r="J2283">
        <v>1.1213</v>
      </c>
      <c r="K2283">
        <v>0</v>
      </c>
      <c r="M2283">
        <v>0</v>
      </c>
      <c r="N2283">
        <v>1.8</v>
      </c>
      <c r="O2283">
        <v>1110</v>
      </c>
      <c r="P2283" t="s">
        <v>882</v>
      </c>
      <c r="Q2283">
        <v>919</v>
      </c>
      <c r="R2283" t="s">
        <v>92</v>
      </c>
    </row>
    <row r="2284" spans="1:18" x14ac:dyDescent="0.2">
      <c r="A2284" s="514">
        <v>2283</v>
      </c>
      <c r="B2284" s="374">
        <v>43685.836111111108</v>
      </c>
      <c r="C2284" t="s">
        <v>92</v>
      </c>
      <c r="D2284">
        <v>0.01</v>
      </c>
      <c r="E2284" t="s">
        <v>253</v>
      </c>
      <c r="F2284">
        <v>1.1196999999999999</v>
      </c>
      <c r="I2284" s="374">
        <v>43686.480555555558</v>
      </c>
      <c r="J2284">
        <v>1.1204000000000001</v>
      </c>
      <c r="K2284">
        <v>0</v>
      </c>
      <c r="M2284">
        <v>-0.12</v>
      </c>
      <c r="N2284">
        <v>0.57999999999999996</v>
      </c>
      <c r="O2284">
        <v>1110</v>
      </c>
      <c r="P2284" t="s">
        <v>563</v>
      </c>
      <c r="Q2284">
        <v>920</v>
      </c>
      <c r="R2284" t="s">
        <v>92</v>
      </c>
    </row>
    <row r="2285" spans="1:18" x14ac:dyDescent="0.2">
      <c r="A2285" s="514">
        <v>2284</v>
      </c>
      <c r="B2285" s="374">
        <v>43685.855555555558</v>
      </c>
      <c r="C2285" t="s">
        <v>92</v>
      </c>
      <c r="D2285">
        <v>0.01</v>
      </c>
      <c r="E2285" t="s">
        <v>253</v>
      </c>
      <c r="F2285">
        <v>1.1184000000000001</v>
      </c>
      <c r="I2285" s="374">
        <v>43686.480555555558</v>
      </c>
      <c r="J2285">
        <v>1.1204000000000001</v>
      </c>
      <c r="K2285">
        <v>0</v>
      </c>
      <c r="M2285">
        <v>-0.12</v>
      </c>
      <c r="N2285">
        <v>1.88</v>
      </c>
      <c r="O2285">
        <v>1110</v>
      </c>
      <c r="P2285" t="s">
        <v>883</v>
      </c>
      <c r="Q2285">
        <v>920</v>
      </c>
      <c r="R2285" t="s">
        <v>92</v>
      </c>
    </row>
    <row r="2286" spans="1:18" x14ac:dyDescent="0.2">
      <c r="A2286" s="514">
        <v>2285</v>
      </c>
      <c r="B2286" s="374">
        <v>43686.542361111111</v>
      </c>
      <c r="C2286" t="s">
        <v>92</v>
      </c>
      <c r="D2286">
        <v>0.01</v>
      </c>
      <c r="E2286" t="s">
        <v>253</v>
      </c>
      <c r="F2286">
        <v>1.1203000000000001</v>
      </c>
      <c r="I2286" s="374">
        <v>43686.725694444445</v>
      </c>
      <c r="J2286">
        <v>1.1209</v>
      </c>
      <c r="K2286">
        <v>0</v>
      </c>
      <c r="M2286">
        <v>0</v>
      </c>
      <c r="N2286">
        <v>0.6</v>
      </c>
      <c r="O2286">
        <v>1110</v>
      </c>
      <c r="P2286" t="s">
        <v>563</v>
      </c>
      <c r="Q2286">
        <v>921</v>
      </c>
      <c r="R2286" t="s">
        <v>92</v>
      </c>
    </row>
    <row r="2287" spans="1:18" x14ac:dyDescent="0.2">
      <c r="A2287" s="514">
        <v>2286</v>
      </c>
      <c r="B2287" s="374">
        <v>43686.668749999997</v>
      </c>
      <c r="C2287" t="s">
        <v>92</v>
      </c>
      <c r="D2287">
        <v>0.01</v>
      </c>
      <c r="E2287" t="s">
        <v>253</v>
      </c>
      <c r="F2287">
        <v>1.1191</v>
      </c>
      <c r="I2287" s="374">
        <v>43686.725694444445</v>
      </c>
      <c r="J2287">
        <v>1.1209</v>
      </c>
      <c r="K2287">
        <v>0</v>
      </c>
      <c r="M2287">
        <v>0</v>
      </c>
      <c r="N2287">
        <v>1.8</v>
      </c>
      <c r="O2287">
        <v>1110</v>
      </c>
      <c r="P2287" t="s">
        <v>884</v>
      </c>
      <c r="Q2287">
        <v>921</v>
      </c>
      <c r="R2287" t="s">
        <v>92</v>
      </c>
    </row>
    <row r="2288" spans="1:18" x14ac:dyDescent="0.2">
      <c r="A2288" s="514">
        <v>2287</v>
      </c>
      <c r="B2288" s="374">
        <v>43686.779861111114</v>
      </c>
      <c r="C2288" t="s">
        <v>92</v>
      </c>
      <c r="D2288">
        <v>0.01</v>
      </c>
      <c r="E2288" t="s">
        <v>253</v>
      </c>
      <c r="F2288">
        <v>1.1215999999999999</v>
      </c>
      <c r="I2288" s="374">
        <v>43689.618055555555</v>
      </c>
      <c r="J2288">
        <v>1.1207</v>
      </c>
      <c r="K2288">
        <v>0</v>
      </c>
      <c r="M2288">
        <v>-0.12</v>
      </c>
      <c r="N2288">
        <v>-1.02</v>
      </c>
      <c r="O2288">
        <v>1110</v>
      </c>
      <c r="P2288" t="s">
        <v>563</v>
      </c>
      <c r="Q2288">
        <v>922</v>
      </c>
      <c r="R2288" t="s">
        <v>92</v>
      </c>
    </row>
    <row r="2289" spans="1:18" x14ac:dyDescent="0.2">
      <c r="A2289" s="514">
        <v>2288</v>
      </c>
      <c r="B2289" s="374">
        <v>43686.916666666664</v>
      </c>
      <c r="C2289" t="s">
        <v>92</v>
      </c>
      <c r="D2289">
        <v>0.01</v>
      </c>
      <c r="E2289" t="s">
        <v>253</v>
      </c>
      <c r="F2289">
        <v>1.1203000000000001</v>
      </c>
      <c r="I2289" s="374">
        <v>43689.618055555555</v>
      </c>
      <c r="J2289">
        <v>1.1207</v>
      </c>
      <c r="K2289">
        <v>0</v>
      </c>
      <c r="M2289">
        <v>-0.12</v>
      </c>
      <c r="N2289">
        <v>0.28000000000000003</v>
      </c>
      <c r="O2289">
        <v>1110</v>
      </c>
      <c r="P2289" t="s">
        <v>885</v>
      </c>
      <c r="Q2289">
        <v>922</v>
      </c>
      <c r="R2289" t="s">
        <v>92</v>
      </c>
    </row>
    <row r="2290" spans="1:18" x14ac:dyDescent="0.2">
      <c r="A2290" s="514">
        <v>2289</v>
      </c>
      <c r="B2290" s="374">
        <v>43689.382638888892</v>
      </c>
      <c r="C2290" t="s">
        <v>92</v>
      </c>
      <c r="D2290">
        <v>0.01</v>
      </c>
      <c r="E2290" t="s">
        <v>253</v>
      </c>
      <c r="F2290">
        <v>1.119</v>
      </c>
      <c r="I2290" s="374">
        <v>43689.618055555555</v>
      </c>
      <c r="J2290">
        <v>1.1207</v>
      </c>
      <c r="K2290">
        <v>0</v>
      </c>
      <c r="M2290">
        <v>0</v>
      </c>
      <c r="N2290">
        <v>1.7</v>
      </c>
      <c r="O2290">
        <v>1110</v>
      </c>
      <c r="P2290" t="s">
        <v>886</v>
      </c>
      <c r="Q2290">
        <v>922</v>
      </c>
      <c r="R2290" t="s">
        <v>92</v>
      </c>
    </row>
    <row r="2291" spans="1:18" x14ac:dyDescent="0.2">
      <c r="A2291" s="514">
        <v>2290</v>
      </c>
      <c r="B2291" s="374">
        <v>43689.392361111109</v>
      </c>
      <c r="C2291" t="s">
        <v>92</v>
      </c>
      <c r="D2291">
        <v>0.02</v>
      </c>
      <c r="E2291" t="s">
        <v>253</v>
      </c>
      <c r="F2291">
        <v>1.1175999999999999</v>
      </c>
      <c r="I2291" s="374">
        <v>43689.618055555555</v>
      </c>
      <c r="J2291">
        <v>1.1207</v>
      </c>
      <c r="K2291">
        <v>0</v>
      </c>
      <c r="M2291">
        <v>0</v>
      </c>
      <c r="N2291">
        <v>6.2</v>
      </c>
      <c r="O2291">
        <v>1110</v>
      </c>
      <c r="P2291" t="s">
        <v>887</v>
      </c>
      <c r="Q2291">
        <v>922</v>
      </c>
      <c r="R2291" t="s">
        <v>92</v>
      </c>
    </row>
    <row r="2292" spans="1:18" x14ac:dyDescent="0.2">
      <c r="A2292" s="514">
        <v>2291</v>
      </c>
      <c r="B2292" s="374">
        <v>43689.969444444447</v>
      </c>
      <c r="C2292" t="s">
        <v>92</v>
      </c>
      <c r="D2292">
        <v>0.01</v>
      </c>
      <c r="E2292" t="s">
        <v>253</v>
      </c>
      <c r="F2292">
        <v>1.1215999999999999</v>
      </c>
      <c r="I2292" s="374">
        <v>43690.51458333333</v>
      </c>
      <c r="J2292">
        <v>1.1215999999999999</v>
      </c>
      <c r="K2292">
        <v>0</v>
      </c>
      <c r="M2292">
        <v>-0.12</v>
      </c>
      <c r="N2292">
        <v>-0.12</v>
      </c>
      <c r="O2292">
        <v>1110</v>
      </c>
      <c r="P2292" t="s">
        <v>563</v>
      </c>
      <c r="Q2292">
        <v>923</v>
      </c>
      <c r="R2292" t="s">
        <v>92</v>
      </c>
    </row>
    <row r="2293" spans="1:18" x14ac:dyDescent="0.2">
      <c r="A2293" s="514">
        <v>2292</v>
      </c>
      <c r="B2293" s="374">
        <v>43690.181250000001</v>
      </c>
      <c r="C2293" t="s">
        <v>92</v>
      </c>
      <c r="D2293">
        <v>0.01</v>
      </c>
      <c r="E2293" t="s">
        <v>253</v>
      </c>
      <c r="F2293">
        <v>1.1203000000000001</v>
      </c>
      <c r="I2293" s="374">
        <v>43690.51458333333</v>
      </c>
      <c r="J2293">
        <v>1.1215999999999999</v>
      </c>
      <c r="K2293">
        <v>0</v>
      </c>
      <c r="M2293">
        <v>0</v>
      </c>
      <c r="N2293">
        <v>1.3</v>
      </c>
      <c r="O2293">
        <v>1110</v>
      </c>
      <c r="P2293" t="s">
        <v>888</v>
      </c>
      <c r="Q2293">
        <v>923</v>
      </c>
      <c r="R2293" t="s">
        <v>92</v>
      </c>
    </row>
    <row r="2294" spans="1:18" x14ac:dyDescent="0.2">
      <c r="A2294" s="514">
        <v>2293</v>
      </c>
      <c r="B2294" s="374">
        <v>43690.198611111111</v>
      </c>
      <c r="C2294" t="s">
        <v>92</v>
      </c>
      <c r="D2294">
        <v>0.01</v>
      </c>
      <c r="E2294" t="s">
        <v>253</v>
      </c>
      <c r="F2294">
        <v>1.119</v>
      </c>
      <c r="I2294" s="374">
        <v>43690.51458333333</v>
      </c>
      <c r="J2294">
        <v>1.1215999999999999</v>
      </c>
      <c r="K2294">
        <v>0</v>
      </c>
      <c r="M2294">
        <v>0</v>
      </c>
      <c r="N2294">
        <v>2.6</v>
      </c>
      <c r="O2294">
        <v>1110</v>
      </c>
      <c r="P2294" t="s">
        <v>889</v>
      </c>
      <c r="Q2294">
        <v>923</v>
      </c>
      <c r="R2294" t="s">
        <v>92</v>
      </c>
    </row>
    <row r="2295" spans="1:18" x14ac:dyDescent="0.2">
      <c r="A2295" s="514">
        <v>2294</v>
      </c>
      <c r="B2295" s="374">
        <v>43690.625</v>
      </c>
      <c r="C2295" t="s">
        <v>92</v>
      </c>
      <c r="D2295">
        <v>0.01</v>
      </c>
      <c r="E2295" t="s">
        <v>253</v>
      </c>
      <c r="F2295">
        <v>1.1216999999999999</v>
      </c>
      <c r="I2295" s="374">
        <v>43700.729861111111</v>
      </c>
      <c r="J2295">
        <v>1.1146</v>
      </c>
      <c r="K2295">
        <v>0</v>
      </c>
      <c r="M2295">
        <v>-1.46</v>
      </c>
      <c r="N2295">
        <v>-8.56</v>
      </c>
      <c r="O2295">
        <v>1110</v>
      </c>
      <c r="P2295" t="s">
        <v>563</v>
      </c>
      <c r="Q2295">
        <v>924</v>
      </c>
      <c r="R2295" t="s">
        <v>92</v>
      </c>
    </row>
    <row r="2296" spans="1:18" x14ac:dyDescent="0.2">
      <c r="A2296" s="514">
        <v>2295</v>
      </c>
      <c r="B2296" s="374">
        <v>43690.65625</v>
      </c>
      <c r="C2296" t="s">
        <v>92</v>
      </c>
      <c r="D2296">
        <v>0.01</v>
      </c>
      <c r="E2296" t="s">
        <v>253</v>
      </c>
      <c r="F2296">
        <v>1.1204000000000001</v>
      </c>
      <c r="I2296" s="374">
        <v>43700.729861111111</v>
      </c>
      <c r="J2296">
        <v>1.1146</v>
      </c>
      <c r="K2296">
        <v>0</v>
      </c>
      <c r="M2296">
        <v>-1.46</v>
      </c>
      <c r="N2296">
        <v>-7.26</v>
      </c>
      <c r="O2296">
        <v>1110</v>
      </c>
      <c r="P2296" t="s">
        <v>907</v>
      </c>
      <c r="Q2296">
        <v>924</v>
      </c>
      <c r="R2296" t="s">
        <v>92</v>
      </c>
    </row>
    <row r="2297" spans="1:18" x14ac:dyDescent="0.2">
      <c r="A2297" s="514">
        <v>2296</v>
      </c>
      <c r="B2297" s="374">
        <v>43690.65902777778</v>
      </c>
      <c r="C2297" t="s">
        <v>92</v>
      </c>
      <c r="D2297">
        <v>0.01</v>
      </c>
      <c r="E2297" t="s">
        <v>253</v>
      </c>
      <c r="F2297">
        <v>1.1191</v>
      </c>
      <c r="I2297" s="374">
        <v>43700.729861111111</v>
      </c>
      <c r="J2297">
        <v>1.1146</v>
      </c>
      <c r="K2297">
        <v>0</v>
      </c>
      <c r="M2297">
        <v>-1.46</v>
      </c>
      <c r="N2297">
        <v>-5.96</v>
      </c>
      <c r="O2297">
        <v>1110</v>
      </c>
      <c r="P2297" t="s">
        <v>908</v>
      </c>
      <c r="Q2297">
        <v>924</v>
      </c>
      <c r="R2297" t="s">
        <v>92</v>
      </c>
    </row>
    <row r="2298" spans="1:18" x14ac:dyDescent="0.2">
      <c r="A2298" s="514">
        <v>2297</v>
      </c>
      <c r="B2298" s="374">
        <v>43690.663888888892</v>
      </c>
      <c r="C2298" t="s">
        <v>92</v>
      </c>
      <c r="D2298">
        <v>0.02</v>
      </c>
      <c r="E2298" t="s">
        <v>253</v>
      </c>
      <c r="F2298">
        <v>1.1176999999999999</v>
      </c>
      <c r="I2298" s="374">
        <v>43700.729861111111</v>
      </c>
      <c r="J2298">
        <v>1.1146</v>
      </c>
      <c r="K2298">
        <v>0</v>
      </c>
      <c r="M2298">
        <v>-2.98</v>
      </c>
      <c r="N2298">
        <v>-9.18</v>
      </c>
      <c r="O2298">
        <v>1110</v>
      </c>
      <c r="P2298" t="s">
        <v>909</v>
      </c>
      <c r="Q2298">
        <v>924</v>
      </c>
      <c r="R2298" t="s">
        <v>92</v>
      </c>
    </row>
    <row r="2299" spans="1:18" x14ac:dyDescent="0.2">
      <c r="A2299" s="514">
        <v>2298</v>
      </c>
      <c r="B2299" s="374">
        <v>43691.665972222225</v>
      </c>
      <c r="C2299" t="s">
        <v>92</v>
      </c>
      <c r="D2299">
        <v>0.03</v>
      </c>
      <c r="E2299" t="s">
        <v>253</v>
      </c>
      <c r="F2299">
        <v>1.1161000000000001</v>
      </c>
      <c r="I2299" s="374">
        <v>43700.729861111111</v>
      </c>
      <c r="J2299">
        <v>1.1146</v>
      </c>
      <c r="K2299">
        <v>0</v>
      </c>
      <c r="M2299">
        <v>-4.09</v>
      </c>
      <c r="N2299">
        <v>-8.59</v>
      </c>
      <c r="O2299">
        <v>1110</v>
      </c>
      <c r="P2299" t="s">
        <v>910</v>
      </c>
      <c r="Q2299">
        <v>924</v>
      </c>
      <c r="R2299" t="s">
        <v>92</v>
      </c>
    </row>
    <row r="2300" spans="1:18" x14ac:dyDescent="0.2">
      <c r="A2300" s="514">
        <v>2299</v>
      </c>
      <c r="B2300" s="374">
        <v>43691.675000000003</v>
      </c>
      <c r="C2300" t="s">
        <v>92</v>
      </c>
      <c r="D2300">
        <v>0.04</v>
      </c>
      <c r="E2300" t="s">
        <v>253</v>
      </c>
      <c r="F2300">
        <v>1.1145</v>
      </c>
      <c r="I2300" s="374">
        <v>43700.729861111111</v>
      </c>
      <c r="J2300">
        <v>1.1146</v>
      </c>
      <c r="K2300">
        <v>0</v>
      </c>
      <c r="M2300">
        <v>-5.48</v>
      </c>
      <c r="N2300">
        <v>-5.08</v>
      </c>
      <c r="O2300">
        <v>1110</v>
      </c>
      <c r="P2300" t="s">
        <v>911</v>
      </c>
      <c r="Q2300">
        <v>924</v>
      </c>
      <c r="R2300" t="s">
        <v>92</v>
      </c>
    </row>
    <row r="2301" spans="1:18" x14ac:dyDescent="0.2">
      <c r="A2301" s="514">
        <v>2304</v>
      </c>
      <c r="B2301" s="374">
        <v>43692.65625</v>
      </c>
      <c r="C2301" t="s">
        <v>92</v>
      </c>
      <c r="D2301">
        <v>0.06</v>
      </c>
      <c r="E2301" t="s">
        <v>253</v>
      </c>
      <c r="F2301">
        <v>1.1126</v>
      </c>
      <c r="I2301" s="374">
        <v>43700.729861111111</v>
      </c>
      <c r="J2301">
        <v>1.1146</v>
      </c>
      <c r="K2301">
        <v>0</v>
      </c>
      <c r="M2301">
        <v>-5.93</v>
      </c>
      <c r="N2301">
        <v>6.07</v>
      </c>
      <c r="O2301">
        <v>1110</v>
      </c>
      <c r="P2301" t="s">
        <v>912</v>
      </c>
      <c r="Q2301">
        <v>924</v>
      </c>
      <c r="R2301" t="s">
        <v>92</v>
      </c>
    </row>
    <row r="2302" spans="1:18" x14ac:dyDescent="0.2">
      <c r="A2302" s="514">
        <v>2305</v>
      </c>
      <c r="B2302" s="374">
        <v>43692.682638888888</v>
      </c>
      <c r="C2302" t="s">
        <v>92</v>
      </c>
      <c r="D2302">
        <v>0.09</v>
      </c>
      <c r="E2302" t="s">
        <v>253</v>
      </c>
      <c r="F2302">
        <v>1.1099000000000001</v>
      </c>
      <c r="I2302" s="374">
        <v>43700.729861111111</v>
      </c>
      <c r="J2302">
        <v>1.1146</v>
      </c>
      <c r="K2302">
        <v>0</v>
      </c>
      <c r="M2302">
        <v>-8.9499999999999993</v>
      </c>
      <c r="N2302">
        <v>33.35</v>
      </c>
      <c r="O2302">
        <v>1110</v>
      </c>
      <c r="P2302" t="s">
        <v>913</v>
      </c>
      <c r="Q2302">
        <v>924</v>
      </c>
      <c r="R2302" t="s">
        <v>92</v>
      </c>
    </row>
    <row r="2303" spans="1:18" x14ac:dyDescent="0.2">
      <c r="A2303" s="514">
        <v>2309</v>
      </c>
      <c r="B2303" s="374">
        <v>43693.602083333331</v>
      </c>
      <c r="C2303" t="s">
        <v>92</v>
      </c>
      <c r="D2303">
        <v>0.13</v>
      </c>
      <c r="E2303" t="s">
        <v>253</v>
      </c>
      <c r="F2303">
        <v>1.1073999999999999</v>
      </c>
      <c r="I2303" s="374">
        <v>43700.729861111111</v>
      </c>
      <c r="J2303">
        <v>1.1146</v>
      </c>
      <c r="K2303">
        <v>0</v>
      </c>
      <c r="M2303">
        <v>-11.28</v>
      </c>
      <c r="N2303">
        <v>82.32</v>
      </c>
      <c r="O2303">
        <v>1110</v>
      </c>
      <c r="P2303" t="s">
        <v>914</v>
      </c>
      <c r="Q2303">
        <v>924</v>
      </c>
      <c r="R2303" t="s">
        <v>92</v>
      </c>
    </row>
    <row r="2304" spans="1:18" x14ac:dyDescent="0.2">
      <c r="A2304" s="514">
        <v>2300</v>
      </c>
      <c r="B2304" s="374">
        <v>43691.702777777777</v>
      </c>
      <c r="C2304" t="s">
        <v>93</v>
      </c>
      <c r="D2304">
        <v>0.01</v>
      </c>
      <c r="E2304" t="s">
        <v>253</v>
      </c>
      <c r="F2304">
        <v>1.1146</v>
      </c>
      <c r="I2304" s="374">
        <v>43691.859027777777</v>
      </c>
      <c r="J2304">
        <v>1.1133999999999999</v>
      </c>
      <c r="K2304">
        <v>0</v>
      </c>
      <c r="M2304">
        <v>0</v>
      </c>
      <c r="N2304">
        <v>1.2</v>
      </c>
      <c r="O2304">
        <v>1110</v>
      </c>
      <c r="P2304" t="s">
        <v>563</v>
      </c>
      <c r="Q2304">
        <v>925</v>
      </c>
      <c r="R2304" t="s">
        <v>93</v>
      </c>
    </row>
    <row r="2305" spans="1:18" x14ac:dyDescent="0.2">
      <c r="A2305" s="514">
        <v>2301</v>
      </c>
      <c r="B2305" s="374">
        <v>43691.897222222222</v>
      </c>
      <c r="C2305" t="s">
        <v>93</v>
      </c>
      <c r="D2305">
        <v>0.01</v>
      </c>
      <c r="E2305" t="s">
        <v>253</v>
      </c>
      <c r="F2305">
        <v>1.1140000000000001</v>
      </c>
      <c r="I2305" s="374">
        <v>43692.625694444447</v>
      </c>
      <c r="J2305">
        <v>1.1134999999999999</v>
      </c>
      <c r="K2305">
        <v>0</v>
      </c>
      <c r="M2305">
        <v>0.05</v>
      </c>
      <c r="N2305">
        <v>0.55000000000000004</v>
      </c>
      <c r="O2305">
        <v>1110</v>
      </c>
      <c r="P2305" t="s">
        <v>563</v>
      </c>
      <c r="Q2305">
        <v>926</v>
      </c>
      <c r="R2305" t="s">
        <v>93</v>
      </c>
    </row>
    <row r="2306" spans="1:18" x14ac:dyDescent="0.2">
      <c r="A2306" s="514">
        <v>2302</v>
      </c>
      <c r="B2306" s="374">
        <v>43692.422222222223</v>
      </c>
      <c r="C2306" t="s">
        <v>93</v>
      </c>
      <c r="D2306">
        <v>0.01</v>
      </c>
      <c r="E2306" t="s">
        <v>253</v>
      </c>
      <c r="F2306">
        <v>1.1153</v>
      </c>
      <c r="I2306" s="374">
        <v>43692.625694444447</v>
      </c>
      <c r="J2306">
        <v>1.1134999999999999</v>
      </c>
      <c r="K2306">
        <v>0</v>
      </c>
      <c r="M2306">
        <v>0</v>
      </c>
      <c r="N2306">
        <v>1.8</v>
      </c>
      <c r="O2306">
        <v>1110</v>
      </c>
      <c r="P2306" t="s">
        <v>899</v>
      </c>
      <c r="Q2306">
        <v>926</v>
      </c>
      <c r="R2306" t="s">
        <v>93</v>
      </c>
    </row>
    <row r="2307" spans="1:18" x14ac:dyDescent="0.2">
      <c r="A2307" s="514">
        <v>2303</v>
      </c>
      <c r="B2307" s="374">
        <v>43692.628472222219</v>
      </c>
      <c r="C2307" t="s">
        <v>93</v>
      </c>
      <c r="D2307">
        <v>0.01</v>
      </c>
      <c r="E2307" t="s">
        <v>253</v>
      </c>
      <c r="F2307">
        <v>1.1141000000000001</v>
      </c>
      <c r="I2307" s="374">
        <v>43692.654166666667</v>
      </c>
      <c r="J2307">
        <v>1.1128</v>
      </c>
      <c r="K2307">
        <v>0</v>
      </c>
      <c r="M2307">
        <v>0</v>
      </c>
      <c r="N2307">
        <v>1.3</v>
      </c>
      <c r="O2307">
        <v>1110</v>
      </c>
      <c r="P2307" t="s">
        <v>577</v>
      </c>
      <c r="Q2307">
        <v>927</v>
      </c>
      <c r="R2307" t="s">
        <v>93</v>
      </c>
    </row>
    <row r="2308" spans="1:18" x14ac:dyDescent="0.2">
      <c r="A2308" s="514">
        <v>2306</v>
      </c>
      <c r="B2308" s="374">
        <v>43692.688194444447</v>
      </c>
      <c r="C2308" t="s">
        <v>93</v>
      </c>
      <c r="D2308">
        <v>0.01</v>
      </c>
      <c r="E2308" t="s">
        <v>253</v>
      </c>
      <c r="F2308">
        <v>1.1103000000000001</v>
      </c>
      <c r="I2308" s="374">
        <v>43693.13958333333</v>
      </c>
      <c r="J2308">
        <v>1.1097999999999999</v>
      </c>
      <c r="K2308">
        <v>0</v>
      </c>
      <c r="M2308">
        <v>0.02</v>
      </c>
      <c r="N2308">
        <v>0.52</v>
      </c>
      <c r="O2308">
        <v>1110</v>
      </c>
      <c r="P2308" t="s">
        <v>563</v>
      </c>
      <c r="Q2308">
        <v>928</v>
      </c>
      <c r="R2308" t="s">
        <v>93</v>
      </c>
    </row>
    <row r="2309" spans="1:18" x14ac:dyDescent="0.2">
      <c r="A2309" s="514">
        <v>2307</v>
      </c>
      <c r="B2309" s="374">
        <v>43692.827777777777</v>
      </c>
      <c r="C2309" t="s">
        <v>93</v>
      </c>
      <c r="D2309">
        <v>0.01</v>
      </c>
      <c r="E2309" t="s">
        <v>253</v>
      </c>
      <c r="F2309">
        <v>1.1115999999999999</v>
      </c>
      <c r="I2309" s="374">
        <v>43693.13958333333</v>
      </c>
      <c r="J2309">
        <v>1.1097999999999999</v>
      </c>
      <c r="K2309">
        <v>0</v>
      </c>
      <c r="M2309">
        <v>0.02</v>
      </c>
      <c r="N2309">
        <v>1.82</v>
      </c>
      <c r="O2309">
        <v>1110</v>
      </c>
      <c r="P2309" t="s">
        <v>900</v>
      </c>
      <c r="Q2309">
        <v>928</v>
      </c>
      <c r="R2309" t="s">
        <v>93</v>
      </c>
    </row>
    <row r="2310" spans="1:18" x14ac:dyDescent="0.2">
      <c r="A2310" s="514">
        <v>2308</v>
      </c>
      <c r="B2310" s="374">
        <v>43693.529166666667</v>
      </c>
      <c r="C2310" t="s">
        <v>93</v>
      </c>
      <c r="D2310">
        <v>0.01</v>
      </c>
      <c r="E2310" t="s">
        <v>253</v>
      </c>
      <c r="F2310">
        <v>1.1080000000000001</v>
      </c>
      <c r="I2310" s="374">
        <v>43693.60833333333</v>
      </c>
      <c r="J2310">
        <v>1.1068</v>
      </c>
      <c r="K2310">
        <v>0</v>
      </c>
      <c r="M2310">
        <v>0</v>
      </c>
      <c r="N2310">
        <v>1.2</v>
      </c>
      <c r="O2310">
        <v>1110</v>
      </c>
      <c r="P2310" t="s">
        <v>563</v>
      </c>
      <c r="Q2310">
        <v>929</v>
      </c>
      <c r="R2310" t="s">
        <v>93</v>
      </c>
    </row>
    <row r="2311" spans="1:18" x14ac:dyDescent="0.2">
      <c r="A2311" s="514">
        <v>2310</v>
      </c>
      <c r="B2311" s="374">
        <v>43693.683333333334</v>
      </c>
      <c r="C2311" t="s">
        <v>93</v>
      </c>
      <c r="D2311">
        <v>0.01</v>
      </c>
      <c r="E2311" t="s">
        <v>253</v>
      </c>
      <c r="F2311">
        <v>1.1087</v>
      </c>
      <c r="I2311" s="374">
        <v>43696.836111111108</v>
      </c>
      <c r="J2311">
        <v>1.1087</v>
      </c>
      <c r="K2311">
        <v>0</v>
      </c>
      <c r="M2311">
        <v>0.02</v>
      </c>
      <c r="N2311">
        <v>0.02</v>
      </c>
      <c r="O2311">
        <v>1110</v>
      </c>
      <c r="P2311" t="s">
        <v>563</v>
      </c>
      <c r="Q2311">
        <v>930</v>
      </c>
      <c r="R2311" t="s">
        <v>93</v>
      </c>
    </row>
    <row r="2312" spans="1:18" x14ac:dyDescent="0.2">
      <c r="A2312" s="514">
        <v>2311</v>
      </c>
      <c r="B2312" s="374">
        <v>43693.699305555558</v>
      </c>
      <c r="C2312" t="s">
        <v>93</v>
      </c>
      <c r="D2312">
        <v>0.01</v>
      </c>
      <c r="E2312" t="s">
        <v>253</v>
      </c>
      <c r="F2312">
        <v>1.1099000000000001</v>
      </c>
      <c r="I2312" s="374">
        <v>43696.836111111108</v>
      </c>
      <c r="J2312">
        <v>1.1087</v>
      </c>
      <c r="K2312">
        <v>0</v>
      </c>
      <c r="M2312">
        <v>0.02</v>
      </c>
      <c r="N2312">
        <v>1.22</v>
      </c>
      <c r="O2312">
        <v>1110</v>
      </c>
      <c r="P2312" t="s">
        <v>901</v>
      </c>
      <c r="Q2312">
        <v>930</v>
      </c>
      <c r="R2312" t="s">
        <v>93</v>
      </c>
    </row>
    <row r="2313" spans="1:18" x14ac:dyDescent="0.2">
      <c r="A2313" s="514">
        <v>2312</v>
      </c>
      <c r="B2313" s="374">
        <v>43696.539583333331</v>
      </c>
      <c r="C2313" t="s">
        <v>93</v>
      </c>
      <c r="D2313">
        <v>0.01</v>
      </c>
      <c r="E2313" t="s">
        <v>253</v>
      </c>
      <c r="F2313">
        <v>1.1113</v>
      </c>
      <c r="I2313" s="374">
        <v>43696.836111111108</v>
      </c>
      <c r="J2313">
        <v>1.1087</v>
      </c>
      <c r="K2313">
        <v>0</v>
      </c>
      <c r="M2313">
        <v>0</v>
      </c>
      <c r="N2313">
        <v>2.6</v>
      </c>
      <c r="O2313">
        <v>1110</v>
      </c>
      <c r="P2313" t="s">
        <v>902</v>
      </c>
      <c r="Q2313">
        <v>930</v>
      </c>
      <c r="R2313" t="s">
        <v>93</v>
      </c>
    </row>
    <row r="2314" spans="1:18" x14ac:dyDescent="0.2">
      <c r="A2314" s="514">
        <v>2313</v>
      </c>
      <c r="B2314" s="374">
        <v>43697.664583333331</v>
      </c>
      <c r="C2314" t="s">
        <v>93</v>
      </c>
      <c r="D2314">
        <v>0.01</v>
      </c>
      <c r="E2314" t="s">
        <v>253</v>
      </c>
      <c r="F2314">
        <v>1.1077999999999999</v>
      </c>
      <c r="I2314" s="374">
        <v>43699.335416666669</v>
      </c>
      <c r="J2314">
        <v>1.1077999999999999</v>
      </c>
      <c r="K2314">
        <v>0</v>
      </c>
      <c r="M2314">
        <v>7.0000000000000007E-2</v>
      </c>
      <c r="N2314">
        <v>7.0000000000000007E-2</v>
      </c>
      <c r="O2314">
        <v>1110</v>
      </c>
      <c r="P2314" t="s">
        <v>563</v>
      </c>
      <c r="Q2314">
        <v>931</v>
      </c>
      <c r="R2314" t="s">
        <v>93</v>
      </c>
    </row>
    <row r="2315" spans="1:18" x14ac:dyDescent="0.2">
      <c r="A2315" s="514">
        <v>2314</v>
      </c>
      <c r="B2315" s="374">
        <v>43697.676388888889</v>
      </c>
      <c r="C2315" t="s">
        <v>93</v>
      </c>
      <c r="D2315">
        <v>0.01</v>
      </c>
      <c r="E2315" t="s">
        <v>253</v>
      </c>
      <c r="F2315">
        <v>1.109</v>
      </c>
      <c r="I2315" s="374">
        <v>43699.335416666669</v>
      </c>
      <c r="J2315">
        <v>1.1077999999999999</v>
      </c>
      <c r="K2315">
        <v>0</v>
      </c>
      <c r="M2315">
        <v>7.0000000000000007E-2</v>
      </c>
      <c r="N2315">
        <v>1.27</v>
      </c>
      <c r="O2315">
        <v>1110</v>
      </c>
      <c r="P2315" t="s">
        <v>903</v>
      </c>
      <c r="Q2315">
        <v>931</v>
      </c>
      <c r="R2315" t="s">
        <v>93</v>
      </c>
    </row>
    <row r="2316" spans="1:18" x14ac:dyDescent="0.2">
      <c r="A2316" s="514">
        <v>2315</v>
      </c>
      <c r="B2316" s="374">
        <v>43697.81527777778</v>
      </c>
      <c r="C2316" t="s">
        <v>93</v>
      </c>
      <c r="D2316">
        <v>0.01</v>
      </c>
      <c r="E2316" t="s">
        <v>253</v>
      </c>
      <c r="F2316">
        <v>1.1103000000000001</v>
      </c>
      <c r="I2316" s="374">
        <v>43699.335416666669</v>
      </c>
      <c r="J2316">
        <v>1.1077999999999999</v>
      </c>
      <c r="K2316">
        <v>0</v>
      </c>
      <c r="M2316">
        <v>7.0000000000000007E-2</v>
      </c>
      <c r="N2316">
        <v>2.57</v>
      </c>
      <c r="O2316">
        <v>1110</v>
      </c>
      <c r="P2316" t="s">
        <v>904</v>
      </c>
      <c r="Q2316">
        <v>931</v>
      </c>
      <c r="R2316" t="s">
        <v>93</v>
      </c>
    </row>
    <row r="2317" spans="1:18" x14ac:dyDescent="0.2">
      <c r="A2317" s="514">
        <v>2316</v>
      </c>
      <c r="B2317" s="374">
        <v>43699.397916666669</v>
      </c>
      <c r="C2317" t="s">
        <v>93</v>
      </c>
      <c r="D2317">
        <v>0.01</v>
      </c>
      <c r="E2317" t="s">
        <v>253</v>
      </c>
      <c r="F2317">
        <v>1.1102000000000001</v>
      </c>
      <c r="I2317" s="374">
        <v>43699.472916666666</v>
      </c>
      <c r="J2317">
        <v>1.109</v>
      </c>
      <c r="K2317">
        <v>0</v>
      </c>
      <c r="M2317">
        <v>0</v>
      </c>
      <c r="N2317">
        <v>1.2</v>
      </c>
      <c r="O2317">
        <v>1110</v>
      </c>
      <c r="P2317" t="s">
        <v>563</v>
      </c>
      <c r="Q2317">
        <v>932</v>
      </c>
      <c r="R2317" t="s">
        <v>93</v>
      </c>
    </row>
    <row r="2318" spans="1:18" x14ac:dyDescent="0.2">
      <c r="A2318" s="514">
        <v>2317</v>
      </c>
      <c r="B2318" s="374">
        <v>43699.497916666667</v>
      </c>
      <c r="C2318" t="s">
        <v>93</v>
      </c>
      <c r="D2318">
        <v>0.01</v>
      </c>
      <c r="E2318" t="s">
        <v>253</v>
      </c>
      <c r="F2318">
        <v>1.1081000000000001</v>
      </c>
      <c r="I2318" s="374">
        <v>43699.538194444445</v>
      </c>
      <c r="J2318">
        <v>1.1069</v>
      </c>
      <c r="K2318">
        <v>0</v>
      </c>
      <c r="M2318">
        <v>0</v>
      </c>
      <c r="N2318">
        <v>1.2</v>
      </c>
      <c r="O2318">
        <v>1110</v>
      </c>
      <c r="P2318" t="s">
        <v>563</v>
      </c>
      <c r="Q2318">
        <v>933</v>
      </c>
      <c r="R2318" t="s">
        <v>93</v>
      </c>
    </row>
    <row r="2319" spans="1:18" x14ac:dyDescent="0.2">
      <c r="A2319" s="514">
        <v>2318</v>
      </c>
      <c r="B2319" s="374">
        <v>43699.565972222219</v>
      </c>
      <c r="C2319" t="s">
        <v>93</v>
      </c>
      <c r="D2319">
        <v>0.01</v>
      </c>
      <c r="E2319" t="s">
        <v>253</v>
      </c>
      <c r="F2319">
        <v>1.1081000000000001</v>
      </c>
      <c r="I2319" s="374">
        <v>43699.680555555555</v>
      </c>
      <c r="J2319">
        <v>1.1076999999999999</v>
      </c>
      <c r="K2319">
        <v>0</v>
      </c>
      <c r="M2319">
        <v>0</v>
      </c>
      <c r="N2319">
        <v>0.4</v>
      </c>
      <c r="O2319">
        <v>1110</v>
      </c>
      <c r="P2319" t="s">
        <v>563</v>
      </c>
      <c r="Q2319">
        <v>934</v>
      </c>
      <c r="R2319" t="s">
        <v>93</v>
      </c>
    </row>
    <row r="2320" spans="1:18" x14ac:dyDescent="0.2">
      <c r="A2320" s="514">
        <v>2319</v>
      </c>
      <c r="B2320" s="374">
        <v>43699.660416666666</v>
      </c>
      <c r="C2320" t="s">
        <v>93</v>
      </c>
      <c r="D2320">
        <v>0.01</v>
      </c>
      <c r="E2320" t="s">
        <v>253</v>
      </c>
      <c r="F2320">
        <v>1.1095999999999999</v>
      </c>
      <c r="I2320" s="374">
        <v>43699.680555555555</v>
      </c>
      <c r="J2320">
        <v>1.1076999999999999</v>
      </c>
      <c r="K2320">
        <v>0</v>
      </c>
      <c r="M2320">
        <v>0</v>
      </c>
      <c r="N2320">
        <v>1.9</v>
      </c>
      <c r="O2320">
        <v>1110</v>
      </c>
      <c r="P2320" t="s">
        <v>905</v>
      </c>
      <c r="Q2320">
        <v>934</v>
      </c>
      <c r="R2320" t="s">
        <v>93</v>
      </c>
    </row>
    <row r="2321" spans="1:18" x14ac:dyDescent="0.2">
      <c r="A2321" s="514">
        <v>2320</v>
      </c>
      <c r="B2321" s="374">
        <v>43699.690972222219</v>
      </c>
      <c r="C2321" t="s">
        <v>93</v>
      </c>
      <c r="D2321">
        <v>0.01</v>
      </c>
      <c r="E2321" t="s">
        <v>253</v>
      </c>
      <c r="F2321">
        <v>1.1073</v>
      </c>
      <c r="I2321" s="374">
        <v>43700.244444444441</v>
      </c>
      <c r="J2321">
        <v>1.1067</v>
      </c>
      <c r="K2321">
        <v>0</v>
      </c>
      <c r="M2321">
        <v>0.02</v>
      </c>
      <c r="N2321">
        <v>0.62</v>
      </c>
      <c r="O2321">
        <v>1110</v>
      </c>
      <c r="P2321" t="s">
        <v>563</v>
      </c>
      <c r="Q2321">
        <v>935</v>
      </c>
      <c r="R2321" t="s">
        <v>93</v>
      </c>
    </row>
    <row r="2322" spans="1:18" x14ac:dyDescent="0.2">
      <c r="A2322" s="514">
        <v>2321</v>
      </c>
      <c r="B2322" s="374">
        <v>43699.709722222222</v>
      </c>
      <c r="C2322" t="s">
        <v>93</v>
      </c>
      <c r="D2322">
        <v>0.01</v>
      </c>
      <c r="E2322" t="s">
        <v>253</v>
      </c>
      <c r="F2322">
        <v>1.1085</v>
      </c>
      <c r="I2322" s="374">
        <v>43700.244444444441</v>
      </c>
      <c r="J2322">
        <v>1.1067</v>
      </c>
      <c r="K2322">
        <v>0</v>
      </c>
      <c r="M2322">
        <v>0.02</v>
      </c>
      <c r="N2322">
        <v>1.82</v>
      </c>
      <c r="O2322">
        <v>1110</v>
      </c>
      <c r="P2322" t="s">
        <v>906</v>
      </c>
      <c r="Q2322">
        <v>935</v>
      </c>
      <c r="R2322" t="s">
        <v>93</v>
      </c>
    </row>
    <row r="2323" spans="1:18" x14ac:dyDescent="0.2">
      <c r="A2323" s="514">
        <v>2322</v>
      </c>
      <c r="B2323" s="374">
        <v>43700.566666666666</v>
      </c>
      <c r="C2323" t="s">
        <v>93</v>
      </c>
      <c r="D2323">
        <v>0.01</v>
      </c>
      <c r="E2323" t="s">
        <v>253</v>
      </c>
      <c r="F2323">
        <v>1.1060000000000001</v>
      </c>
      <c r="I2323" s="374">
        <v>43703.79583333333</v>
      </c>
      <c r="J2323">
        <v>1.1106</v>
      </c>
      <c r="K2323">
        <v>0</v>
      </c>
      <c r="M2323">
        <v>0.02</v>
      </c>
      <c r="N2323">
        <v>-4.58</v>
      </c>
      <c r="O2323">
        <v>1110</v>
      </c>
      <c r="P2323" t="s">
        <v>563</v>
      </c>
      <c r="Q2323">
        <v>936</v>
      </c>
      <c r="R2323" t="s">
        <v>93</v>
      </c>
    </row>
    <row r="2324" spans="1:18" x14ac:dyDescent="0.2">
      <c r="A2324" s="514">
        <v>2323</v>
      </c>
      <c r="B2324" s="374">
        <v>43700.667361111111</v>
      </c>
      <c r="C2324" t="s">
        <v>93</v>
      </c>
      <c r="D2324">
        <v>0.01</v>
      </c>
      <c r="E2324" t="s">
        <v>253</v>
      </c>
      <c r="F2324">
        <v>1.1073</v>
      </c>
      <c r="I2324" s="374">
        <v>43703.79583333333</v>
      </c>
      <c r="J2324">
        <v>1.1106</v>
      </c>
      <c r="K2324">
        <v>0</v>
      </c>
      <c r="M2324">
        <v>0.02</v>
      </c>
      <c r="N2324">
        <v>-3.28</v>
      </c>
      <c r="O2324">
        <v>1110</v>
      </c>
      <c r="P2324" t="s">
        <v>915</v>
      </c>
      <c r="Q2324">
        <v>936</v>
      </c>
      <c r="R2324" t="s">
        <v>93</v>
      </c>
    </row>
    <row r="2325" spans="1:18" x14ac:dyDescent="0.2">
      <c r="A2325" s="514">
        <v>2324</v>
      </c>
      <c r="B2325" s="374">
        <v>43700.697222222225</v>
      </c>
      <c r="C2325" t="s">
        <v>93</v>
      </c>
      <c r="D2325">
        <v>0.01</v>
      </c>
      <c r="E2325" t="s">
        <v>253</v>
      </c>
      <c r="F2325">
        <v>1.1086</v>
      </c>
      <c r="I2325" s="374">
        <v>43703.79583333333</v>
      </c>
      <c r="J2325">
        <v>1.1106</v>
      </c>
      <c r="K2325">
        <v>0</v>
      </c>
      <c r="M2325">
        <v>0.02</v>
      </c>
      <c r="N2325">
        <v>-1.98</v>
      </c>
      <c r="O2325">
        <v>1110</v>
      </c>
      <c r="P2325" t="s">
        <v>916</v>
      </c>
      <c r="Q2325">
        <v>936</v>
      </c>
      <c r="R2325" t="s">
        <v>93</v>
      </c>
    </row>
    <row r="2326" spans="1:18" x14ac:dyDescent="0.2">
      <c r="A2326" s="514">
        <v>2325</v>
      </c>
      <c r="B2326" s="374">
        <v>43700.7</v>
      </c>
      <c r="C2326" t="s">
        <v>93</v>
      </c>
      <c r="D2326">
        <v>0.02</v>
      </c>
      <c r="E2326" t="s">
        <v>253</v>
      </c>
      <c r="F2326">
        <v>1.1100000000000001</v>
      </c>
      <c r="I2326" s="374">
        <v>43703.79583333333</v>
      </c>
      <c r="J2326">
        <v>1.1106</v>
      </c>
      <c r="K2326">
        <v>0</v>
      </c>
      <c r="M2326">
        <v>0.03</v>
      </c>
      <c r="N2326">
        <v>-1.17</v>
      </c>
      <c r="O2326">
        <v>1110</v>
      </c>
      <c r="P2326" t="s">
        <v>917</v>
      </c>
      <c r="Q2326">
        <v>936</v>
      </c>
      <c r="R2326" t="s">
        <v>93</v>
      </c>
    </row>
    <row r="2327" spans="1:18" x14ac:dyDescent="0.2">
      <c r="A2327" s="514">
        <v>2326</v>
      </c>
      <c r="B2327" s="374">
        <v>43700.711111111108</v>
      </c>
      <c r="C2327" t="s">
        <v>93</v>
      </c>
      <c r="D2327">
        <v>0.03</v>
      </c>
      <c r="E2327" t="s">
        <v>253</v>
      </c>
      <c r="F2327">
        <v>1.1115999999999999</v>
      </c>
      <c r="I2327" s="374">
        <v>43703.79583333333</v>
      </c>
      <c r="J2327">
        <v>1.1106</v>
      </c>
      <c r="K2327">
        <v>0</v>
      </c>
      <c r="M2327">
        <v>0.05</v>
      </c>
      <c r="N2327">
        <v>3.05</v>
      </c>
      <c r="O2327">
        <v>1110</v>
      </c>
      <c r="P2327" t="s">
        <v>918</v>
      </c>
      <c r="Q2327">
        <v>936</v>
      </c>
      <c r="R2327" t="s">
        <v>93</v>
      </c>
    </row>
    <row r="2328" spans="1:18" x14ac:dyDescent="0.2">
      <c r="A2328" s="514">
        <v>2327</v>
      </c>
      <c r="B2328" s="374">
        <v>43700.71875</v>
      </c>
      <c r="C2328" t="s">
        <v>93</v>
      </c>
      <c r="D2328">
        <v>0.04</v>
      </c>
      <c r="E2328" t="s">
        <v>253</v>
      </c>
      <c r="F2328">
        <v>1.1133</v>
      </c>
      <c r="I2328" s="374">
        <v>43703.79583333333</v>
      </c>
      <c r="J2328">
        <v>1.1106</v>
      </c>
      <c r="K2328">
        <v>0</v>
      </c>
      <c r="M2328">
        <v>0.06</v>
      </c>
      <c r="N2328">
        <v>10.86</v>
      </c>
      <c r="O2328">
        <v>1110</v>
      </c>
      <c r="P2328" t="s">
        <v>919</v>
      </c>
      <c r="Q2328">
        <v>936</v>
      </c>
      <c r="R2328" t="s">
        <v>93</v>
      </c>
    </row>
    <row r="2329" spans="1:18" x14ac:dyDescent="0.2">
      <c r="A2329" s="514">
        <v>2330</v>
      </c>
      <c r="B2329" s="374">
        <v>43700.859722222223</v>
      </c>
      <c r="C2329" t="s">
        <v>93</v>
      </c>
      <c r="D2329">
        <v>0.06</v>
      </c>
      <c r="E2329" t="s">
        <v>253</v>
      </c>
      <c r="F2329">
        <v>1.1152</v>
      </c>
      <c r="I2329" s="374">
        <v>43703.79583333333</v>
      </c>
      <c r="J2329">
        <v>1.1106</v>
      </c>
      <c r="K2329">
        <v>0</v>
      </c>
      <c r="M2329">
        <v>0.09</v>
      </c>
      <c r="N2329">
        <v>27.69</v>
      </c>
      <c r="O2329">
        <v>1110</v>
      </c>
      <c r="P2329" t="s">
        <v>920</v>
      </c>
      <c r="Q2329">
        <v>936</v>
      </c>
      <c r="R2329" t="s">
        <v>93</v>
      </c>
    </row>
    <row r="2330" spans="1:18" x14ac:dyDescent="0.2">
      <c r="A2330" s="514">
        <v>2328</v>
      </c>
      <c r="B2330" s="374">
        <v>43700.743750000001</v>
      </c>
      <c r="C2330" t="s">
        <v>92</v>
      </c>
      <c r="D2330">
        <v>0.01</v>
      </c>
      <c r="E2330" t="s">
        <v>253</v>
      </c>
      <c r="F2330">
        <v>1.1134999999999999</v>
      </c>
      <c r="I2330" s="374">
        <v>43700.749305555553</v>
      </c>
      <c r="J2330">
        <v>1.1147</v>
      </c>
      <c r="K2330">
        <v>0</v>
      </c>
      <c r="M2330">
        <v>0</v>
      </c>
      <c r="N2330">
        <v>1.2</v>
      </c>
      <c r="O2330">
        <v>1110</v>
      </c>
      <c r="P2330" t="s">
        <v>563</v>
      </c>
      <c r="Q2330">
        <v>937</v>
      </c>
      <c r="R2330" t="s">
        <v>92</v>
      </c>
    </row>
    <row r="2331" spans="1:18" x14ac:dyDescent="0.2">
      <c r="A2331" s="514">
        <v>2329</v>
      </c>
      <c r="B2331" s="374">
        <v>43700.752083333333</v>
      </c>
      <c r="C2331" t="s">
        <v>92</v>
      </c>
      <c r="D2331">
        <v>0.01</v>
      </c>
      <c r="E2331" t="s">
        <v>253</v>
      </c>
      <c r="F2331">
        <v>1.1136999999999999</v>
      </c>
      <c r="I2331" s="374">
        <v>43700.859027777777</v>
      </c>
      <c r="J2331">
        <v>1.1149</v>
      </c>
      <c r="K2331">
        <v>0</v>
      </c>
      <c r="M2331">
        <v>0</v>
      </c>
      <c r="N2331">
        <v>1.2</v>
      </c>
      <c r="O2331">
        <v>1110</v>
      </c>
      <c r="P2331" t="s">
        <v>563</v>
      </c>
      <c r="Q2331">
        <v>938</v>
      </c>
      <c r="R2331" t="s">
        <v>92</v>
      </c>
    </row>
    <row r="2332" spans="1:18" x14ac:dyDescent="0.2">
      <c r="A2332" s="514">
        <v>2331</v>
      </c>
      <c r="B2332" s="374">
        <v>43700.917361111111</v>
      </c>
      <c r="C2332" t="s">
        <v>92</v>
      </c>
      <c r="D2332">
        <v>0.01</v>
      </c>
      <c r="E2332" t="s">
        <v>253</v>
      </c>
      <c r="F2332">
        <v>1.1140000000000001</v>
      </c>
      <c r="I2332" s="374">
        <v>43703.000694444447</v>
      </c>
      <c r="J2332">
        <v>1.1153</v>
      </c>
      <c r="K2332">
        <v>0</v>
      </c>
      <c r="M2332">
        <v>-0.12</v>
      </c>
      <c r="N2332">
        <v>1.18</v>
      </c>
      <c r="O2332">
        <v>1110</v>
      </c>
      <c r="P2332" t="s">
        <v>563</v>
      </c>
      <c r="Q2332">
        <v>939</v>
      </c>
      <c r="R2332" t="s">
        <v>92</v>
      </c>
    </row>
    <row r="2333" spans="1:18" x14ac:dyDescent="0.2">
      <c r="A2333" s="514">
        <v>2332</v>
      </c>
      <c r="B2333" s="374">
        <v>43703.004166666666</v>
      </c>
      <c r="C2333" t="s">
        <v>92</v>
      </c>
      <c r="D2333">
        <v>0.01</v>
      </c>
      <c r="E2333" t="s">
        <v>253</v>
      </c>
      <c r="F2333">
        <v>1.1153999999999999</v>
      </c>
      <c r="I2333" s="374">
        <v>43712.498611111114</v>
      </c>
      <c r="J2333">
        <v>1.1022000000000001</v>
      </c>
      <c r="K2333">
        <v>0</v>
      </c>
      <c r="M2333">
        <v>-1.0900000000000001</v>
      </c>
      <c r="N2333">
        <v>-14.29</v>
      </c>
      <c r="O2333">
        <v>1110</v>
      </c>
      <c r="P2333" t="s">
        <v>563</v>
      </c>
      <c r="Q2333">
        <v>940</v>
      </c>
      <c r="R2333" t="s">
        <v>92</v>
      </c>
    </row>
    <row r="2334" spans="1:18" x14ac:dyDescent="0.2">
      <c r="A2334" s="514">
        <v>2333</v>
      </c>
      <c r="B2334" s="374">
        <v>43703.092361111114</v>
      </c>
      <c r="C2334" t="s">
        <v>92</v>
      </c>
      <c r="D2334">
        <v>0.01</v>
      </c>
      <c r="E2334" t="s">
        <v>253</v>
      </c>
      <c r="F2334">
        <v>1.1141000000000001</v>
      </c>
      <c r="I2334" s="374">
        <v>43712.498611111114</v>
      </c>
      <c r="J2334">
        <v>1.1022000000000001</v>
      </c>
      <c r="K2334">
        <v>0</v>
      </c>
      <c r="M2334">
        <v>-1.0900000000000001</v>
      </c>
      <c r="N2334">
        <v>-12.99</v>
      </c>
      <c r="O2334">
        <v>1110</v>
      </c>
      <c r="P2334" t="s">
        <v>924</v>
      </c>
      <c r="Q2334">
        <v>940</v>
      </c>
      <c r="R2334" t="s">
        <v>92</v>
      </c>
    </row>
    <row r="2335" spans="1:18" x14ac:dyDescent="0.2">
      <c r="A2335" s="514">
        <v>2334</v>
      </c>
      <c r="B2335" s="374">
        <v>43703.381944444445</v>
      </c>
      <c r="C2335" t="s">
        <v>92</v>
      </c>
      <c r="D2335">
        <v>0.01</v>
      </c>
      <c r="E2335" t="s">
        <v>253</v>
      </c>
      <c r="F2335">
        <v>1.1128</v>
      </c>
      <c r="I2335" s="374">
        <v>43712.498611111114</v>
      </c>
      <c r="J2335">
        <v>1.1022000000000001</v>
      </c>
      <c r="K2335">
        <v>0</v>
      </c>
      <c r="M2335">
        <v>-1.0900000000000001</v>
      </c>
      <c r="N2335">
        <v>-11.69</v>
      </c>
      <c r="O2335">
        <v>1110</v>
      </c>
      <c r="P2335" t="s">
        <v>925</v>
      </c>
      <c r="Q2335">
        <v>940</v>
      </c>
      <c r="R2335" t="s">
        <v>92</v>
      </c>
    </row>
    <row r="2336" spans="1:18" x14ac:dyDescent="0.2">
      <c r="A2336" s="514">
        <v>2335</v>
      </c>
      <c r="B2336" s="374">
        <v>43703.431250000001</v>
      </c>
      <c r="C2336" t="s">
        <v>92</v>
      </c>
      <c r="D2336">
        <v>0.02</v>
      </c>
      <c r="E2336" t="s">
        <v>253</v>
      </c>
      <c r="F2336">
        <v>1.1113999999999999</v>
      </c>
      <c r="I2336" s="374">
        <v>43712.498611111114</v>
      </c>
      <c r="J2336">
        <v>1.1022000000000001</v>
      </c>
      <c r="K2336">
        <v>0</v>
      </c>
      <c r="M2336">
        <v>-2.2400000000000002</v>
      </c>
      <c r="N2336">
        <v>-20.64</v>
      </c>
      <c r="O2336">
        <v>1110</v>
      </c>
      <c r="P2336" t="s">
        <v>926</v>
      </c>
      <c r="Q2336">
        <v>940</v>
      </c>
      <c r="R2336" t="s">
        <v>92</v>
      </c>
    </row>
    <row r="2337" spans="1:18" x14ac:dyDescent="0.2">
      <c r="A2337" s="514">
        <v>2336</v>
      </c>
      <c r="B2337" s="374">
        <v>43703.79791666667</v>
      </c>
      <c r="C2337" t="s">
        <v>92</v>
      </c>
      <c r="D2337">
        <v>0.03</v>
      </c>
      <c r="E2337" t="s">
        <v>253</v>
      </c>
      <c r="F2337">
        <v>1.1097999999999999</v>
      </c>
      <c r="I2337" s="374">
        <v>43712.498611111114</v>
      </c>
      <c r="J2337">
        <v>1.1022000000000001</v>
      </c>
      <c r="K2337">
        <v>0</v>
      </c>
      <c r="M2337">
        <v>-3.34</v>
      </c>
      <c r="N2337">
        <v>-26.14</v>
      </c>
      <c r="O2337">
        <v>1110</v>
      </c>
      <c r="P2337" t="s">
        <v>927</v>
      </c>
      <c r="Q2337">
        <v>940</v>
      </c>
      <c r="R2337" t="s">
        <v>92</v>
      </c>
    </row>
    <row r="2338" spans="1:18" x14ac:dyDescent="0.2">
      <c r="A2338" s="514">
        <v>2341</v>
      </c>
      <c r="B2338" s="374">
        <v>43705.586805555555</v>
      </c>
      <c r="C2338" t="s">
        <v>92</v>
      </c>
      <c r="D2338">
        <v>0.04</v>
      </c>
      <c r="E2338" t="s">
        <v>253</v>
      </c>
      <c r="F2338">
        <v>1.1081000000000001</v>
      </c>
      <c r="I2338" s="374">
        <v>43712.498611111114</v>
      </c>
      <c r="J2338">
        <v>1.1022000000000001</v>
      </c>
      <c r="K2338">
        <v>0</v>
      </c>
      <c r="M2338">
        <v>-3.49</v>
      </c>
      <c r="N2338">
        <v>-27.09</v>
      </c>
      <c r="O2338">
        <v>1110</v>
      </c>
      <c r="P2338" t="s">
        <v>928</v>
      </c>
      <c r="Q2338">
        <v>940</v>
      </c>
      <c r="R2338" t="s">
        <v>92</v>
      </c>
    </row>
    <row r="2339" spans="1:18" x14ac:dyDescent="0.2">
      <c r="A2339" s="514">
        <v>2343</v>
      </c>
      <c r="B2339" s="374">
        <v>43706.65</v>
      </c>
      <c r="C2339" t="s">
        <v>92</v>
      </c>
      <c r="D2339">
        <v>0.06</v>
      </c>
      <c r="E2339" t="s">
        <v>253</v>
      </c>
      <c r="F2339">
        <v>1.1062000000000001</v>
      </c>
      <c r="I2339" s="374">
        <v>43712.498611111114</v>
      </c>
      <c r="J2339">
        <v>1.1022000000000001</v>
      </c>
      <c r="K2339">
        <v>0</v>
      </c>
      <c r="M2339">
        <v>-2.96</v>
      </c>
      <c r="N2339">
        <v>-26.96</v>
      </c>
      <c r="O2339">
        <v>1110</v>
      </c>
      <c r="P2339" t="s">
        <v>929</v>
      </c>
      <c r="Q2339">
        <v>940</v>
      </c>
      <c r="R2339" t="s">
        <v>92</v>
      </c>
    </row>
    <row r="2340" spans="1:18" x14ac:dyDescent="0.2">
      <c r="A2340" s="514">
        <v>2346</v>
      </c>
      <c r="B2340" s="374">
        <v>43707.351388888892</v>
      </c>
      <c r="C2340" t="s">
        <v>92</v>
      </c>
      <c r="D2340">
        <v>0.09</v>
      </c>
      <c r="E2340" t="s">
        <v>253</v>
      </c>
      <c r="F2340">
        <v>1.1039000000000001</v>
      </c>
      <c r="I2340" s="374">
        <v>43712.498611111114</v>
      </c>
      <c r="J2340">
        <v>1.1022000000000001</v>
      </c>
      <c r="K2340">
        <v>0</v>
      </c>
      <c r="M2340">
        <v>-3.36</v>
      </c>
      <c r="N2340">
        <v>-18.66</v>
      </c>
      <c r="O2340">
        <v>1110</v>
      </c>
      <c r="P2340" t="s">
        <v>930</v>
      </c>
      <c r="Q2340">
        <v>940</v>
      </c>
      <c r="R2340" t="s">
        <v>92</v>
      </c>
    </row>
    <row r="2341" spans="1:18" x14ac:dyDescent="0.2">
      <c r="A2341" s="514">
        <v>2348</v>
      </c>
      <c r="B2341" s="374">
        <v>43707.706250000003</v>
      </c>
      <c r="C2341" t="s">
        <v>92</v>
      </c>
      <c r="D2341">
        <v>0.13</v>
      </c>
      <c r="E2341" t="s">
        <v>253</v>
      </c>
      <c r="F2341">
        <v>1.1013999999999999</v>
      </c>
      <c r="I2341" s="374">
        <v>43712.498611111114</v>
      </c>
      <c r="J2341">
        <v>1.1022000000000001</v>
      </c>
      <c r="K2341">
        <v>0</v>
      </c>
      <c r="M2341">
        <v>-4.83</v>
      </c>
      <c r="N2341">
        <v>5.57</v>
      </c>
      <c r="O2341">
        <v>1110</v>
      </c>
      <c r="P2341" t="s">
        <v>931</v>
      </c>
      <c r="Q2341">
        <v>940</v>
      </c>
      <c r="R2341" t="s">
        <v>92</v>
      </c>
    </row>
    <row r="2342" spans="1:18" x14ac:dyDescent="0.2">
      <c r="A2342" s="514">
        <v>2351</v>
      </c>
      <c r="B2342" s="374">
        <v>43707.79583333333</v>
      </c>
      <c r="C2342" t="s">
        <v>92</v>
      </c>
      <c r="D2342">
        <v>0.2</v>
      </c>
      <c r="E2342" t="s">
        <v>253</v>
      </c>
      <c r="F2342">
        <v>1.0978000000000001</v>
      </c>
      <c r="I2342" s="374">
        <v>43712.498611111114</v>
      </c>
      <c r="J2342">
        <v>1.1022000000000001</v>
      </c>
      <c r="K2342">
        <v>0</v>
      </c>
      <c r="M2342">
        <v>-7.44</v>
      </c>
      <c r="N2342">
        <v>80.56</v>
      </c>
      <c r="O2342">
        <v>1110</v>
      </c>
      <c r="P2342" t="s">
        <v>932</v>
      </c>
      <c r="Q2342">
        <v>940</v>
      </c>
      <c r="R2342" t="s">
        <v>92</v>
      </c>
    </row>
    <row r="2343" spans="1:18" x14ac:dyDescent="0.2">
      <c r="A2343" s="514">
        <v>2355</v>
      </c>
      <c r="B2343" s="374">
        <v>43711.144444444442</v>
      </c>
      <c r="C2343" t="s">
        <v>92</v>
      </c>
      <c r="D2343">
        <v>0.32</v>
      </c>
      <c r="E2343" t="s">
        <v>253</v>
      </c>
      <c r="F2343">
        <v>1.0939000000000001</v>
      </c>
      <c r="I2343" s="374">
        <v>43712.498611111114</v>
      </c>
      <c r="J2343">
        <v>1.1022000000000001</v>
      </c>
      <c r="K2343">
        <v>0</v>
      </c>
      <c r="M2343">
        <v>-3.97</v>
      </c>
      <c r="N2343">
        <v>261.63</v>
      </c>
      <c r="O2343">
        <v>1110</v>
      </c>
      <c r="P2343" t="s">
        <v>933</v>
      </c>
      <c r="Q2343">
        <v>940</v>
      </c>
      <c r="R2343" t="s">
        <v>92</v>
      </c>
    </row>
    <row r="2344" spans="1:18" x14ac:dyDescent="0.2">
      <c r="A2344" s="514">
        <v>2337</v>
      </c>
      <c r="B2344" s="374">
        <v>43704.356944444444</v>
      </c>
      <c r="C2344" t="s">
        <v>93</v>
      </c>
      <c r="D2344">
        <v>0.01</v>
      </c>
      <c r="E2344" t="s">
        <v>253</v>
      </c>
      <c r="F2344">
        <v>1.1101000000000001</v>
      </c>
      <c r="I2344" s="374">
        <v>43704.629861111112</v>
      </c>
      <c r="J2344">
        <v>1.1095999999999999</v>
      </c>
      <c r="K2344">
        <v>0</v>
      </c>
      <c r="M2344">
        <v>0</v>
      </c>
      <c r="N2344">
        <v>0.5</v>
      </c>
      <c r="O2344">
        <v>1110</v>
      </c>
      <c r="P2344" t="s">
        <v>563</v>
      </c>
      <c r="Q2344">
        <v>941</v>
      </c>
      <c r="R2344" t="s">
        <v>93</v>
      </c>
    </row>
    <row r="2345" spans="1:18" x14ac:dyDescent="0.2">
      <c r="A2345" s="514">
        <v>2338</v>
      </c>
      <c r="B2345" s="374">
        <v>43704.404861111114</v>
      </c>
      <c r="C2345" t="s">
        <v>93</v>
      </c>
      <c r="D2345">
        <v>0.01</v>
      </c>
      <c r="E2345" t="s">
        <v>253</v>
      </c>
      <c r="F2345">
        <v>1.1113999999999999</v>
      </c>
      <c r="I2345" s="374">
        <v>43704.629861111112</v>
      </c>
      <c r="J2345">
        <v>1.1095999999999999</v>
      </c>
      <c r="K2345">
        <v>0</v>
      </c>
      <c r="M2345">
        <v>0</v>
      </c>
      <c r="N2345">
        <v>1.8</v>
      </c>
      <c r="O2345">
        <v>1110</v>
      </c>
      <c r="P2345" t="s">
        <v>921</v>
      </c>
      <c r="Q2345">
        <v>941</v>
      </c>
      <c r="R2345" t="s">
        <v>93</v>
      </c>
    </row>
    <row r="2346" spans="1:18" x14ac:dyDescent="0.2">
      <c r="A2346" s="514">
        <v>2339</v>
      </c>
      <c r="B2346" s="374">
        <v>43704.638888888891</v>
      </c>
      <c r="C2346" t="s">
        <v>93</v>
      </c>
      <c r="D2346">
        <v>0.01</v>
      </c>
      <c r="E2346" t="s">
        <v>253</v>
      </c>
      <c r="F2346">
        <v>1.1097999999999999</v>
      </c>
      <c r="I2346" s="374">
        <v>43705.256944444445</v>
      </c>
      <c r="J2346">
        <v>1.1086</v>
      </c>
      <c r="K2346">
        <v>0</v>
      </c>
      <c r="M2346">
        <v>0.02</v>
      </c>
      <c r="N2346">
        <v>1.22</v>
      </c>
      <c r="O2346">
        <v>1110</v>
      </c>
      <c r="P2346" t="s">
        <v>563</v>
      </c>
      <c r="Q2346">
        <v>942</v>
      </c>
      <c r="R2346" t="s">
        <v>93</v>
      </c>
    </row>
    <row r="2347" spans="1:18" x14ac:dyDescent="0.2">
      <c r="A2347" s="514">
        <v>2340</v>
      </c>
      <c r="B2347" s="374">
        <v>43705.443749999999</v>
      </c>
      <c r="C2347" t="s">
        <v>93</v>
      </c>
      <c r="D2347">
        <v>0.01</v>
      </c>
      <c r="E2347" t="s">
        <v>253</v>
      </c>
      <c r="F2347">
        <v>1.1089</v>
      </c>
      <c r="I2347" s="374">
        <v>43705.626388888886</v>
      </c>
      <c r="J2347">
        <v>1.1076999999999999</v>
      </c>
      <c r="K2347">
        <v>0</v>
      </c>
      <c r="M2347">
        <v>0</v>
      </c>
      <c r="N2347">
        <v>1.2</v>
      </c>
      <c r="O2347">
        <v>1110</v>
      </c>
      <c r="P2347" t="s">
        <v>563</v>
      </c>
      <c r="Q2347">
        <v>943</v>
      </c>
      <c r="R2347" t="s">
        <v>93</v>
      </c>
    </row>
    <row r="2348" spans="1:18" x14ac:dyDescent="0.2">
      <c r="A2348" s="514">
        <v>2342</v>
      </c>
      <c r="B2348" s="374">
        <v>43705.630555555559</v>
      </c>
      <c r="C2348" t="s">
        <v>93</v>
      </c>
      <c r="D2348">
        <v>0.01</v>
      </c>
      <c r="E2348" t="s">
        <v>253</v>
      </c>
      <c r="F2348">
        <v>1.1079000000000001</v>
      </c>
      <c r="I2348" s="374">
        <v>43706.634027777778</v>
      </c>
      <c r="J2348">
        <v>1.1069</v>
      </c>
      <c r="K2348">
        <v>0</v>
      </c>
      <c r="M2348">
        <v>0.05</v>
      </c>
      <c r="N2348">
        <v>1.05</v>
      </c>
      <c r="O2348">
        <v>1110</v>
      </c>
      <c r="P2348" t="s">
        <v>575</v>
      </c>
      <c r="Q2348">
        <v>944</v>
      </c>
      <c r="R2348" t="s">
        <v>93</v>
      </c>
    </row>
    <row r="2349" spans="1:18" x14ac:dyDescent="0.2">
      <c r="A2349" s="514">
        <v>2344</v>
      </c>
      <c r="B2349" s="374">
        <v>43706.665277777778</v>
      </c>
      <c r="C2349" t="s">
        <v>93</v>
      </c>
      <c r="D2349">
        <v>0.01</v>
      </c>
      <c r="E2349" t="s">
        <v>253</v>
      </c>
      <c r="F2349">
        <v>1.1061000000000001</v>
      </c>
      <c r="I2349" s="374">
        <v>43706.744444444441</v>
      </c>
      <c r="J2349">
        <v>1.1055999999999999</v>
      </c>
      <c r="K2349">
        <v>0</v>
      </c>
      <c r="M2349">
        <v>0</v>
      </c>
      <c r="N2349">
        <v>0.5</v>
      </c>
      <c r="O2349">
        <v>1110</v>
      </c>
      <c r="P2349" t="s">
        <v>563</v>
      </c>
      <c r="Q2349">
        <v>945</v>
      </c>
      <c r="R2349" t="s">
        <v>93</v>
      </c>
    </row>
    <row r="2350" spans="1:18" x14ac:dyDescent="0.2">
      <c r="A2350" s="514">
        <v>2345</v>
      </c>
      <c r="B2350" s="374">
        <v>43706.692361111112</v>
      </c>
      <c r="C2350" t="s">
        <v>93</v>
      </c>
      <c r="D2350">
        <v>0.01</v>
      </c>
      <c r="E2350" t="s">
        <v>253</v>
      </c>
      <c r="F2350">
        <v>1.1073999999999999</v>
      </c>
      <c r="I2350" s="374">
        <v>43706.744444444441</v>
      </c>
      <c r="J2350">
        <v>1.1055999999999999</v>
      </c>
      <c r="K2350">
        <v>0</v>
      </c>
      <c r="M2350">
        <v>0</v>
      </c>
      <c r="N2350">
        <v>1.8</v>
      </c>
      <c r="O2350">
        <v>1110</v>
      </c>
      <c r="P2350" t="s">
        <v>922</v>
      </c>
      <c r="Q2350">
        <v>945</v>
      </c>
      <c r="R2350" t="s">
        <v>93</v>
      </c>
    </row>
    <row r="2351" spans="1:18" x14ac:dyDescent="0.2">
      <c r="A2351" s="514">
        <v>2347</v>
      </c>
      <c r="B2351" s="374">
        <v>43707.359027777777</v>
      </c>
      <c r="C2351" t="s">
        <v>93</v>
      </c>
      <c r="D2351">
        <v>0.01</v>
      </c>
      <c r="E2351" t="s">
        <v>253</v>
      </c>
      <c r="F2351">
        <v>1.1037999999999999</v>
      </c>
      <c r="I2351" s="374">
        <v>43707.705555555556</v>
      </c>
      <c r="J2351">
        <v>1.1023000000000001</v>
      </c>
      <c r="K2351">
        <v>0</v>
      </c>
      <c r="M2351">
        <v>0</v>
      </c>
      <c r="N2351">
        <v>1.5</v>
      </c>
      <c r="O2351">
        <v>1110</v>
      </c>
      <c r="P2351" t="s">
        <v>577</v>
      </c>
      <c r="Q2351">
        <v>946</v>
      </c>
      <c r="R2351" t="s">
        <v>93</v>
      </c>
    </row>
    <row r="2352" spans="1:18" x14ac:dyDescent="0.2">
      <c r="A2352" s="514">
        <v>2349</v>
      </c>
      <c r="B2352" s="374">
        <v>43707.71597222222</v>
      </c>
      <c r="C2352" t="s">
        <v>93</v>
      </c>
      <c r="D2352">
        <v>0.01</v>
      </c>
      <c r="E2352" t="s">
        <v>253</v>
      </c>
      <c r="F2352">
        <v>1.0998000000000001</v>
      </c>
      <c r="I2352" s="374">
        <v>43707.734027777777</v>
      </c>
      <c r="J2352">
        <v>1.0986</v>
      </c>
      <c r="K2352">
        <v>0</v>
      </c>
      <c r="M2352">
        <v>0</v>
      </c>
      <c r="N2352">
        <v>1.2</v>
      </c>
      <c r="O2352">
        <v>1110</v>
      </c>
      <c r="P2352" t="s">
        <v>563</v>
      </c>
      <c r="Q2352">
        <v>947</v>
      </c>
      <c r="R2352" t="s">
        <v>93</v>
      </c>
    </row>
    <row r="2353" spans="1:18" x14ac:dyDescent="0.2">
      <c r="A2353" s="514">
        <v>2350</v>
      </c>
      <c r="B2353" s="374">
        <v>43707.752083333333</v>
      </c>
      <c r="C2353" t="s">
        <v>93</v>
      </c>
      <c r="D2353">
        <v>0.01</v>
      </c>
      <c r="E2353" t="s">
        <v>253</v>
      </c>
      <c r="F2353">
        <v>1.0991</v>
      </c>
      <c r="I2353" s="374">
        <v>43707.79583333333</v>
      </c>
      <c r="J2353">
        <v>1.0979000000000001</v>
      </c>
      <c r="K2353">
        <v>0</v>
      </c>
      <c r="M2353">
        <v>0</v>
      </c>
      <c r="N2353">
        <v>1.2</v>
      </c>
      <c r="O2353">
        <v>1110</v>
      </c>
      <c r="P2353" t="s">
        <v>563</v>
      </c>
      <c r="Q2353">
        <v>948</v>
      </c>
      <c r="R2353" t="s">
        <v>93</v>
      </c>
    </row>
    <row r="2354" spans="1:18" x14ac:dyDescent="0.2">
      <c r="A2354" s="514">
        <v>2352</v>
      </c>
      <c r="B2354" s="374">
        <v>43707.8</v>
      </c>
      <c r="C2354" t="s">
        <v>93</v>
      </c>
      <c r="D2354">
        <v>0.01</v>
      </c>
      <c r="E2354" t="s">
        <v>253</v>
      </c>
      <c r="F2354">
        <v>1.0979000000000001</v>
      </c>
      <c r="I2354" s="374">
        <v>43707.810416666667</v>
      </c>
      <c r="J2354">
        <v>1.0967</v>
      </c>
      <c r="K2354">
        <v>0</v>
      </c>
      <c r="M2354">
        <v>0</v>
      </c>
      <c r="N2354">
        <v>1.2</v>
      </c>
      <c r="O2354">
        <v>1110</v>
      </c>
      <c r="P2354" t="s">
        <v>563</v>
      </c>
      <c r="Q2354">
        <v>949</v>
      </c>
      <c r="R2354" t="s">
        <v>93</v>
      </c>
    </row>
    <row r="2355" spans="1:18" x14ac:dyDescent="0.2">
      <c r="A2355" s="514">
        <v>2353</v>
      </c>
      <c r="B2355" s="374">
        <v>43707.871527777781</v>
      </c>
      <c r="C2355" t="s">
        <v>93</v>
      </c>
      <c r="D2355">
        <v>0.01</v>
      </c>
      <c r="E2355" t="s">
        <v>253</v>
      </c>
      <c r="F2355">
        <v>1.0976999999999999</v>
      </c>
      <c r="I2355" s="374">
        <v>43710.454861111109</v>
      </c>
      <c r="J2355">
        <v>1.0971</v>
      </c>
      <c r="K2355">
        <v>0</v>
      </c>
      <c r="M2355">
        <v>0.02</v>
      </c>
      <c r="N2355">
        <v>0.62</v>
      </c>
      <c r="O2355">
        <v>1110</v>
      </c>
      <c r="P2355" t="s">
        <v>563</v>
      </c>
      <c r="Q2355">
        <v>950</v>
      </c>
      <c r="R2355" t="s">
        <v>93</v>
      </c>
    </row>
    <row r="2356" spans="1:18" x14ac:dyDescent="0.2">
      <c r="A2356" s="514">
        <v>2354</v>
      </c>
      <c r="B2356" s="374">
        <v>43707.915277777778</v>
      </c>
      <c r="C2356" t="s">
        <v>93</v>
      </c>
      <c r="D2356">
        <v>0.01</v>
      </c>
      <c r="E2356" t="s">
        <v>253</v>
      </c>
      <c r="F2356">
        <v>1.0989</v>
      </c>
      <c r="I2356" s="374">
        <v>43710.454861111109</v>
      </c>
      <c r="J2356">
        <v>1.0971</v>
      </c>
      <c r="K2356">
        <v>0</v>
      </c>
      <c r="M2356">
        <v>0.02</v>
      </c>
      <c r="N2356">
        <v>1.82</v>
      </c>
      <c r="O2356">
        <v>1110</v>
      </c>
      <c r="P2356" t="s">
        <v>923</v>
      </c>
      <c r="Q2356">
        <v>950</v>
      </c>
      <c r="R2356" t="s">
        <v>93</v>
      </c>
    </row>
    <row r="2357" spans="1:18" x14ac:dyDescent="0.2">
      <c r="A2357" s="514">
        <v>2356</v>
      </c>
      <c r="B2357" s="374">
        <v>43711.37777777778</v>
      </c>
      <c r="C2357" t="s">
        <v>93</v>
      </c>
      <c r="D2357">
        <v>0.01</v>
      </c>
      <c r="E2357" t="s">
        <v>253</v>
      </c>
      <c r="F2357">
        <v>1.0941000000000001</v>
      </c>
      <c r="I2357" s="374">
        <v>43711.522222222222</v>
      </c>
      <c r="J2357">
        <v>1.0929</v>
      </c>
      <c r="K2357">
        <v>0</v>
      </c>
      <c r="M2357">
        <v>0</v>
      </c>
      <c r="N2357">
        <v>1.2</v>
      </c>
      <c r="O2357">
        <v>1110</v>
      </c>
      <c r="P2357" t="s">
        <v>563</v>
      </c>
      <c r="Q2357">
        <v>951</v>
      </c>
      <c r="R2357" t="s">
        <v>93</v>
      </c>
    </row>
    <row r="2358" spans="1:18" x14ac:dyDescent="0.2">
      <c r="A2358" s="514">
        <v>2357</v>
      </c>
      <c r="B2358" s="374">
        <v>43711.540972222225</v>
      </c>
      <c r="C2358" t="s">
        <v>93</v>
      </c>
      <c r="D2358">
        <v>0.01</v>
      </c>
      <c r="E2358" t="s">
        <v>253</v>
      </c>
      <c r="F2358">
        <v>1.0936999999999999</v>
      </c>
      <c r="I2358" s="374">
        <v>43717.116666666669</v>
      </c>
      <c r="J2358">
        <v>1.1020000000000001</v>
      </c>
      <c r="K2358">
        <v>0</v>
      </c>
      <c r="M2358">
        <v>0.11</v>
      </c>
      <c r="N2358">
        <v>-8.19</v>
      </c>
      <c r="O2358">
        <v>1110</v>
      </c>
      <c r="P2358" t="s">
        <v>563</v>
      </c>
      <c r="Q2358">
        <v>952</v>
      </c>
      <c r="R2358" t="s">
        <v>93</v>
      </c>
    </row>
    <row r="2359" spans="1:18" x14ac:dyDescent="0.2">
      <c r="A2359" s="514">
        <v>2358</v>
      </c>
      <c r="B2359" s="374">
        <v>43711.651388888888</v>
      </c>
      <c r="C2359" t="s">
        <v>93</v>
      </c>
      <c r="D2359">
        <v>0.01</v>
      </c>
      <c r="E2359" t="s">
        <v>253</v>
      </c>
      <c r="F2359">
        <v>1.0949</v>
      </c>
      <c r="I2359" s="374">
        <v>43717.116666666669</v>
      </c>
      <c r="J2359">
        <v>1.1020000000000001</v>
      </c>
      <c r="K2359">
        <v>0</v>
      </c>
      <c r="M2359">
        <v>0.11</v>
      </c>
      <c r="N2359">
        <v>-6.99</v>
      </c>
      <c r="O2359">
        <v>1110</v>
      </c>
      <c r="P2359" t="s">
        <v>938</v>
      </c>
      <c r="Q2359">
        <v>952</v>
      </c>
      <c r="R2359" t="s">
        <v>93</v>
      </c>
    </row>
    <row r="2360" spans="1:18" x14ac:dyDescent="0.2">
      <c r="A2360" s="514">
        <v>2359</v>
      </c>
      <c r="B2360" s="374">
        <v>43711.668055555558</v>
      </c>
      <c r="C2360" t="s">
        <v>93</v>
      </c>
      <c r="D2360">
        <v>0.01</v>
      </c>
      <c r="E2360" t="s">
        <v>253</v>
      </c>
      <c r="F2360">
        <v>1.0965</v>
      </c>
      <c r="I2360" s="374">
        <v>43717.116666666669</v>
      </c>
      <c r="J2360">
        <v>1.1020000000000001</v>
      </c>
      <c r="K2360">
        <v>0</v>
      </c>
      <c r="M2360">
        <v>0.11</v>
      </c>
      <c r="N2360">
        <v>-5.39</v>
      </c>
      <c r="O2360">
        <v>1110</v>
      </c>
      <c r="P2360" t="s">
        <v>939</v>
      </c>
      <c r="Q2360">
        <v>952</v>
      </c>
      <c r="R2360" t="s">
        <v>93</v>
      </c>
    </row>
    <row r="2361" spans="1:18" x14ac:dyDescent="0.2">
      <c r="A2361" s="514">
        <v>2360</v>
      </c>
      <c r="B2361" s="374">
        <v>43712.092361111114</v>
      </c>
      <c r="C2361" t="s">
        <v>93</v>
      </c>
      <c r="D2361">
        <v>0.02</v>
      </c>
      <c r="E2361" t="s">
        <v>253</v>
      </c>
      <c r="F2361">
        <v>1.0979000000000001</v>
      </c>
      <c r="I2361" s="374">
        <v>43717.116666666669</v>
      </c>
      <c r="J2361">
        <v>1.1020000000000001</v>
      </c>
      <c r="K2361">
        <v>0</v>
      </c>
      <c r="M2361">
        <v>0.15</v>
      </c>
      <c r="N2361">
        <v>-8.0500000000000007</v>
      </c>
      <c r="O2361">
        <v>1110</v>
      </c>
      <c r="P2361" t="s">
        <v>940</v>
      </c>
      <c r="Q2361">
        <v>952</v>
      </c>
      <c r="R2361" t="s">
        <v>93</v>
      </c>
    </row>
    <row r="2362" spans="1:18" x14ac:dyDescent="0.2">
      <c r="A2362" s="514">
        <v>2361</v>
      </c>
      <c r="B2362" s="374">
        <v>43712.418749999997</v>
      </c>
      <c r="C2362" t="s">
        <v>93</v>
      </c>
      <c r="D2362">
        <v>0.03</v>
      </c>
      <c r="E2362" t="s">
        <v>253</v>
      </c>
      <c r="F2362">
        <v>1.0994999999999999</v>
      </c>
      <c r="I2362" s="374">
        <v>43717.116666666669</v>
      </c>
      <c r="J2362">
        <v>1.1020000000000001</v>
      </c>
      <c r="K2362">
        <v>0</v>
      </c>
      <c r="M2362">
        <v>0.24</v>
      </c>
      <c r="N2362">
        <v>-7.26</v>
      </c>
      <c r="O2362">
        <v>1110</v>
      </c>
      <c r="P2362" t="s">
        <v>941</v>
      </c>
      <c r="Q2362">
        <v>952</v>
      </c>
      <c r="R2362" t="s">
        <v>93</v>
      </c>
    </row>
    <row r="2363" spans="1:18" x14ac:dyDescent="0.2">
      <c r="A2363" s="514">
        <v>2362</v>
      </c>
      <c r="B2363" s="374">
        <v>43712.461805555555</v>
      </c>
      <c r="C2363" t="s">
        <v>93</v>
      </c>
      <c r="D2363">
        <v>0.04</v>
      </c>
      <c r="E2363" t="s">
        <v>253</v>
      </c>
      <c r="F2363">
        <v>1.1011</v>
      </c>
      <c r="I2363" s="374">
        <v>43717.116666666669</v>
      </c>
      <c r="J2363">
        <v>1.1020000000000001</v>
      </c>
      <c r="K2363">
        <v>0</v>
      </c>
      <c r="M2363">
        <v>0.31</v>
      </c>
      <c r="N2363">
        <v>-3.29</v>
      </c>
      <c r="O2363">
        <v>1110</v>
      </c>
      <c r="P2363" t="s">
        <v>942</v>
      </c>
      <c r="Q2363">
        <v>952</v>
      </c>
      <c r="R2363" t="s">
        <v>93</v>
      </c>
    </row>
    <row r="2364" spans="1:18" x14ac:dyDescent="0.2">
      <c r="A2364" s="514">
        <v>2364</v>
      </c>
      <c r="B2364" s="374">
        <v>43712.681944444441</v>
      </c>
      <c r="C2364" t="s">
        <v>93</v>
      </c>
      <c r="D2364">
        <v>0.06</v>
      </c>
      <c r="E2364" t="s">
        <v>253</v>
      </c>
      <c r="F2364">
        <v>1.103</v>
      </c>
      <c r="I2364" s="374">
        <v>43717.116666666669</v>
      </c>
      <c r="J2364">
        <v>1.1020000000000001</v>
      </c>
      <c r="K2364">
        <v>0</v>
      </c>
      <c r="M2364">
        <v>0.46</v>
      </c>
      <c r="N2364">
        <v>6.46</v>
      </c>
      <c r="O2364">
        <v>1110</v>
      </c>
      <c r="P2364" t="s">
        <v>943</v>
      </c>
      <c r="Q2364">
        <v>952</v>
      </c>
      <c r="R2364" t="s">
        <v>93</v>
      </c>
    </row>
    <row r="2365" spans="1:18" x14ac:dyDescent="0.2">
      <c r="A2365" s="514">
        <v>2368</v>
      </c>
      <c r="B2365" s="374">
        <v>43713.51666666667</v>
      </c>
      <c r="C2365" t="s">
        <v>93</v>
      </c>
      <c r="D2365">
        <v>0.09</v>
      </c>
      <c r="E2365" t="s">
        <v>253</v>
      </c>
      <c r="F2365">
        <v>1.1052999999999999</v>
      </c>
      <c r="I2365" s="374">
        <v>43717.116666666669</v>
      </c>
      <c r="J2365">
        <v>1.1020000000000001</v>
      </c>
      <c r="K2365">
        <v>0</v>
      </c>
      <c r="M2365">
        <v>0.28000000000000003</v>
      </c>
      <c r="N2365">
        <v>29.98</v>
      </c>
      <c r="O2365">
        <v>1110</v>
      </c>
      <c r="P2365" t="s">
        <v>944</v>
      </c>
      <c r="Q2365">
        <v>952</v>
      </c>
      <c r="R2365" t="s">
        <v>93</v>
      </c>
    </row>
    <row r="2366" spans="1:18" x14ac:dyDescent="0.2">
      <c r="A2366" s="514">
        <v>2370</v>
      </c>
      <c r="B2366" s="374">
        <v>43713.663888888892</v>
      </c>
      <c r="C2366" t="s">
        <v>93</v>
      </c>
      <c r="D2366">
        <v>0.13</v>
      </c>
      <c r="E2366" t="s">
        <v>253</v>
      </c>
      <c r="F2366">
        <v>1.1079000000000001</v>
      </c>
      <c r="I2366" s="374">
        <v>43717.116666666669</v>
      </c>
      <c r="J2366">
        <v>1.1020000000000001</v>
      </c>
      <c r="K2366">
        <v>0</v>
      </c>
      <c r="M2366">
        <v>0.4</v>
      </c>
      <c r="N2366">
        <v>77.099999999999994</v>
      </c>
      <c r="O2366">
        <v>1110</v>
      </c>
      <c r="P2366" t="s">
        <v>945</v>
      </c>
      <c r="Q2366">
        <v>952</v>
      </c>
      <c r="R2366" t="s">
        <v>93</v>
      </c>
    </row>
    <row r="2367" spans="1:18" x14ac:dyDescent="0.2">
      <c r="A2367" s="514">
        <v>2363</v>
      </c>
      <c r="B2367" s="374">
        <v>43712.545138888891</v>
      </c>
      <c r="C2367" t="s">
        <v>92</v>
      </c>
      <c r="D2367">
        <v>0.01</v>
      </c>
      <c r="E2367" t="s">
        <v>253</v>
      </c>
      <c r="F2367">
        <v>1.1016999999999999</v>
      </c>
      <c r="I2367" s="374">
        <v>43712.681944444441</v>
      </c>
      <c r="J2367">
        <v>1.1029</v>
      </c>
      <c r="K2367">
        <v>0</v>
      </c>
      <c r="M2367">
        <v>0</v>
      </c>
      <c r="N2367">
        <v>1.2</v>
      </c>
      <c r="O2367">
        <v>1110</v>
      </c>
      <c r="P2367" t="s">
        <v>563</v>
      </c>
      <c r="Q2367">
        <v>953</v>
      </c>
      <c r="R2367" t="s">
        <v>92</v>
      </c>
    </row>
    <row r="2368" spans="1:18" x14ac:dyDescent="0.2">
      <c r="A2368" s="514">
        <v>2365</v>
      </c>
      <c r="B2368" s="374">
        <v>43713.158333333333</v>
      </c>
      <c r="C2368" t="s">
        <v>92</v>
      </c>
      <c r="D2368">
        <v>0.01</v>
      </c>
      <c r="E2368" t="s">
        <v>253</v>
      </c>
      <c r="F2368">
        <v>1.1032999999999999</v>
      </c>
      <c r="I2368" s="374">
        <v>43713.402777777781</v>
      </c>
      <c r="J2368">
        <v>1.1039000000000001</v>
      </c>
      <c r="K2368">
        <v>0</v>
      </c>
      <c r="M2368">
        <v>0</v>
      </c>
      <c r="N2368">
        <v>0.6</v>
      </c>
      <c r="O2368">
        <v>1110</v>
      </c>
      <c r="P2368" t="s">
        <v>563</v>
      </c>
      <c r="Q2368">
        <v>954</v>
      </c>
      <c r="R2368" t="s">
        <v>92</v>
      </c>
    </row>
    <row r="2369" spans="1:18" x14ac:dyDescent="0.2">
      <c r="A2369" s="514">
        <v>2366</v>
      </c>
      <c r="B2369" s="374">
        <v>43713.361805555556</v>
      </c>
      <c r="C2369" t="s">
        <v>92</v>
      </c>
      <c r="D2369">
        <v>0.01</v>
      </c>
      <c r="E2369" t="s">
        <v>253</v>
      </c>
      <c r="F2369">
        <v>1.1020000000000001</v>
      </c>
      <c r="I2369" s="374">
        <v>43713.402777777781</v>
      </c>
      <c r="J2369">
        <v>1.1039000000000001</v>
      </c>
      <c r="K2369">
        <v>0</v>
      </c>
      <c r="M2369">
        <v>0</v>
      </c>
      <c r="N2369">
        <v>1.9</v>
      </c>
      <c r="O2369">
        <v>1110</v>
      </c>
      <c r="P2369" t="s">
        <v>934</v>
      </c>
      <c r="Q2369">
        <v>954</v>
      </c>
      <c r="R2369" t="s">
        <v>92</v>
      </c>
    </row>
    <row r="2370" spans="1:18" x14ac:dyDescent="0.2">
      <c r="A2370" s="514">
        <v>2367</v>
      </c>
      <c r="B2370" s="374">
        <v>43713.438194444447</v>
      </c>
      <c r="C2370" t="s">
        <v>92</v>
      </c>
      <c r="D2370">
        <v>0.01</v>
      </c>
      <c r="E2370" t="s">
        <v>253</v>
      </c>
      <c r="F2370">
        <v>1.1037999999999999</v>
      </c>
      <c r="I2370" s="374">
        <v>43713.512499999997</v>
      </c>
      <c r="J2370">
        <v>1.105</v>
      </c>
      <c r="K2370">
        <v>0</v>
      </c>
      <c r="M2370">
        <v>0</v>
      </c>
      <c r="N2370">
        <v>1.2</v>
      </c>
      <c r="O2370">
        <v>1110</v>
      </c>
      <c r="P2370" t="s">
        <v>563</v>
      </c>
      <c r="Q2370">
        <v>955</v>
      </c>
      <c r="R2370" t="s">
        <v>92</v>
      </c>
    </row>
    <row r="2371" spans="1:18" x14ac:dyDescent="0.2">
      <c r="A2371" s="514">
        <v>2369</v>
      </c>
      <c r="B2371" s="374">
        <v>43713.588194444441</v>
      </c>
      <c r="C2371" t="s">
        <v>92</v>
      </c>
      <c r="D2371">
        <v>0.01</v>
      </c>
      <c r="E2371" t="s">
        <v>253</v>
      </c>
      <c r="F2371">
        <v>1.1061000000000001</v>
      </c>
      <c r="I2371" s="374">
        <v>43713.643055555556</v>
      </c>
      <c r="J2371">
        <v>1.1073</v>
      </c>
      <c r="K2371">
        <v>0</v>
      </c>
      <c r="M2371">
        <v>0</v>
      </c>
      <c r="N2371">
        <v>1.2</v>
      </c>
      <c r="O2371">
        <v>1110</v>
      </c>
      <c r="P2371" t="s">
        <v>563</v>
      </c>
      <c r="Q2371">
        <v>956</v>
      </c>
      <c r="R2371" t="s">
        <v>92</v>
      </c>
    </row>
    <row r="2372" spans="1:18" x14ac:dyDescent="0.2">
      <c r="A2372" s="514">
        <v>2371</v>
      </c>
      <c r="B2372" s="374">
        <v>43713.672222222223</v>
      </c>
      <c r="C2372" t="s">
        <v>92</v>
      </c>
      <c r="D2372">
        <v>0.01</v>
      </c>
      <c r="E2372" t="s">
        <v>253</v>
      </c>
      <c r="F2372">
        <v>1.1065</v>
      </c>
      <c r="I2372" s="374">
        <v>43714.655555555553</v>
      </c>
      <c r="J2372">
        <v>1.1055999999999999</v>
      </c>
      <c r="K2372">
        <v>0</v>
      </c>
      <c r="M2372">
        <v>-0.12</v>
      </c>
      <c r="N2372">
        <v>-1.02</v>
      </c>
      <c r="O2372">
        <v>1110</v>
      </c>
      <c r="P2372" t="s">
        <v>563</v>
      </c>
      <c r="Q2372">
        <v>957</v>
      </c>
      <c r="R2372" t="s">
        <v>92</v>
      </c>
    </row>
    <row r="2373" spans="1:18" x14ac:dyDescent="0.2">
      <c r="A2373" s="514">
        <v>2372</v>
      </c>
      <c r="B2373" s="374">
        <v>43713.688888888886</v>
      </c>
      <c r="C2373" t="s">
        <v>92</v>
      </c>
      <c r="D2373">
        <v>0.01</v>
      </c>
      <c r="E2373" t="s">
        <v>253</v>
      </c>
      <c r="F2373">
        <v>1.1052999999999999</v>
      </c>
      <c r="I2373" s="374">
        <v>43714.655555555553</v>
      </c>
      <c r="J2373">
        <v>1.1055999999999999</v>
      </c>
      <c r="K2373">
        <v>0</v>
      </c>
      <c r="M2373">
        <v>-0.12</v>
      </c>
      <c r="N2373">
        <v>0.18</v>
      </c>
      <c r="O2373">
        <v>1110</v>
      </c>
      <c r="P2373" t="s">
        <v>935</v>
      </c>
      <c r="Q2373">
        <v>957</v>
      </c>
      <c r="R2373" t="s">
        <v>92</v>
      </c>
    </row>
    <row r="2374" spans="1:18" x14ac:dyDescent="0.2">
      <c r="A2374" s="514">
        <v>2373</v>
      </c>
      <c r="B2374" s="374">
        <v>43713.74722222222</v>
      </c>
      <c r="C2374" t="s">
        <v>92</v>
      </c>
      <c r="D2374">
        <v>0.01</v>
      </c>
      <c r="E2374" t="s">
        <v>253</v>
      </c>
      <c r="F2374">
        <v>1.1039000000000001</v>
      </c>
      <c r="I2374" s="374">
        <v>43714.655555555553</v>
      </c>
      <c r="J2374">
        <v>1.1055999999999999</v>
      </c>
      <c r="K2374">
        <v>0</v>
      </c>
      <c r="M2374">
        <v>-0.12</v>
      </c>
      <c r="N2374">
        <v>1.58</v>
      </c>
      <c r="O2374">
        <v>1110</v>
      </c>
      <c r="P2374" t="s">
        <v>936</v>
      </c>
      <c r="Q2374">
        <v>957</v>
      </c>
      <c r="R2374" t="s">
        <v>92</v>
      </c>
    </row>
    <row r="2375" spans="1:18" x14ac:dyDescent="0.2">
      <c r="A2375" s="514">
        <v>2374</v>
      </c>
      <c r="B2375" s="374">
        <v>43714.520138888889</v>
      </c>
      <c r="C2375" t="s">
        <v>92</v>
      </c>
      <c r="D2375">
        <v>0.02</v>
      </c>
      <c r="E2375" t="s">
        <v>253</v>
      </c>
      <c r="F2375">
        <v>1.1025</v>
      </c>
      <c r="I2375" s="374">
        <v>43714.655555555553</v>
      </c>
      <c r="J2375">
        <v>1.1055999999999999</v>
      </c>
      <c r="K2375">
        <v>0</v>
      </c>
      <c r="M2375">
        <v>0</v>
      </c>
      <c r="N2375">
        <v>6.2</v>
      </c>
      <c r="O2375">
        <v>1110</v>
      </c>
      <c r="P2375" t="s">
        <v>937</v>
      </c>
      <c r="Q2375">
        <v>957</v>
      </c>
      <c r="R2375" t="s">
        <v>92</v>
      </c>
    </row>
    <row r="2376" spans="1:18" x14ac:dyDescent="0.2">
      <c r="A2376" s="514">
        <v>2375</v>
      </c>
      <c r="B2376" s="374">
        <v>43714.676388888889</v>
      </c>
      <c r="C2376" t="s">
        <v>92</v>
      </c>
      <c r="D2376">
        <v>0.01</v>
      </c>
      <c r="E2376" t="s">
        <v>253</v>
      </c>
      <c r="F2376">
        <v>1.1046</v>
      </c>
      <c r="I2376" s="374">
        <v>43717.60833333333</v>
      </c>
      <c r="J2376">
        <v>1.1048</v>
      </c>
      <c r="K2376">
        <v>0</v>
      </c>
      <c r="M2376">
        <v>-0.12</v>
      </c>
      <c r="N2376">
        <v>0.08</v>
      </c>
      <c r="O2376">
        <v>1110</v>
      </c>
      <c r="P2376" t="s">
        <v>577</v>
      </c>
      <c r="Q2376">
        <v>958</v>
      </c>
      <c r="R2376" t="s">
        <v>92</v>
      </c>
    </row>
    <row r="2377" spans="1:18" x14ac:dyDescent="0.2">
      <c r="A2377" s="514">
        <v>2376</v>
      </c>
      <c r="B2377" s="374">
        <v>43714.78402777778</v>
      </c>
      <c r="C2377" t="s">
        <v>92</v>
      </c>
      <c r="D2377">
        <v>0.01</v>
      </c>
      <c r="E2377" t="s">
        <v>253</v>
      </c>
      <c r="F2377">
        <v>1.1032</v>
      </c>
      <c r="I2377" s="374">
        <v>43717.60833333333</v>
      </c>
      <c r="J2377">
        <v>1.1048</v>
      </c>
      <c r="K2377">
        <v>0</v>
      </c>
      <c r="M2377">
        <v>-0.12</v>
      </c>
      <c r="N2377">
        <v>1.48</v>
      </c>
      <c r="O2377">
        <v>1110</v>
      </c>
      <c r="P2377" t="s">
        <v>946</v>
      </c>
      <c r="Q2377">
        <v>958</v>
      </c>
      <c r="R2377" t="s">
        <v>92</v>
      </c>
    </row>
    <row r="2378" spans="1:18" x14ac:dyDescent="0.2">
      <c r="A2378" s="514">
        <v>2377</v>
      </c>
      <c r="B2378" s="374">
        <v>43717.117361111108</v>
      </c>
      <c r="C2378" t="s">
        <v>92</v>
      </c>
      <c r="D2378">
        <v>0.01</v>
      </c>
      <c r="E2378" t="s">
        <v>253</v>
      </c>
      <c r="F2378">
        <v>1.1017999999999999</v>
      </c>
      <c r="I2378" s="374">
        <v>43717.60833333333</v>
      </c>
      <c r="J2378">
        <v>1.1048</v>
      </c>
      <c r="K2378">
        <v>0</v>
      </c>
      <c r="M2378">
        <v>0</v>
      </c>
      <c r="N2378">
        <v>3</v>
      </c>
      <c r="O2378">
        <v>1110</v>
      </c>
      <c r="P2378" t="s">
        <v>947</v>
      </c>
      <c r="Q2378">
        <v>958</v>
      </c>
      <c r="R2378" t="s">
        <v>92</v>
      </c>
    </row>
    <row r="2379" spans="1:18" x14ac:dyDescent="0.2">
      <c r="A2379" s="514">
        <v>2378</v>
      </c>
      <c r="B2379" s="374">
        <v>43717.617361111108</v>
      </c>
      <c r="C2379" t="s">
        <v>92</v>
      </c>
      <c r="D2379">
        <v>0.01</v>
      </c>
      <c r="E2379" t="s">
        <v>253</v>
      </c>
      <c r="F2379">
        <v>1.1043000000000001</v>
      </c>
      <c r="I2379" s="374">
        <v>43717.665972222225</v>
      </c>
      <c r="J2379">
        <v>1.1054999999999999</v>
      </c>
      <c r="K2379">
        <v>0</v>
      </c>
      <c r="M2379">
        <v>0</v>
      </c>
      <c r="N2379">
        <v>1.2</v>
      </c>
      <c r="O2379">
        <v>1110</v>
      </c>
      <c r="P2379" t="s">
        <v>563</v>
      </c>
      <c r="Q2379">
        <v>959</v>
      </c>
      <c r="R2379" t="s">
        <v>92</v>
      </c>
    </row>
    <row r="2380" spans="1:18" x14ac:dyDescent="0.2">
      <c r="A2380" s="514">
        <v>2379</v>
      </c>
      <c r="B2380" s="374">
        <v>43717.619444444441</v>
      </c>
      <c r="C2380" t="s">
        <v>93</v>
      </c>
      <c r="D2380">
        <v>0.01</v>
      </c>
      <c r="E2380" t="s">
        <v>253</v>
      </c>
      <c r="F2380">
        <v>1.1045</v>
      </c>
      <c r="I2380" s="374">
        <v>43718.411805555559</v>
      </c>
      <c r="J2380">
        <v>1.1040000000000001</v>
      </c>
      <c r="K2380">
        <v>0</v>
      </c>
      <c r="M2380">
        <v>0.02</v>
      </c>
      <c r="N2380">
        <v>0.52</v>
      </c>
      <c r="O2380">
        <v>1110</v>
      </c>
      <c r="P2380" t="s">
        <v>563</v>
      </c>
      <c r="Q2380">
        <v>960</v>
      </c>
      <c r="R2380" t="s">
        <v>93</v>
      </c>
    </row>
    <row r="2381" spans="1:18" x14ac:dyDescent="0.2">
      <c r="A2381" s="514">
        <v>2380</v>
      </c>
      <c r="B2381" s="374">
        <v>43717.668749999997</v>
      </c>
      <c r="C2381" t="s">
        <v>93</v>
      </c>
      <c r="D2381">
        <v>0.01</v>
      </c>
      <c r="E2381" t="s">
        <v>253</v>
      </c>
      <c r="F2381">
        <v>1.1057999999999999</v>
      </c>
      <c r="I2381" s="374">
        <v>43718.411805555559</v>
      </c>
      <c r="J2381">
        <v>1.1040000000000001</v>
      </c>
      <c r="K2381">
        <v>0</v>
      </c>
      <c r="M2381">
        <v>0.02</v>
      </c>
      <c r="N2381">
        <v>1.82</v>
      </c>
      <c r="O2381">
        <v>1110</v>
      </c>
      <c r="P2381" t="s">
        <v>948</v>
      </c>
      <c r="Q2381">
        <v>960</v>
      </c>
      <c r="R2381" t="s">
        <v>93</v>
      </c>
    </row>
    <row r="2382" spans="1:18" x14ac:dyDescent="0.2">
      <c r="A2382" s="514">
        <v>2381</v>
      </c>
      <c r="B2382" s="374">
        <v>43717.682638888888</v>
      </c>
      <c r="C2382" t="s">
        <v>92</v>
      </c>
      <c r="D2382">
        <v>0.01</v>
      </c>
      <c r="E2382" t="s">
        <v>253</v>
      </c>
      <c r="F2382">
        <v>1.1055999999999999</v>
      </c>
      <c r="I2382" s="374">
        <v>43720.572916666664</v>
      </c>
      <c r="J2382">
        <v>1.1039000000000001</v>
      </c>
      <c r="K2382">
        <v>0</v>
      </c>
      <c r="M2382">
        <v>-0.61</v>
      </c>
      <c r="N2382">
        <v>-2.31</v>
      </c>
      <c r="O2382">
        <v>1110</v>
      </c>
      <c r="P2382" t="s">
        <v>563</v>
      </c>
      <c r="Q2382">
        <v>961</v>
      </c>
      <c r="R2382" t="s">
        <v>92</v>
      </c>
    </row>
    <row r="2383" spans="1:18" x14ac:dyDescent="0.2">
      <c r="A2383" s="514">
        <v>2382</v>
      </c>
      <c r="B2383" s="374">
        <v>43718.125</v>
      </c>
      <c r="C2383" t="s">
        <v>92</v>
      </c>
      <c r="D2383">
        <v>0.01</v>
      </c>
      <c r="E2383" t="s">
        <v>253</v>
      </c>
      <c r="F2383">
        <v>1.1043000000000001</v>
      </c>
      <c r="I2383" s="374">
        <v>43720.572916666664</v>
      </c>
      <c r="J2383">
        <v>1.1039000000000001</v>
      </c>
      <c r="K2383">
        <v>0</v>
      </c>
      <c r="M2383">
        <v>-0.49</v>
      </c>
      <c r="N2383">
        <v>-0.89</v>
      </c>
      <c r="O2383">
        <v>1110</v>
      </c>
      <c r="P2383" t="s">
        <v>950</v>
      </c>
      <c r="Q2383">
        <v>961</v>
      </c>
      <c r="R2383" t="s">
        <v>92</v>
      </c>
    </row>
    <row r="2384" spans="1:18" x14ac:dyDescent="0.2">
      <c r="A2384" s="514">
        <v>2385</v>
      </c>
      <c r="B2384" s="374">
        <v>43719.429166666669</v>
      </c>
      <c r="C2384" t="s">
        <v>92</v>
      </c>
      <c r="D2384">
        <v>0.01</v>
      </c>
      <c r="E2384" t="s">
        <v>253</v>
      </c>
      <c r="F2384">
        <v>1.103</v>
      </c>
      <c r="I2384" s="374">
        <v>43720.572916666664</v>
      </c>
      <c r="J2384">
        <v>1.1039000000000001</v>
      </c>
      <c r="K2384">
        <v>0</v>
      </c>
      <c r="M2384">
        <v>-0.37</v>
      </c>
      <c r="N2384">
        <v>0.53</v>
      </c>
      <c r="O2384">
        <v>1110</v>
      </c>
      <c r="P2384" t="s">
        <v>951</v>
      </c>
      <c r="Q2384">
        <v>961</v>
      </c>
      <c r="R2384" t="s">
        <v>92</v>
      </c>
    </row>
    <row r="2385" spans="1:18" x14ac:dyDescent="0.2">
      <c r="A2385" s="514">
        <v>2387</v>
      </c>
      <c r="B2385" s="374">
        <v>43719.522916666669</v>
      </c>
      <c r="C2385" t="s">
        <v>92</v>
      </c>
      <c r="D2385">
        <v>0.02</v>
      </c>
      <c r="E2385" t="s">
        <v>253</v>
      </c>
      <c r="F2385">
        <v>1.1015999999999999</v>
      </c>
      <c r="I2385" s="374">
        <v>43720.572916666664</v>
      </c>
      <c r="J2385">
        <v>1.1039000000000001</v>
      </c>
      <c r="K2385">
        <v>0</v>
      </c>
      <c r="M2385">
        <v>-0.74</v>
      </c>
      <c r="N2385">
        <v>3.86</v>
      </c>
      <c r="O2385">
        <v>1110</v>
      </c>
      <c r="P2385" t="s">
        <v>952</v>
      </c>
      <c r="Q2385">
        <v>961</v>
      </c>
      <c r="R2385" t="s">
        <v>92</v>
      </c>
    </row>
    <row r="2386" spans="1:18" x14ac:dyDescent="0.2">
      <c r="A2386" s="514">
        <v>2388</v>
      </c>
      <c r="B2386" s="374">
        <v>43719.580555555556</v>
      </c>
      <c r="C2386" t="s">
        <v>92</v>
      </c>
      <c r="D2386">
        <v>0.03</v>
      </c>
      <c r="E2386" t="s">
        <v>253</v>
      </c>
      <c r="F2386">
        <v>1.0999000000000001</v>
      </c>
      <c r="I2386" s="374">
        <v>43720.572916666664</v>
      </c>
      <c r="J2386">
        <v>1.1039000000000001</v>
      </c>
      <c r="K2386">
        <v>0</v>
      </c>
      <c r="M2386">
        <v>-1.1200000000000001</v>
      </c>
      <c r="N2386">
        <v>10.88</v>
      </c>
      <c r="O2386">
        <v>1110</v>
      </c>
      <c r="P2386" t="s">
        <v>953</v>
      </c>
      <c r="Q2386">
        <v>961</v>
      </c>
      <c r="R2386" t="s">
        <v>92</v>
      </c>
    </row>
    <row r="2387" spans="1:18" x14ac:dyDescent="0.2">
      <c r="A2387" s="514">
        <v>2383</v>
      </c>
      <c r="B2387" s="374">
        <v>43718.543055555558</v>
      </c>
      <c r="C2387" t="s">
        <v>93</v>
      </c>
      <c r="D2387">
        <v>0.01</v>
      </c>
      <c r="E2387" t="s">
        <v>253</v>
      </c>
      <c r="F2387">
        <v>1.1039000000000001</v>
      </c>
      <c r="I2387" s="374">
        <v>43719.416666666664</v>
      </c>
      <c r="J2387">
        <v>1.1033999999999999</v>
      </c>
      <c r="K2387">
        <v>0</v>
      </c>
      <c r="M2387">
        <v>0.02</v>
      </c>
      <c r="N2387">
        <v>0.52</v>
      </c>
      <c r="O2387">
        <v>1110</v>
      </c>
      <c r="P2387" t="s">
        <v>563</v>
      </c>
      <c r="Q2387">
        <v>962</v>
      </c>
      <c r="R2387" t="s">
        <v>93</v>
      </c>
    </row>
    <row r="2388" spans="1:18" x14ac:dyDescent="0.2">
      <c r="A2388" s="514">
        <v>2384</v>
      </c>
      <c r="B2388" s="374">
        <v>43719.092361111114</v>
      </c>
      <c r="C2388" t="s">
        <v>93</v>
      </c>
      <c r="D2388">
        <v>0.01</v>
      </c>
      <c r="E2388" t="s">
        <v>253</v>
      </c>
      <c r="F2388">
        <v>1.1052</v>
      </c>
      <c r="I2388" s="374">
        <v>43719.416666666664</v>
      </c>
      <c r="J2388">
        <v>1.1033999999999999</v>
      </c>
      <c r="K2388">
        <v>0</v>
      </c>
      <c r="M2388">
        <v>0</v>
      </c>
      <c r="N2388">
        <v>1.8</v>
      </c>
      <c r="O2388">
        <v>1110</v>
      </c>
      <c r="P2388" t="s">
        <v>949</v>
      </c>
      <c r="Q2388">
        <v>962</v>
      </c>
      <c r="R2388" t="s">
        <v>93</v>
      </c>
    </row>
    <row r="2389" spans="1:18" x14ac:dyDescent="0.2">
      <c r="A2389" s="514">
        <v>2386</v>
      </c>
      <c r="B2389" s="374">
        <v>43719.447222222225</v>
      </c>
      <c r="C2389" t="s">
        <v>93</v>
      </c>
      <c r="D2389">
        <v>0.01</v>
      </c>
      <c r="E2389" t="s">
        <v>253</v>
      </c>
      <c r="F2389">
        <v>1.1028</v>
      </c>
      <c r="I2389" s="374">
        <v>43719.520833333336</v>
      </c>
      <c r="J2389">
        <v>1.1015999999999999</v>
      </c>
      <c r="K2389">
        <v>0</v>
      </c>
      <c r="M2389">
        <v>0</v>
      </c>
      <c r="N2389">
        <v>1.2</v>
      </c>
      <c r="O2389">
        <v>1110</v>
      </c>
      <c r="P2389" t="s">
        <v>563</v>
      </c>
      <c r="Q2389">
        <v>963</v>
      </c>
      <c r="R2389" t="s">
        <v>93</v>
      </c>
    </row>
    <row r="2390" spans="1:18" x14ac:dyDescent="0.2">
      <c r="A2390" s="514">
        <v>2389</v>
      </c>
      <c r="B2390" s="374">
        <v>43719.694444444445</v>
      </c>
      <c r="C2390" t="s">
        <v>93</v>
      </c>
      <c r="D2390">
        <v>0.01</v>
      </c>
      <c r="E2390" t="s">
        <v>253</v>
      </c>
      <c r="F2390">
        <v>1.099</v>
      </c>
      <c r="I2390" s="374">
        <v>43720.574999999997</v>
      </c>
      <c r="J2390">
        <v>1.1000000000000001</v>
      </c>
      <c r="K2390">
        <v>0</v>
      </c>
      <c r="M2390">
        <v>0.05</v>
      </c>
      <c r="N2390">
        <v>-0.95</v>
      </c>
      <c r="O2390">
        <v>1110</v>
      </c>
      <c r="P2390" t="s">
        <v>563</v>
      </c>
      <c r="Q2390">
        <v>964</v>
      </c>
      <c r="R2390" t="s">
        <v>93</v>
      </c>
    </row>
    <row r="2391" spans="1:18" x14ac:dyDescent="0.2">
      <c r="A2391" s="514">
        <v>2390</v>
      </c>
      <c r="B2391" s="374">
        <v>43719.760416666664</v>
      </c>
      <c r="C2391" t="s">
        <v>93</v>
      </c>
      <c r="D2391">
        <v>0.01</v>
      </c>
      <c r="E2391" t="s">
        <v>253</v>
      </c>
      <c r="F2391">
        <v>1.1002000000000001</v>
      </c>
      <c r="I2391" s="374">
        <v>43720.574999999997</v>
      </c>
      <c r="J2391">
        <v>1.1000000000000001</v>
      </c>
      <c r="K2391">
        <v>0</v>
      </c>
      <c r="M2391">
        <v>0.05</v>
      </c>
      <c r="N2391">
        <v>0.25</v>
      </c>
      <c r="O2391">
        <v>1110</v>
      </c>
      <c r="P2391" t="s">
        <v>954</v>
      </c>
      <c r="Q2391">
        <v>964</v>
      </c>
      <c r="R2391" t="s">
        <v>93</v>
      </c>
    </row>
    <row r="2392" spans="1:18" x14ac:dyDescent="0.2">
      <c r="A2392" s="514">
        <v>2391</v>
      </c>
      <c r="B2392" s="374">
        <v>43720.376388888886</v>
      </c>
      <c r="C2392" t="s">
        <v>93</v>
      </c>
      <c r="D2392">
        <v>0.01</v>
      </c>
      <c r="E2392" t="s">
        <v>253</v>
      </c>
      <c r="F2392">
        <v>1.1015999999999999</v>
      </c>
      <c r="I2392" s="374">
        <v>43720.574999999997</v>
      </c>
      <c r="J2392">
        <v>1.1000000000000001</v>
      </c>
      <c r="K2392">
        <v>0</v>
      </c>
      <c r="M2392">
        <v>0</v>
      </c>
      <c r="N2392">
        <v>1.6</v>
      </c>
      <c r="O2392">
        <v>1110</v>
      </c>
      <c r="P2392" t="s">
        <v>955</v>
      </c>
      <c r="Q2392">
        <v>964</v>
      </c>
      <c r="R2392" t="s">
        <v>93</v>
      </c>
    </row>
    <row r="2393" spans="1:18" x14ac:dyDescent="0.2">
      <c r="A2393" s="514">
        <v>2392</v>
      </c>
      <c r="B2393" s="374">
        <v>43720.432638888888</v>
      </c>
      <c r="C2393" t="s">
        <v>93</v>
      </c>
      <c r="D2393">
        <v>0.02</v>
      </c>
      <c r="E2393" t="s">
        <v>253</v>
      </c>
      <c r="F2393">
        <v>1.103</v>
      </c>
      <c r="I2393" s="374">
        <v>43720.574999999997</v>
      </c>
      <c r="J2393">
        <v>1.1000000000000001</v>
      </c>
      <c r="K2393">
        <v>0</v>
      </c>
      <c r="M2393">
        <v>0</v>
      </c>
      <c r="N2393">
        <v>6</v>
      </c>
      <c r="O2393">
        <v>1110</v>
      </c>
      <c r="P2393" t="s">
        <v>956</v>
      </c>
      <c r="Q2393">
        <v>964</v>
      </c>
      <c r="R2393" t="s">
        <v>93</v>
      </c>
    </row>
    <row r="2394" spans="1:18" x14ac:dyDescent="0.2">
      <c r="A2394" s="514">
        <v>2393</v>
      </c>
      <c r="B2394" s="374">
        <v>43720.588888888888</v>
      </c>
      <c r="C2394" t="s">
        <v>93</v>
      </c>
      <c r="D2394">
        <v>0.01</v>
      </c>
      <c r="E2394" t="s">
        <v>253</v>
      </c>
      <c r="F2394">
        <v>1.0960000000000001</v>
      </c>
      <c r="I2394" s="374">
        <v>43720.606944444444</v>
      </c>
      <c r="J2394">
        <v>1.0948</v>
      </c>
      <c r="K2394">
        <v>0</v>
      </c>
      <c r="M2394">
        <v>0</v>
      </c>
      <c r="N2394">
        <v>1.2</v>
      </c>
      <c r="O2394">
        <v>1110</v>
      </c>
      <c r="P2394" t="s">
        <v>563</v>
      </c>
      <c r="Q2394">
        <v>965</v>
      </c>
      <c r="R2394" t="s">
        <v>93</v>
      </c>
    </row>
    <row r="2395" spans="1:18" x14ac:dyDescent="0.2">
      <c r="A2395" s="514">
        <v>2394</v>
      </c>
      <c r="B2395" s="374">
        <v>43720.605555555558</v>
      </c>
      <c r="C2395" t="s">
        <v>92</v>
      </c>
      <c r="D2395">
        <v>0.01</v>
      </c>
      <c r="E2395" t="s">
        <v>253</v>
      </c>
      <c r="F2395">
        <v>1.0964</v>
      </c>
      <c r="I2395" s="374">
        <v>43720.634722222225</v>
      </c>
      <c r="J2395">
        <v>1.0964</v>
      </c>
      <c r="K2395">
        <v>0</v>
      </c>
      <c r="M2395">
        <v>0</v>
      </c>
      <c r="N2395">
        <v>0</v>
      </c>
      <c r="O2395">
        <v>1110</v>
      </c>
      <c r="P2395" t="s">
        <v>563</v>
      </c>
      <c r="Q2395">
        <v>966</v>
      </c>
      <c r="R2395" t="s">
        <v>92</v>
      </c>
    </row>
    <row r="2396" spans="1:18" x14ac:dyDescent="0.2">
      <c r="A2396" s="514">
        <v>2395</v>
      </c>
      <c r="B2396" s="374">
        <v>43720.606944444444</v>
      </c>
      <c r="C2396" t="s">
        <v>92</v>
      </c>
      <c r="D2396">
        <v>0.01</v>
      </c>
      <c r="E2396" t="s">
        <v>253</v>
      </c>
      <c r="F2396">
        <v>1.0952</v>
      </c>
      <c r="I2396" s="374">
        <v>43720.634722222225</v>
      </c>
      <c r="J2396">
        <v>1.0964</v>
      </c>
      <c r="K2396">
        <v>0</v>
      </c>
      <c r="M2396">
        <v>0</v>
      </c>
      <c r="N2396">
        <v>1.2</v>
      </c>
      <c r="O2396">
        <v>1110</v>
      </c>
      <c r="P2396" t="s">
        <v>957</v>
      </c>
      <c r="Q2396">
        <v>966</v>
      </c>
      <c r="R2396" t="s">
        <v>92</v>
      </c>
    </row>
    <row r="2397" spans="1:18" x14ac:dyDescent="0.2">
      <c r="A2397" s="514">
        <v>2396</v>
      </c>
      <c r="B2397" s="374">
        <v>43720.611111111109</v>
      </c>
      <c r="C2397" t="s">
        <v>92</v>
      </c>
      <c r="D2397">
        <v>0.01</v>
      </c>
      <c r="E2397" t="s">
        <v>253</v>
      </c>
      <c r="F2397">
        <v>1.0936999999999999</v>
      </c>
      <c r="I2397" s="374">
        <v>43720.634722222225</v>
      </c>
      <c r="J2397">
        <v>1.0964</v>
      </c>
      <c r="K2397">
        <v>0</v>
      </c>
      <c r="M2397">
        <v>0</v>
      </c>
      <c r="N2397">
        <v>2.7</v>
      </c>
      <c r="O2397">
        <v>1110</v>
      </c>
      <c r="P2397" t="s">
        <v>958</v>
      </c>
      <c r="Q2397">
        <v>966</v>
      </c>
      <c r="R2397" t="s">
        <v>92</v>
      </c>
    </row>
    <row r="2398" spans="1:18" x14ac:dyDescent="0.2">
      <c r="A2398" s="514">
        <v>2397</v>
      </c>
      <c r="B2398" s="374">
        <v>43720.618750000001</v>
      </c>
      <c r="C2398" t="s">
        <v>93</v>
      </c>
      <c r="D2398">
        <v>0.01</v>
      </c>
      <c r="E2398" t="s">
        <v>253</v>
      </c>
      <c r="F2398">
        <v>1.0939000000000001</v>
      </c>
      <c r="I2398" s="374">
        <v>43724.629166666666</v>
      </c>
      <c r="J2398">
        <v>1.1023000000000001</v>
      </c>
      <c r="K2398">
        <v>0</v>
      </c>
      <c r="M2398">
        <v>0.04</v>
      </c>
      <c r="N2398">
        <v>-8.36</v>
      </c>
      <c r="O2398">
        <v>1110</v>
      </c>
      <c r="P2398" t="s">
        <v>563</v>
      </c>
      <c r="Q2398">
        <v>967</v>
      </c>
      <c r="R2398" t="s">
        <v>93</v>
      </c>
    </row>
    <row r="2399" spans="1:18" x14ac:dyDescent="0.2">
      <c r="A2399" s="514">
        <v>2398</v>
      </c>
      <c r="B2399" s="374">
        <v>43720.629861111112</v>
      </c>
      <c r="C2399" t="s">
        <v>93</v>
      </c>
      <c r="D2399">
        <v>0.01</v>
      </c>
      <c r="E2399" t="s">
        <v>253</v>
      </c>
      <c r="F2399">
        <v>1.0954999999999999</v>
      </c>
      <c r="I2399" s="374">
        <v>43724.629166666666</v>
      </c>
      <c r="J2399">
        <v>1.1023000000000001</v>
      </c>
      <c r="K2399">
        <v>0</v>
      </c>
      <c r="M2399">
        <v>0.04</v>
      </c>
      <c r="N2399">
        <v>-6.76</v>
      </c>
      <c r="O2399">
        <v>1110</v>
      </c>
      <c r="P2399" t="s">
        <v>963</v>
      </c>
      <c r="Q2399">
        <v>967</v>
      </c>
      <c r="R2399" t="s">
        <v>93</v>
      </c>
    </row>
    <row r="2400" spans="1:18" x14ac:dyDescent="0.2">
      <c r="A2400" s="514">
        <v>2399</v>
      </c>
      <c r="B2400" s="374">
        <v>43720.636111111111</v>
      </c>
      <c r="C2400" t="s">
        <v>93</v>
      </c>
      <c r="D2400">
        <v>0.01</v>
      </c>
      <c r="E2400" t="s">
        <v>253</v>
      </c>
      <c r="F2400">
        <v>1.0968</v>
      </c>
      <c r="I2400" s="374">
        <v>43724.629166666666</v>
      </c>
      <c r="J2400">
        <v>1.1023000000000001</v>
      </c>
      <c r="K2400">
        <v>0</v>
      </c>
      <c r="M2400">
        <v>0.04</v>
      </c>
      <c r="N2400">
        <v>-5.46</v>
      </c>
      <c r="O2400">
        <v>1110</v>
      </c>
      <c r="P2400" t="s">
        <v>964</v>
      </c>
      <c r="Q2400">
        <v>967</v>
      </c>
      <c r="R2400" t="s">
        <v>93</v>
      </c>
    </row>
    <row r="2401" spans="1:18" x14ac:dyDescent="0.2">
      <c r="A2401" s="514">
        <v>2401</v>
      </c>
      <c r="B2401" s="374">
        <v>43720.644444444442</v>
      </c>
      <c r="C2401" t="s">
        <v>93</v>
      </c>
      <c r="D2401">
        <v>0.02</v>
      </c>
      <c r="E2401" t="s">
        <v>253</v>
      </c>
      <c r="F2401">
        <v>1.0983000000000001</v>
      </c>
      <c r="I2401" s="374">
        <v>43724.629166666666</v>
      </c>
      <c r="J2401">
        <v>1.1023000000000001</v>
      </c>
      <c r="K2401">
        <v>0</v>
      </c>
      <c r="M2401">
        <v>0.06</v>
      </c>
      <c r="N2401">
        <v>-7.94</v>
      </c>
      <c r="O2401">
        <v>1110</v>
      </c>
      <c r="P2401" t="s">
        <v>965</v>
      </c>
      <c r="Q2401">
        <v>967</v>
      </c>
      <c r="R2401" t="s">
        <v>93</v>
      </c>
    </row>
    <row r="2402" spans="1:18" x14ac:dyDescent="0.2">
      <c r="A2402" s="514">
        <v>2403</v>
      </c>
      <c r="B2402" s="374">
        <v>43720.654861111114</v>
      </c>
      <c r="C2402" t="s">
        <v>93</v>
      </c>
      <c r="D2402">
        <v>0.03</v>
      </c>
      <c r="E2402" t="s">
        <v>253</v>
      </c>
      <c r="F2402">
        <v>1.0998000000000001</v>
      </c>
      <c r="I2402" s="374">
        <v>43724.629166666666</v>
      </c>
      <c r="J2402">
        <v>1.1023000000000001</v>
      </c>
      <c r="K2402">
        <v>0</v>
      </c>
      <c r="M2402">
        <v>0.1</v>
      </c>
      <c r="N2402">
        <v>-7.4</v>
      </c>
      <c r="O2402">
        <v>1110</v>
      </c>
      <c r="P2402" t="s">
        <v>966</v>
      </c>
      <c r="Q2402">
        <v>967</v>
      </c>
      <c r="R2402" t="s">
        <v>93</v>
      </c>
    </row>
    <row r="2403" spans="1:18" x14ac:dyDescent="0.2">
      <c r="A2403" s="514">
        <v>2404</v>
      </c>
      <c r="B2403" s="374">
        <v>43720.65625</v>
      </c>
      <c r="C2403" t="s">
        <v>93</v>
      </c>
      <c r="D2403">
        <v>0.04</v>
      </c>
      <c r="E2403" t="s">
        <v>253</v>
      </c>
      <c r="F2403">
        <v>1.1014999999999999</v>
      </c>
      <c r="I2403" s="374">
        <v>43724.629166666666</v>
      </c>
      <c r="J2403">
        <v>1.1023000000000001</v>
      </c>
      <c r="K2403">
        <v>0</v>
      </c>
      <c r="M2403">
        <v>0.12</v>
      </c>
      <c r="N2403">
        <v>-3.08</v>
      </c>
      <c r="O2403">
        <v>1110</v>
      </c>
      <c r="P2403" t="s">
        <v>967</v>
      </c>
      <c r="Q2403">
        <v>967</v>
      </c>
      <c r="R2403" t="s">
        <v>93</v>
      </c>
    </row>
    <row r="2404" spans="1:18" x14ac:dyDescent="0.2">
      <c r="A2404" s="514">
        <v>2405</v>
      </c>
      <c r="B2404" s="374">
        <v>43720.656944444447</v>
      </c>
      <c r="C2404" t="s">
        <v>93</v>
      </c>
      <c r="D2404">
        <v>0.06</v>
      </c>
      <c r="E2404" t="s">
        <v>253</v>
      </c>
      <c r="F2404">
        <v>1.1033999999999999</v>
      </c>
      <c r="I2404" s="374">
        <v>43724.629166666666</v>
      </c>
      <c r="J2404">
        <v>1.1023000000000001</v>
      </c>
      <c r="K2404">
        <v>0</v>
      </c>
      <c r="M2404">
        <v>0.18</v>
      </c>
      <c r="N2404">
        <v>6.78</v>
      </c>
      <c r="O2404">
        <v>1110</v>
      </c>
      <c r="P2404" t="s">
        <v>968</v>
      </c>
      <c r="Q2404">
        <v>967</v>
      </c>
      <c r="R2404" t="s">
        <v>93</v>
      </c>
    </row>
    <row r="2405" spans="1:18" x14ac:dyDescent="0.2">
      <c r="A2405" s="514">
        <v>2406</v>
      </c>
      <c r="B2405" s="374">
        <v>43720.693055555559</v>
      </c>
      <c r="C2405" t="s">
        <v>93</v>
      </c>
      <c r="D2405">
        <v>0.09</v>
      </c>
      <c r="E2405" t="s">
        <v>253</v>
      </c>
      <c r="F2405">
        <v>1.1056999999999999</v>
      </c>
      <c r="I2405" s="374">
        <v>43724.629166666666</v>
      </c>
      <c r="J2405">
        <v>1.1023000000000001</v>
      </c>
      <c r="K2405">
        <v>0</v>
      </c>
      <c r="M2405">
        <v>0.28000000000000003</v>
      </c>
      <c r="N2405">
        <v>30.88</v>
      </c>
      <c r="O2405">
        <v>1110</v>
      </c>
      <c r="P2405" t="s">
        <v>969</v>
      </c>
      <c r="Q2405">
        <v>967</v>
      </c>
      <c r="R2405" t="s">
        <v>93</v>
      </c>
    </row>
    <row r="2406" spans="1:18" x14ac:dyDescent="0.2">
      <c r="A2406" s="514">
        <v>2411</v>
      </c>
      <c r="B2406" s="374">
        <v>43720.801388888889</v>
      </c>
      <c r="C2406" t="s">
        <v>93</v>
      </c>
      <c r="D2406">
        <v>0.13</v>
      </c>
      <c r="E2406" t="s">
        <v>253</v>
      </c>
      <c r="F2406">
        <v>1.1082000000000001</v>
      </c>
      <c r="I2406" s="374">
        <v>43724.629166666666</v>
      </c>
      <c r="J2406">
        <v>1.1023000000000001</v>
      </c>
      <c r="K2406">
        <v>0</v>
      </c>
      <c r="M2406">
        <v>0.4</v>
      </c>
      <c r="N2406">
        <v>77.099999999999994</v>
      </c>
      <c r="O2406">
        <v>1110</v>
      </c>
      <c r="P2406" t="s">
        <v>970</v>
      </c>
      <c r="Q2406">
        <v>967</v>
      </c>
      <c r="R2406" t="s">
        <v>93</v>
      </c>
    </row>
    <row r="2407" spans="1:18" x14ac:dyDescent="0.2">
      <c r="A2407" s="514">
        <v>2400</v>
      </c>
      <c r="B2407" s="374">
        <v>43720.638888888891</v>
      </c>
      <c r="C2407" t="s">
        <v>92</v>
      </c>
      <c r="D2407">
        <v>0.01</v>
      </c>
      <c r="E2407" t="s">
        <v>253</v>
      </c>
      <c r="F2407">
        <v>1.0968</v>
      </c>
      <c r="I2407" s="374">
        <v>43720.642361111109</v>
      </c>
      <c r="J2407">
        <v>1.0982000000000001</v>
      </c>
      <c r="K2407">
        <v>0</v>
      </c>
      <c r="M2407">
        <v>0</v>
      </c>
      <c r="N2407">
        <v>1.4</v>
      </c>
      <c r="O2407">
        <v>1110</v>
      </c>
      <c r="P2407" t="s">
        <v>577</v>
      </c>
      <c r="Q2407">
        <v>968</v>
      </c>
      <c r="R2407" t="s">
        <v>92</v>
      </c>
    </row>
    <row r="2408" spans="1:18" x14ac:dyDescent="0.2">
      <c r="A2408" s="514">
        <v>2402</v>
      </c>
      <c r="B2408" s="374">
        <v>43720.645138888889</v>
      </c>
      <c r="C2408" t="s">
        <v>92</v>
      </c>
      <c r="D2408">
        <v>0.01</v>
      </c>
      <c r="E2408" t="s">
        <v>253</v>
      </c>
      <c r="F2408">
        <v>1.0980000000000001</v>
      </c>
      <c r="I2408" s="374">
        <v>43720.651388888888</v>
      </c>
      <c r="J2408">
        <v>1.0992</v>
      </c>
      <c r="K2408">
        <v>0</v>
      </c>
      <c r="M2408">
        <v>0</v>
      </c>
      <c r="N2408">
        <v>1.2</v>
      </c>
      <c r="O2408">
        <v>1110</v>
      </c>
      <c r="P2408" t="s">
        <v>563</v>
      </c>
      <c r="Q2408">
        <v>969</v>
      </c>
      <c r="R2408" t="s">
        <v>92</v>
      </c>
    </row>
    <row r="2409" spans="1:18" x14ac:dyDescent="0.2">
      <c r="A2409" s="514">
        <v>2407</v>
      </c>
      <c r="B2409" s="374">
        <v>43720.699305555558</v>
      </c>
      <c r="C2409" t="s">
        <v>92</v>
      </c>
      <c r="D2409">
        <v>0.01</v>
      </c>
      <c r="E2409" t="s">
        <v>253</v>
      </c>
      <c r="F2409">
        <v>1.1055999999999999</v>
      </c>
      <c r="I2409" s="374">
        <v>43720.739583333336</v>
      </c>
      <c r="J2409">
        <v>1.1055999999999999</v>
      </c>
      <c r="K2409">
        <v>0</v>
      </c>
      <c r="M2409">
        <v>0</v>
      </c>
      <c r="N2409">
        <v>0</v>
      </c>
      <c r="O2409">
        <v>1110</v>
      </c>
      <c r="P2409" t="s">
        <v>563</v>
      </c>
      <c r="Q2409">
        <v>970</v>
      </c>
      <c r="R2409" t="s">
        <v>92</v>
      </c>
    </row>
    <row r="2410" spans="1:18" x14ac:dyDescent="0.2">
      <c r="A2410" s="514">
        <v>2408</v>
      </c>
      <c r="B2410" s="374">
        <v>43720.703472222223</v>
      </c>
      <c r="C2410" t="s">
        <v>92</v>
      </c>
      <c r="D2410">
        <v>0.01</v>
      </c>
      <c r="E2410" t="s">
        <v>253</v>
      </c>
      <c r="F2410">
        <v>1.1043000000000001</v>
      </c>
      <c r="I2410" s="374">
        <v>43720.739583333336</v>
      </c>
      <c r="J2410">
        <v>1.1055999999999999</v>
      </c>
      <c r="K2410">
        <v>0</v>
      </c>
      <c r="M2410">
        <v>0</v>
      </c>
      <c r="N2410">
        <v>1.3</v>
      </c>
      <c r="O2410">
        <v>1110</v>
      </c>
      <c r="P2410" t="s">
        <v>959</v>
      </c>
      <c r="Q2410">
        <v>970</v>
      </c>
      <c r="R2410" t="s">
        <v>92</v>
      </c>
    </row>
    <row r="2411" spans="1:18" x14ac:dyDescent="0.2">
      <c r="A2411" s="514">
        <v>2409</v>
      </c>
      <c r="B2411" s="374">
        <v>43720.709722222222</v>
      </c>
      <c r="C2411" t="s">
        <v>92</v>
      </c>
      <c r="D2411">
        <v>0.01</v>
      </c>
      <c r="E2411" t="s">
        <v>253</v>
      </c>
      <c r="F2411">
        <v>1.103</v>
      </c>
      <c r="I2411" s="374">
        <v>43720.739583333336</v>
      </c>
      <c r="J2411">
        <v>1.1055999999999999</v>
      </c>
      <c r="K2411">
        <v>0</v>
      </c>
      <c r="M2411">
        <v>0</v>
      </c>
      <c r="N2411">
        <v>2.6</v>
      </c>
      <c r="O2411">
        <v>1110</v>
      </c>
      <c r="P2411" t="s">
        <v>960</v>
      </c>
      <c r="Q2411">
        <v>970</v>
      </c>
      <c r="R2411" t="s">
        <v>92</v>
      </c>
    </row>
    <row r="2412" spans="1:18" x14ac:dyDescent="0.2">
      <c r="A2412" s="514">
        <v>2410</v>
      </c>
      <c r="B2412" s="374">
        <v>43720.752083333333</v>
      </c>
      <c r="C2412" t="s">
        <v>92</v>
      </c>
      <c r="D2412">
        <v>0.01</v>
      </c>
      <c r="E2412" t="s">
        <v>253</v>
      </c>
      <c r="F2412">
        <v>1.1065</v>
      </c>
      <c r="I2412" s="374">
        <v>43720.796527777777</v>
      </c>
      <c r="J2412">
        <v>1.1076999999999999</v>
      </c>
      <c r="K2412">
        <v>0</v>
      </c>
      <c r="M2412">
        <v>0</v>
      </c>
      <c r="N2412">
        <v>1.2</v>
      </c>
      <c r="O2412">
        <v>1110</v>
      </c>
      <c r="P2412" t="s">
        <v>563</v>
      </c>
      <c r="Q2412">
        <v>971</v>
      </c>
      <c r="R2412" t="s">
        <v>92</v>
      </c>
    </row>
    <row r="2413" spans="1:18" x14ac:dyDescent="0.2">
      <c r="A2413" s="514">
        <v>2412</v>
      </c>
      <c r="B2413" s="374">
        <v>43720.806944444441</v>
      </c>
      <c r="C2413" t="s">
        <v>92</v>
      </c>
      <c r="D2413">
        <v>0.01</v>
      </c>
      <c r="E2413" t="s">
        <v>253</v>
      </c>
      <c r="F2413">
        <v>1.1074999999999999</v>
      </c>
      <c r="I2413" s="374">
        <v>43721.347916666666</v>
      </c>
      <c r="J2413">
        <v>1.1081000000000001</v>
      </c>
      <c r="K2413">
        <v>0</v>
      </c>
      <c r="M2413">
        <v>-0.12</v>
      </c>
      <c r="N2413">
        <v>0.48</v>
      </c>
      <c r="O2413">
        <v>1110</v>
      </c>
      <c r="P2413" t="s">
        <v>563</v>
      </c>
      <c r="Q2413">
        <v>972</v>
      </c>
      <c r="R2413" t="s">
        <v>92</v>
      </c>
    </row>
    <row r="2414" spans="1:18" x14ac:dyDescent="0.2">
      <c r="A2414" s="514">
        <v>2413</v>
      </c>
      <c r="B2414" s="374">
        <v>43721.027083333334</v>
      </c>
      <c r="C2414" t="s">
        <v>92</v>
      </c>
      <c r="D2414">
        <v>0.01</v>
      </c>
      <c r="E2414" t="s">
        <v>253</v>
      </c>
      <c r="F2414">
        <v>1.1062000000000001</v>
      </c>
      <c r="I2414" s="374">
        <v>43721.347916666666</v>
      </c>
      <c r="J2414">
        <v>1.1081000000000001</v>
      </c>
      <c r="K2414">
        <v>0</v>
      </c>
      <c r="M2414">
        <v>0</v>
      </c>
      <c r="N2414">
        <v>1.9</v>
      </c>
      <c r="O2414">
        <v>1110</v>
      </c>
      <c r="P2414" t="s">
        <v>961</v>
      </c>
      <c r="Q2414">
        <v>972</v>
      </c>
      <c r="R2414" t="s">
        <v>92</v>
      </c>
    </row>
    <row r="2415" spans="1:18" x14ac:dyDescent="0.2">
      <c r="A2415" s="514">
        <v>2414</v>
      </c>
      <c r="B2415" s="374">
        <v>43721.35833333333</v>
      </c>
      <c r="C2415" t="s">
        <v>92</v>
      </c>
      <c r="D2415">
        <v>0.01</v>
      </c>
      <c r="E2415" t="s">
        <v>253</v>
      </c>
      <c r="F2415">
        <v>1.1087</v>
      </c>
      <c r="I2415" s="374">
        <v>43721.377083333333</v>
      </c>
      <c r="J2415">
        <v>1.1099000000000001</v>
      </c>
      <c r="K2415">
        <v>0</v>
      </c>
      <c r="M2415">
        <v>0</v>
      </c>
      <c r="N2415">
        <v>1.2</v>
      </c>
      <c r="O2415">
        <v>1110</v>
      </c>
      <c r="P2415" t="s">
        <v>563</v>
      </c>
      <c r="Q2415">
        <v>973</v>
      </c>
      <c r="R2415" t="s">
        <v>92</v>
      </c>
    </row>
    <row r="2416" spans="1:18" x14ac:dyDescent="0.2">
      <c r="A2416" s="514">
        <v>2415</v>
      </c>
      <c r="B2416" s="374">
        <v>43721.402083333334</v>
      </c>
      <c r="C2416" t="s">
        <v>92</v>
      </c>
      <c r="D2416">
        <v>0.01</v>
      </c>
      <c r="E2416" t="s">
        <v>253</v>
      </c>
      <c r="F2416">
        <v>1.1099000000000001</v>
      </c>
      <c r="I2416" s="374">
        <v>43721.506944444445</v>
      </c>
      <c r="J2416">
        <v>1.1105</v>
      </c>
      <c r="K2416">
        <v>0</v>
      </c>
      <c r="M2416">
        <v>0</v>
      </c>
      <c r="N2416">
        <v>0.6</v>
      </c>
      <c r="O2416">
        <v>1110</v>
      </c>
      <c r="P2416" t="s">
        <v>563</v>
      </c>
      <c r="Q2416">
        <v>974</v>
      </c>
      <c r="R2416" t="s">
        <v>92</v>
      </c>
    </row>
    <row r="2417" spans="1:18" x14ac:dyDescent="0.2">
      <c r="A2417" s="514">
        <v>2416</v>
      </c>
      <c r="B2417" s="374">
        <v>43721.418749999997</v>
      </c>
      <c r="C2417" t="s">
        <v>92</v>
      </c>
      <c r="D2417">
        <v>0.01</v>
      </c>
      <c r="E2417" t="s">
        <v>253</v>
      </c>
      <c r="F2417">
        <v>1.1087</v>
      </c>
      <c r="I2417" s="374">
        <v>43721.506944444445</v>
      </c>
      <c r="J2417">
        <v>1.1105</v>
      </c>
      <c r="K2417">
        <v>0</v>
      </c>
      <c r="M2417">
        <v>0</v>
      </c>
      <c r="N2417">
        <v>1.8</v>
      </c>
      <c r="O2417">
        <v>1110</v>
      </c>
      <c r="P2417" t="s">
        <v>962</v>
      </c>
      <c r="Q2417">
        <v>974</v>
      </c>
      <c r="R2417" t="s">
        <v>92</v>
      </c>
    </row>
    <row r="2418" spans="1:18" x14ac:dyDescent="0.2">
      <c r="A2418" s="514">
        <v>2417</v>
      </c>
      <c r="B2418" s="374">
        <v>43721.59652777778</v>
      </c>
      <c r="C2418" t="s">
        <v>92</v>
      </c>
      <c r="D2418">
        <v>0.01</v>
      </c>
      <c r="E2418" t="s">
        <v>253</v>
      </c>
      <c r="F2418">
        <v>1.1092</v>
      </c>
      <c r="I2418" s="374">
        <v>43725.700694444444</v>
      </c>
      <c r="J2418">
        <v>1.1048</v>
      </c>
      <c r="K2418">
        <v>0</v>
      </c>
      <c r="M2418">
        <v>-0.24</v>
      </c>
      <c r="N2418">
        <v>-4.6399999999999997</v>
      </c>
      <c r="O2418">
        <v>1110</v>
      </c>
      <c r="P2418" t="s">
        <v>563</v>
      </c>
      <c r="Q2418">
        <v>975</v>
      </c>
      <c r="R2418" t="s">
        <v>92</v>
      </c>
    </row>
    <row r="2419" spans="1:18" x14ac:dyDescent="0.2">
      <c r="A2419" s="514">
        <v>2418</v>
      </c>
      <c r="B2419" s="374">
        <v>43721.652083333334</v>
      </c>
      <c r="C2419" t="s">
        <v>92</v>
      </c>
      <c r="D2419">
        <v>0.01</v>
      </c>
      <c r="E2419" t="s">
        <v>253</v>
      </c>
      <c r="F2419">
        <v>1.1079000000000001</v>
      </c>
      <c r="I2419" s="374">
        <v>43725.700694444444</v>
      </c>
      <c r="J2419">
        <v>1.1048</v>
      </c>
      <c r="K2419">
        <v>0</v>
      </c>
      <c r="M2419">
        <v>-0.24</v>
      </c>
      <c r="N2419">
        <v>-3.34</v>
      </c>
      <c r="O2419">
        <v>1110</v>
      </c>
      <c r="P2419" t="s">
        <v>971</v>
      </c>
      <c r="Q2419">
        <v>975</v>
      </c>
      <c r="R2419" t="s">
        <v>92</v>
      </c>
    </row>
    <row r="2420" spans="1:18" x14ac:dyDescent="0.2">
      <c r="A2420" s="514">
        <v>2419</v>
      </c>
      <c r="B2420" s="374">
        <v>43721.668055555558</v>
      </c>
      <c r="C2420" t="s">
        <v>92</v>
      </c>
      <c r="D2420">
        <v>0.01</v>
      </c>
      <c r="E2420" t="s">
        <v>253</v>
      </c>
      <c r="F2420">
        <v>1.1066</v>
      </c>
      <c r="I2420" s="374">
        <v>43725.700694444444</v>
      </c>
      <c r="J2420">
        <v>1.1048</v>
      </c>
      <c r="K2420">
        <v>0</v>
      </c>
      <c r="M2420">
        <v>-0.24</v>
      </c>
      <c r="N2420">
        <v>-2.04</v>
      </c>
      <c r="O2420">
        <v>1110</v>
      </c>
      <c r="P2420" t="s">
        <v>972</v>
      </c>
      <c r="Q2420">
        <v>975</v>
      </c>
      <c r="R2420" t="s">
        <v>92</v>
      </c>
    </row>
    <row r="2421" spans="1:18" x14ac:dyDescent="0.2">
      <c r="A2421" s="514">
        <v>2420</v>
      </c>
      <c r="B2421" s="374">
        <v>43724.50277777778</v>
      </c>
      <c r="C2421" t="s">
        <v>92</v>
      </c>
      <c r="D2421">
        <v>0.02</v>
      </c>
      <c r="E2421" t="s">
        <v>253</v>
      </c>
      <c r="F2421">
        <v>1.1052</v>
      </c>
      <c r="I2421" s="374">
        <v>43725.700694444444</v>
      </c>
      <c r="J2421">
        <v>1.1048</v>
      </c>
      <c r="K2421">
        <v>0</v>
      </c>
      <c r="M2421">
        <v>-0.25</v>
      </c>
      <c r="N2421">
        <v>-1.05</v>
      </c>
      <c r="O2421">
        <v>1110</v>
      </c>
      <c r="P2421" t="s">
        <v>973</v>
      </c>
      <c r="Q2421">
        <v>975</v>
      </c>
      <c r="R2421" t="s">
        <v>92</v>
      </c>
    </row>
    <row r="2422" spans="1:18" x14ac:dyDescent="0.2">
      <c r="A2422" s="514">
        <v>2421</v>
      </c>
      <c r="B2422" s="374">
        <v>43724.572916666664</v>
      </c>
      <c r="C2422" t="s">
        <v>92</v>
      </c>
      <c r="D2422">
        <v>0.03</v>
      </c>
      <c r="E2422" t="s">
        <v>253</v>
      </c>
      <c r="F2422">
        <v>1.1036999999999999</v>
      </c>
      <c r="I2422" s="374">
        <v>43725.700694444444</v>
      </c>
      <c r="J2422">
        <v>1.1048</v>
      </c>
      <c r="K2422">
        <v>0</v>
      </c>
      <c r="M2422">
        <v>-0.37</v>
      </c>
      <c r="N2422">
        <v>2.93</v>
      </c>
      <c r="O2422">
        <v>1110</v>
      </c>
      <c r="P2422" t="s">
        <v>974</v>
      </c>
      <c r="Q2422">
        <v>975</v>
      </c>
      <c r="R2422" t="s">
        <v>92</v>
      </c>
    </row>
    <row r="2423" spans="1:18" x14ac:dyDescent="0.2">
      <c r="A2423" s="514">
        <v>2422</v>
      </c>
      <c r="B2423" s="374">
        <v>43724.636805555558</v>
      </c>
      <c r="C2423" t="s">
        <v>92</v>
      </c>
      <c r="D2423">
        <v>0.04</v>
      </c>
      <c r="E2423" t="s">
        <v>253</v>
      </c>
      <c r="F2423">
        <v>1.1020000000000001</v>
      </c>
      <c r="I2423" s="374">
        <v>43725.700694444444</v>
      </c>
      <c r="J2423">
        <v>1.1048</v>
      </c>
      <c r="K2423">
        <v>0</v>
      </c>
      <c r="M2423">
        <v>-0.5</v>
      </c>
      <c r="N2423">
        <v>10.7</v>
      </c>
      <c r="O2423">
        <v>1110</v>
      </c>
      <c r="P2423" t="s">
        <v>975</v>
      </c>
      <c r="Q2423">
        <v>975</v>
      </c>
      <c r="R2423" t="s">
        <v>92</v>
      </c>
    </row>
    <row r="2424" spans="1:18" x14ac:dyDescent="0.2">
      <c r="A2424" s="514">
        <v>2423</v>
      </c>
      <c r="B2424" s="374">
        <v>43724.70416666667</v>
      </c>
      <c r="C2424" t="s">
        <v>92</v>
      </c>
      <c r="D2424">
        <v>0.06</v>
      </c>
      <c r="E2424" t="s">
        <v>253</v>
      </c>
      <c r="F2424">
        <v>1.1001000000000001</v>
      </c>
      <c r="I2424" s="374">
        <v>43725.700694444444</v>
      </c>
      <c r="J2424">
        <v>1.1048</v>
      </c>
      <c r="K2424">
        <v>0</v>
      </c>
      <c r="M2424">
        <v>-0.74</v>
      </c>
      <c r="N2424">
        <v>27.46</v>
      </c>
      <c r="O2424">
        <v>1110</v>
      </c>
      <c r="P2424" t="s">
        <v>976</v>
      </c>
      <c r="Q2424">
        <v>975</v>
      </c>
      <c r="R2424" t="s">
        <v>92</v>
      </c>
    </row>
    <row r="2425" spans="1:18" x14ac:dyDescent="0.2">
      <c r="A2425" s="514">
        <v>2424</v>
      </c>
      <c r="B2425" s="374">
        <v>43724.713194444441</v>
      </c>
      <c r="C2425" t="s">
        <v>93</v>
      </c>
      <c r="D2425">
        <v>0.01</v>
      </c>
      <c r="E2425" t="s">
        <v>253</v>
      </c>
      <c r="F2425">
        <v>1.1002000000000001</v>
      </c>
      <c r="I2425" s="374">
        <v>43726.842361111114</v>
      </c>
      <c r="J2425">
        <v>1.1033999999999999</v>
      </c>
      <c r="K2425">
        <v>0</v>
      </c>
      <c r="M2425">
        <v>0.04</v>
      </c>
      <c r="N2425">
        <v>-3.16</v>
      </c>
      <c r="O2425">
        <v>1110</v>
      </c>
      <c r="P2425" t="s">
        <v>563</v>
      </c>
      <c r="Q2425">
        <v>976</v>
      </c>
      <c r="R2425" t="s">
        <v>93</v>
      </c>
    </row>
    <row r="2426" spans="1:18" x14ac:dyDescent="0.2">
      <c r="A2426" s="514">
        <v>2425</v>
      </c>
      <c r="B2426" s="374">
        <v>43725.395833333336</v>
      </c>
      <c r="C2426" t="s">
        <v>93</v>
      </c>
      <c r="D2426">
        <v>0.01</v>
      </c>
      <c r="E2426" t="s">
        <v>253</v>
      </c>
      <c r="F2426">
        <v>1.1014999999999999</v>
      </c>
      <c r="I2426" s="374">
        <v>43726.842361111114</v>
      </c>
      <c r="J2426">
        <v>1.1033999999999999</v>
      </c>
      <c r="K2426">
        <v>0</v>
      </c>
      <c r="M2426">
        <v>0.02</v>
      </c>
      <c r="N2426">
        <v>-1.88</v>
      </c>
      <c r="O2426">
        <v>1110</v>
      </c>
      <c r="P2426" t="s">
        <v>978</v>
      </c>
      <c r="Q2426">
        <v>976</v>
      </c>
      <c r="R2426" t="s">
        <v>93</v>
      </c>
    </row>
    <row r="2427" spans="1:18" x14ac:dyDescent="0.2">
      <c r="A2427" s="514">
        <v>2426</v>
      </c>
      <c r="B2427" s="374">
        <v>43725.595138888886</v>
      </c>
      <c r="C2427" t="s">
        <v>93</v>
      </c>
      <c r="D2427">
        <v>0.01</v>
      </c>
      <c r="E2427" t="s">
        <v>253</v>
      </c>
      <c r="F2427">
        <v>1.1028</v>
      </c>
      <c r="I2427" s="374">
        <v>43726.842361111114</v>
      </c>
      <c r="J2427">
        <v>1.1033999999999999</v>
      </c>
      <c r="K2427">
        <v>0</v>
      </c>
      <c r="M2427">
        <v>0.02</v>
      </c>
      <c r="N2427">
        <v>-0.57999999999999996</v>
      </c>
      <c r="O2427">
        <v>1110</v>
      </c>
      <c r="P2427" t="s">
        <v>979</v>
      </c>
      <c r="Q2427">
        <v>976</v>
      </c>
      <c r="R2427" t="s">
        <v>93</v>
      </c>
    </row>
    <row r="2428" spans="1:18" x14ac:dyDescent="0.2">
      <c r="A2428" s="514">
        <v>2427</v>
      </c>
      <c r="B2428" s="374">
        <v>43725.675000000003</v>
      </c>
      <c r="C2428" t="s">
        <v>93</v>
      </c>
      <c r="D2428">
        <v>0.02</v>
      </c>
      <c r="E2428" t="s">
        <v>253</v>
      </c>
      <c r="F2428">
        <v>1.1042000000000001</v>
      </c>
      <c r="I2428" s="374">
        <v>43726.842361111114</v>
      </c>
      <c r="J2428">
        <v>1.1033999999999999</v>
      </c>
      <c r="K2428">
        <v>0</v>
      </c>
      <c r="M2428">
        <v>0.03</v>
      </c>
      <c r="N2428">
        <v>1.63</v>
      </c>
      <c r="O2428">
        <v>1110</v>
      </c>
      <c r="P2428" t="s">
        <v>980</v>
      </c>
      <c r="Q2428">
        <v>976</v>
      </c>
      <c r="R2428" t="s">
        <v>93</v>
      </c>
    </row>
    <row r="2429" spans="1:18" x14ac:dyDescent="0.2">
      <c r="A2429" s="514">
        <v>2428</v>
      </c>
      <c r="B2429" s="374">
        <v>43725.726388888892</v>
      </c>
      <c r="C2429" t="s">
        <v>93</v>
      </c>
      <c r="D2429">
        <v>0.03</v>
      </c>
      <c r="E2429" t="s">
        <v>253</v>
      </c>
      <c r="F2429">
        <v>1.1057999999999999</v>
      </c>
      <c r="I2429" s="374">
        <v>43726.842361111114</v>
      </c>
      <c r="J2429">
        <v>1.1033999999999999</v>
      </c>
      <c r="K2429">
        <v>0</v>
      </c>
      <c r="M2429">
        <v>0.05</v>
      </c>
      <c r="N2429">
        <v>7.25</v>
      </c>
      <c r="O2429">
        <v>1110</v>
      </c>
      <c r="P2429" t="s">
        <v>981</v>
      </c>
      <c r="Q2429">
        <v>976</v>
      </c>
      <c r="R2429" t="s">
        <v>93</v>
      </c>
    </row>
    <row r="2430" spans="1:18" x14ac:dyDescent="0.2">
      <c r="A2430" s="514">
        <v>2429</v>
      </c>
      <c r="B2430" s="374">
        <v>43725.931250000001</v>
      </c>
      <c r="C2430" t="s">
        <v>93</v>
      </c>
      <c r="D2430">
        <v>0.04</v>
      </c>
      <c r="E2430" t="s">
        <v>253</v>
      </c>
      <c r="F2430">
        <v>1.1073999999999999</v>
      </c>
      <c r="I2430" s="374">
        <v>43726.842361111114</v>
      </c>
      <c r="J2430">
        <v>1.1033999999999999</v>
      </c>
      <c r="K2430">
        <v>0</v>
      </c>
      <c r="M2430">
        <v>0.06</v>
      </c>
      <c r="N2430">
        <v>16.059999999999999</v>
      </c>
      <c r="O2430">
        <v>1110</v>
      </c>
      <c r="P2430" t="s">
        <v>982</v>
      </c>
      <c r="Q2430">
        <v>976</v>
      </c>
      <c r="R2430" t="s">
        <v>93</v>
      </c>
    </row>
    <row r="2431" spans="1:18" x14ac:dyDescent="0.2">
      <c r="A2431" s="514">
        <v>2430</v>
      </c>
      <c r="B2431" s="374">
        <v>43726.377083333333</v>
      </c>
      <c r="C2431" t="s">
        <v>92</v>
      </c>
      <c r="D2431">
        <v>0.01</v>
      </c>
      <c r="E2431" t="s">
        <v>253</v>
      </c>
      <c r="F2431">
        <v>1.1053999999999999</v>
      </c>
      <c r="I2431" s="374">
        <v>43726.382638888892</v>
      </c>
      <c r="J2431">
        <v>1.1066</v>
      </c>
      <c r="K2431">
        <v>0</v>
      </c>
      <c r="M2431">
        <v>0</v>
      </c>
      <c r="N2431">
        <v>1.2</v>
      </c>
      <c r="O2431">
        <v>1110</v>
      </c>
      <c r="P2431" t="s">
        <v>563</v>
      </c>
      <c r="Q2431">
        <v>977</v>
      </c>
      <c r="R2431" t="s">
        <v>92</v>
      </c>
    </row>
    <row r="2432" spans="1:18" x14ac:dyDescent="0.2">
      <c r="A2432" s="514">
        <v>2431</v>
      </c>
      <c r="B2432" s="374">
        <v>43726.390277777777</v>
      </c>
      <c r="C2432" t="s">
        <v>92</v>
      </c>
      <c r="D2432">
        <v>0.01</v>
      </c>
      <c r="E2432" t="s">
        <v>253</v>
      </c>
      <c r="F2432">
        <v>1.1059000000000001</v>
      </c>
      <c r="I2432" s="374">
        <v>43726.70416666667</v>
      </c>
      <c r="J2432">
        <v>1.1065</v>
      </c>
      <c r="K2432">
        <v>0</v>
      </c>
      <c r="M2432">
        <v>0</v>
      </c>
      <c r="N2432">
        <v>0.6</v>
      </c>
      <c r="O2432">
        <v>1110</v>
      </c>
      <c r="P2432" t="s">
        <v>563</v>
      </c>
      <c r="Q2432">
        <v>978</v>
      </c>
      <c r="R2432" t="s">
        <v>92</v>
      </c>
    </row>
    <row r="2433" spans="1:18" x14ac:dyDescent="0.2">
      <c r="A2433" s="514">
        <v>2432</v>
      </c>
      <c r="B2433" s="374">
        <v>43726.443055555559</v>
      </c>
      <c r="C2433" t="s">
        <v>92</v>
      </c>
      <c r="D2433">
        <v>0.01</v>
      </c>
      <c r="E2433" t="s">
        <v>253</v>
      </c>
      <c r="F2433">
        <v>1.1047</v>
      </c>
      <c r="I2433" s="374">
        <v>43726.70416666667</v>
      </c>
      <c r="J2433">
        <v>1.1065</v>
      </c>
      <c r="K2433">
        <v>0</v>
      </c>
      <c r="M2433">
        <v>0</v>
      </c>
      <c r="N2433">
        <v>1.8</v>
      </c>
      <c r="O2433">
        <v>1110</v>
      </c>
      <c r="P2433" t="s">
        <v>977</v>
      </c>
      <c r="Q2433">
        <v>978</v>
      </c>
      <c r="R2433" t="s">
        <v>92</v>
      </c>
    </row>
    <row r="2434" spans="1:18" x14ac:dyDescent="0.2">
      <c r="A2434" s="514">
        <v>2433</v>
      </c>
      <c r="B2434" s="374">
        <v>43726.707638888889</v>
      </c>
      <c r="C2434" t="s">
        <v>92</v>
      </c>
      <c r="D2434">
        <v>0.01</v>
      </c>
      <c r="E2434" t="s">
        <v>253</v>
      </c>
      <c r="F2434">
        <v>1.1057999999999999</v>
      </c>
      <c r="I2434" s="374">
        <v>43727.419444444444</v>
      </c>
      <c r="J2434">
        <v>1.1056999999999999</v>
      </c>
      <c r="K2434">
        <v>0</v>
      </c>
      <c r="M2434">
        <v>-0.37</v>
      </c>
      <c r="N2434">
        <v>-0.47</v>
      </c>
      <c r="O2434">
        <v>1110</v>
      </c>
      <c r="P2434" t="s">
        <v>563</v>
      </c>
      <c r="Q2434">
        <v>979</v>
      </c>
      <c r="R2434" t="s">
        <v>92</v>
      </c>
    </row>
    <row r="2435" spans="1:18" x14ac:dyDescent="0.2">
      <c r="A2435" s="514">
        <v>2434</v>
      </c>
      <c r="B2435" s="374">
        <v>43726.85</v>
      </c>
      <c r="C2435" t="s">
        <v>92</v>
      </c>
      <c r="D2435">
        <v>0.01</v>
      </c>
      <c r="E2435" t="s">
        <v>253</v>
      </c>
      <c r="F2435">
        <v>1.1037999999999999</v>
      </c>
      <c r="I2435" s="374">
        <v>43727.419444444444</v>
      </c>
      <c r="J2435">
        <v>1.1056999999999999</v>
      </c>
      <c r="K2435">
        <v>0</v>
      </c>
      <c r="M2435">
        <v>-0.37</v>
      </c>
      <c r="N2435">
        <v>1.53</v>
      </c>
      <c r="O2435">
        <v>1110</v>
      </c>
      <c r="P2435" t="s">
        <v>983</v>
      </c>
      <c r="Q2435">
        <v>979</v>
      </c>
      <c r="R2435" t="s">
        <v>92</v>
      </c>
    </row>
    <row r="2436" spans="1:18" x14ac:dyDescent="0.2">
      <c r="A2436" s="514">
        <v>2436</v>
      </c>
      <c r="B2436" s="374">
        <v>43726.863194444442</v>
      </c>
      <c r="C2436" t="s">
        <v>92</v>
      </c>
      <c r="D2436">
        <v>0.01</v>
      </c>
      <c r="E2436" t="s">
        <v>253</v>
      </c>
      <c r="F2436">
        <v>1.1024</v>
      </c>
      <c r="I2436" s="374">
        <v>43727.419444444444</v>
      </c>
      <c r="J2436">
        <v>1.1056999999999999</v>
      </c>
      <c r="K2436">
        <v>0</v>
      </c>
      <c r="M2436">
        <v>-0.37</v>
      </c>
      <c r="N2436">
        <v>2.93</v>
      </c>
      <c r="O2436">
        <v>1110</v>
      </c>
      <c r="P2436" t="s">
        <v>984</v>
      </c>
      <c r="Q2436">
        <v>979</v>
      </c>
      <c r="R2436" t="s">
        <v>92</v>
      </c>
    </row>
    <row r="2437" spans="1:18" x14ac:dyDescent="0.2">
      <c r="A2437" s="514">
        <v>2435</v>
      </c>
      <c r="B2437" s="374">
        <v>43726.85</v>
      </c>
      <c r="C2437" t="s">
        <v>93</v>
      </c>
      <c r="D2437">
        <v>0.01</v>
      </c>
      <c r="E2437" t="s">
        <v>253</v>
      </c>
      <c r="F2437">
        <v>1.1035999999999999</v>
      </c>
      <c r="I2437" s="374">
        <v>43726.863194444442</v>
      </c>
      <c r="J2437">
        <v>1.1024</v>
      </c>
      <c r="K2437">
        <v>0</v>
      </c>
      <c r="M2437">
        <v>0</v>
      </c>
      <c r="N2437">
        <v>1.2</v>
      </c>
      <c r="O2437">
        <v>1110</v>
      </c>
      <c r="P2437" t="s">
        <v>563</v>
      </c>
      <c r="Q2437">
        <v>980</v>
      </c>
      <c r="R2437" t="s">
        <v>93</v>
      </c>
    </row>
    <row r="2438" spans="1:18" x14ac:dyDescent="0.2">
      <c r="A2438" s="514">
        <v>2437</v>
      </c>
      <c r="B2438" s="374">
        <v>43726.897916666669</v>
      </c>
      <c r="C2438" t="s">
        <v>93</v>
      </c>
      <c r="D2438">
        <v>0.01</v>
      </c>
      <c r="E2438" t="s">
        <v>253</v>
      </c>
      <c r="F2438">
        <v>1.1022000000000001</v>
      </c>
      <c r="I2438" s="374">
        <v>43728.570833333331</v>
      </c>
      <c r="J2438">
        <v>1.1032</v>
      </c>
      <c r="K2438">
        <v>0</v>
      </c>
      <c r="M2438">
        <v>7.0000000000000007E-2</v>
      </c>
      <c r="N2438">
        <v>-0.93</v>
      </c>
      <c r="O2438">
        <v>1110</v>
      </c>
      <c r="P2438" t="s">
        <v>563</v>
      </c>
      <c r="Q2438">
        <v>981</v>
      </c>
      <c r="R2438" t="s">
        <v>93</v>
      </c>
    </row>
    <row r="2439" spans="1:18" x14ac:dyDescent="0.2">
      <c r="A2439" s="514">
        <v>2438</v>
      </c>
      <c r="B2439" s="374">
        <v>43726.901388888888</v>
      </c>
      <c r="C2439" t="s">
        <v>93</v>
      </c>
      <c r="D2439">
        <v>0.01</v>
      </c>
      <c r="E2439" t="s">
        <v>253</v>
      </c>
      <c r="F2439">
        <v>1.1034999999999999</v>
      </c>
      <c r="I2439" s="374">
        <v>43728.570833333331</v>
      </c>
      <c r="J2439">
        <v>1.1032</v>
      </c>
      <c r="K2439">
        <v>0</v>
      </c>
      <c r="M2439">
        <v>7.0000000000000007E-2</v>
      </c>
      <c r="N2439">
        <v>0.37</v>
      </c>
      <c r="O2439">
        <v>1110</v>
      </c>
      <c r="P2439" t="s">
        <v>986</v>
      </c>
      <c r="Q2439">
        <v>981</v>
      </c>
      <c r="R2439" t="s">
        <v>93</v>
      </c>
    </row>
    <row r="2440" spans="1:18" x14ac:dyDescent="0.2">
      <c r="A2440" s="514">
        <v>2439</v>
      </c>
      <c r="B2440" s="374">
        <v>43727.361805555556</v>
      </c>
      <c r="C2440" t="s">
        <v>93</v>
      </c>
      <c r="D2440">
        <v>0.01</v>
      </c>
      <c r="E2440" t="s">
        <v>253</v>
      </c>
      <c r="F2440">
        <v>1.1048</v>
      </c>
      <c r="I2440" s="374">
        <v>43728.570833333331</v>
      </c>
      <c r="J2440">
        <v>1.1032</v>
      </c>
      <c r="K2440">
        <v>0</v>
      </c>
      <c r="M2440">
        <v>0.02</v>
      </c>
      <c r="N2440">
        <v>1.62</v>
      </c>
      <c r="O2440">
        <v>1110</v>
      </c>
      <c r="P2440" t="s">
        <v>987</v>
      </c>
      <c r="Q2440">
        <v>981</v>
      </c>
      <c r="R2440" t="s">
        <v>93</v>
      </c>
    </row>
    <row r="2441" spans="1:18" x14ac:dyDescent="0.2">
      <c r="A2441" s="514">
        <v>2440</v>
      </c>
      <c r="B2441" s="374">
        <v>43727.420138888891</v>
      </c>
      <c r="C2441" t="s">
        <v>93</v>
      </c>
      <c r="D2441">
        <v>0.02</v>
      </c>
      <c r="E2441" t="s">
        <v>253</v>
      </c>
      <c r="F2441">
        <v>1.1062000000000001</v>
      </c>
      <c r="I2441" s="374">
        <v>43728.570833333331</v>
      </c>
      <c r="J2441">
        <v>1.1032</v>
      </c>
      <c r="K2441">
        <v>0</v>
      </c>
      <c r="M2441">
        <v>0.03</v>
      </c>
      <c r="N2441">
        <v>6.03</v>
      </c>
      <c r="O2441">
        <v>1110</v>
      </c>
      <c r="P2441" t="s">
        <v>988</v>
      </c>
      <c r="Q2441">
        <v>981</v>
      </c>
      <c r="R2441" t="s">
        <v>93</v>
      </c>
    </row>
    <row r="2442" spans="1:18" x14ac:dyDescent="0.2">
      <c r="A2442" s="514">
        <v>2441</v>
      </c>
      <c r="B2442" s="374">
        <v>43727.467361111114</v>
      </c>
      <c r="C2442" t="s">
        <v>92</v>
      </c>
      <c r="D2442">
        <v>0.01</v>
      </c>
      <c r="E2442" t="s">
        <v>253</v>
      </c>
      <c r="F2442">
        <v>1.1059000000000001</v>
      </c>
      <c r="I2442" s="374">
        <v>43727.561805555553</v>
      </c>
      <c r="J2442">
        <v>1.1071</v>
      </c>
      <c r="K2442">
        <v>0</v>
      </c>
      <c r="M2442">
        <v>0</v>
      </c>
      <c r="N2442">
        <v>1.2</v>
      </c>
      <c r="O2442">
        <v>1110</v>
      </c>
      <c r="P2442" t="s">
        <v>563</v>
      </c>
      <c r="Q2442">
        <v>982</v>
      </c>
      <c r="R2442" t="s">
        <v>92</v>
      </c>
    </row>
    <row r="2443" spans="1:18" x14ac:dyDescent="0.2">
      <c r="A2443" s="514">
        <v>2442</v>
      </c>
      <c r="B2443" s="374">
        <v>43727.668749999997</v>
      </c>
      <c r="C2443" t="s">
        <v>92</v>
      </c>
      <c r="D2443">
        <v>0.01</v>
      </c>
      <c r="E2443" t="s">
        <v>253</v>
      </c>
      <c r="F2443">
        <v>1.1057999999999999</v>
      </c>
      <c r="I2443" s="374">
        <v>43728.384027777778</v>
      </c>
      <c r="J2443">
        <v>1.1065</v>
      </c>
      <c r="K2443">
        <v>0</v>
      </c>
      <c r="M2443">
        <v>-0.12</v>
      </c>
      <c r="N2443">
        <v>0.57999999999999996</v>
      </c>
      <c r="O2443">
        <v>1110</v>
      </c>
      <c r="P2443" t="s">
        <v>563</v>
      </c>
      <c r="Q2443">
        <v>983</v>
      </c>
      <c r="R2443" t="s">
        <v>92</v>
      </c>
    </row>
    <row r="2444" spans="1:18" x14ac:dyDescent="0.2">
      <c r="A2444" s="514">
        <v>2443</v>
      </c>
      <c r="B2444" s="374">
        <v>43727.737500000003</v>
      </c>
      <c r="C2444" t="s">
        <v>92</v>
      </c>
      <c r="D2444">
        <v>0.01</v>
      </c>
      <c r="E2444" t="s">
        <v>253</v>
      </c>
      <c r="F2444">
        <v>1.1045</v>
      </c>
      <c r="I2444" s="374">
        <v>43728.384027777778</v>
      </c>
      <c r="J2444">
        <v>1.1065</v>
      </c>
      <c r="K2444">
        <v>0</v>
      </c>
      <c r="M2444">
        <v>-0.12</v>
      </c>
      <c r="N2444">
        <v>1.88</v>
      </c>
      <c r="O2444">
        <v>1110</v>
      </c>
      <c r="P2444" t="s">
        <v>985</v>
      </c>
      <c r="Q2444">
        <v>983</v>
      </c>
      <c r="R2444" t="s">
        <v>92</v>
      </c>
    </row>
    <row r="2445" spans="1:18" x14ac:dyDescent="0.2">
      <c r="A2445" s="514">
        <v>2444</v>
      </c>
      <c r="B2445" s="374">
        <v>43728.622916666667</v>
      </c>
      <c r="C2445" t="s">
        <v>93</v>
      </c>
      <c r="D2445">
        <v>0.01</v>
      </c>
      <c r="E2445" t="s">
        <v>253</v>
      </c>
      <c r="F2445">
        <v>1.1021000000000001</v>
      </c>
      <c r="I2445" s="374">
        <v>43728.679861111108</v>
      </c>
      <c r="J2445">
        <v>1.1009</v>
      </c>
      <c r="K2445">
        <v>0</v>
      </c>
      <c r="M2445">
        <v>0</v>
      </c>
      <c r="N2445">
        <v>1.2</v>
      </c>
      <c r="O2445">
        <v>1110</v>
      </c>
      <c r="P2445" t="s">
        <v>563</v>
      </c>
      <c r="Q2445">
        <v>984</v>
      </c>
      <c r="R2445" t="s">
        <v>93</v>
      </c>
    </row>
    <row r="2446" spans="1:18" x14ac:dyDescent="0.2">
      <c r="A2446" s="514">
        <v>2445</v>
      </c>
      <c r="B2446" s="374">
        <v>43728.699305555558</v>
      </c>
      <c r="C2446" t="s">
        <v>93</v>
      </c>
      <c r="D2446">
        <v>0.01</v>
      </c>
      <c r="E2446" t="s">
        <v>253</v>
      </c>
      <c r="F2446">
        <v>1.101</v>
      </c>
      <c r="I2446" s="374">
        <v>43728.737500000003</v>
      </c>
      <c r="J2446">
        <v>1.0998000000000001</v>
      </c>
      <c r="K2446">
        <v>0</v>
      </c>
      <c r="M2446">
        <v>0</v>
      </c>
      <c r="N2446">
        <v>1.2</v>
      </c>
      <c r="O2446">
        <v>1110</v>
      </c>
      <c r="P2446" t="s">
        <v>563</v>
      </c>
      <c r="Q2446">
        <v>985</v>
      </c>
      <c r="R2446" t="s">
        <v>93</v>
      </c>
    </row>
    <row r="2447" spans="1:18" x14ac:dyDescent="0.2">
      <c r="A2447" s="514">
        <v>2446</v>
      </c>
      <c r="B2447" s="374">
        <v>43728.740972222222</v>
      </c>
      <c r="C2447" t="s">
        <v>93</v>
      </c>
      <c r="D2447">
        <v>0.01</v>
      </c>
      <c r="E2447" t="s">
        <v>253</v>
      </c>
      <c r="F2447">
        <v>1.1001000000000001</v>
      </c>
      <c r="I2447" s="374">
        <v>43731.395833333336</v>
      </c>
      <c r="J2447">
        <v>1.0994999999999999</v>
      </c>
      <c r="K2447">
        <v>0</v>
      </c>
      <c r="M2447">
        <v>0.02</v>
      </c>
      <c r="N2447">
        <v>0.62</v>
      </c>
      <c r="O2447">
        <v>1110</v>
      </c>
      <c r="P2447" t="s">
        <v>577</v>
      </c>
      <c r="Q2447">
        <v>986</v>
      </c>
      <c r="R2447" t="s">
        <v>93</v>
      </c>
    </row>
    <row r="2448" spans="1:18" x14ac:dyDescent="0.2">
      <c r="A2448" s="514">
        <v>2447</v>
      </c>
      <c r="B2448" s="374">
        <v>43728.802083333336</v>
      </c>
      <c r="C2448" t="s">
        <v>93</v>
      </c>
      <c r="D2448">
        <v>0.01</v>
      </c>
      <c r="E2448" t="s">
        <v>253</v>
      </c>
      <c r="F2448">
        <v>1.1013999999999999</v>
      </c>
      <c r="I2448" s="374">
        <v>43731.395833333336</v>
      </c>
      <c r="J2448">
        <v>1.0994999999999999</v>
      </c>
      <c r="K2448">
        <v>0</v>
      </c>
      <c r="M2448">
        <v>0.02</v>
      </c>
      <c r="N2448">
        <v>1.92</v>
      </c>
      <c r="O2448">
        <v>1110</v>
      </c>
      <c r="P2448" t="s">
        <v>989</v>
      </c>
      <c r="Q2448">
        <v>986</v>
      </c>
      <c r="R2448" t="s">
        <v>93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98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992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374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515" bestFit="1" customWidth="1"/>
  </cols>
  <sheetData>
    <row r="1" spans="1:15" s="375" customFormat="1" ht="25.5" x14ac:dyDescent="0.2">
      <c r="A1" s="372" t="s">
        <v>226</v>
      </c>
      <c r="B1" s="372" t="s">
        <v>225</v>
      </c>
      <c r="C1" s="372" t="s">
        <v>227</v>
      </c>
      <c r="D1" s="372" t="s">
        <v>228</v>
      </c>
      <c r="E1" s="372" t="s">
        <v>229</v>
      </c>
      <c r="F1" s="377" t="s">
        <v>230</v>
      </c>
      <c r="G1" s="372" t="s">
        <v>231</v>
      </c>
      <c r="H1" s="377" t="s">
        <v>238</v>
      </c>
      <c r="I1" s="372" t="s">
        <v>239</v>
      </c>
      <c r="J1" s="377" t="s">
        <v>232</v>
      </c>
      <c r="K1" s="372" t="s">
        <v>233</v>
      </c>
      <c r="L1" s="372" t="s">
        <v>234</v>
      </c>
      <c r="M1" s="372" t="s">
        <v>237</v>
      </c>
      <c r="N1" s="372" t="s">
        <v>84</v>
      </c>
      <c r="O1" s="378" t="s">
        <v>91</v>
      </c>
    </row>
    <row r="2" spans="1:15" x14ac:dyDescent="0.2">
      <c r="A2">
        <v>1</v>
      </c>
      <c r="B2" t="s">
        <v>92</v>
      </c>
      <c r="C2">
        <v>12</v>
      </c>
      <c r="D2">
        <v>0.52</v>
      </c>
      <c r="E2">
        <v>1.4400000000000002</v>
      </c>
      <c r="F2" s="382">
        <v>43234.668055555558</v>
      </c>
      <c r="G2">
        <v>1.1986000000000001</v>
      </c>
      <c r="H2" s="382">
        <v>43241.384027777778</v>
      </c>
      <c r="I2">
        <v>1.1722999999999999</v>
      </c>
      <c r="J2" s="374">
        <v>43242.412499999999</v>
      </c>
      <c r="K2">
        <v>1.1816</v>
      </c>
      <c r="L2">
        <v>263.00000000000364</v>
      </c>
      <c r="M2">
        <v>93.000000000001819</v>
      </c>
      <c r="N2">
        <v>287.47999999999996</v>
      </c>
      <c r="O2" s="515">
        <v>5.7444444444408873</v>
      </c>
    </row>
    <row r="3" spans="1:15" x14ac:dyDescent="0.2">
      <c r="A3">
        <v>2</v>
      </c>
      <c r="B3" s="514" t="s">
        <v>93</v>
      </c>
      <c r="C3" s="514">
        <v>1</v>
      </c>
      <c r="D3">
        <v>0.01</v>
      </c>
      <c r="E3">
        <v>0.01</v>
      </c>
      <c r="F3" s="382">
        <v>43234.675694444442</v>
      </c>
      <c r="G3">
        <v>1.1980999999999999</v>
      </c>
      <c r="H3" s="382">
        <v>43234.675694444442</v>
      </c>
      <c r="I3">
        <v>1.1980999999999999</v>
      </c>
      <c r="J3" s="374">
        <v>43234.686805555553</v>
      </c>
      <c r="K3">
        <v>1.1969000000000001</v>
      </c>
      <c r="L3">
        <v>0</v>
      </c>
      <c r="M3">
        <v>12</v>
      </c>
      <c r="N3">
        <v>1.2</v>
      </c>
      <c r="O3" s="515">
        <v>1.1111111110949423E-2</v>
      </c>
    </row>
    <row r="4" spans="1:15" x14ac:dyDescent="0.2">
      <c r="A4" s="514">
        <v>3</v>
      </c>
      <c r="B4" s="514" t="s">
        <v>93</v>
      </c>
      <c r="C4" s="514">
        <v>1</v>
      </c>
      <c r="D4">
        <v>0.01</v>
      </c>
      <c r="E4">
        <v>0.01</v>
      </c>
      <c r="F4" s="382">
        <v>43234.731944444444</v>
      </c>
      <c r="G4">
        <v>1.1974</v>
      </c>
      <c r="H4" s="382">
        <v>43234.731944444444</v>
      </c>
      <c r="I4">
        <v>1.1974</v>
      </c>
      <c r="J4" s="374">
        <v>43234.813888888886</v>
      </c>
      <c r="K4">
        <v>1.1961999999999999</v>
      </c>
      <c r="L4">
        <v>0</v>
      </c>
      <c r="M4">
        <v>12</v>
      </c>
      <c r="N4">
        <v>1.2</v>
      </c>
      <c r="O4" s="515">
        <v>8.1944444442342501E-2</v>
      </c>
    </row>
    <row r="5" spans="1:15" x14ac:dyDescent="0.2">
      <c r="A5" s="514">
        <v>4</v>
      </c>
      <c r="B5" s="514" t="s">
        <v>93</v>
      </c>
      <c r="C5" s="514">
        <v>1</v>
      </c>
      <c r="D5">
        <v>0.01</v>
      </c>
      <c r="E5">
        <v>0.01</v>
      </c>
      <c r="F5" s="382">
        <v>43234.853472222225</v>
      </c>
      <c r="G5">
        <v>1.1941999999999999</v>
      </c>
      <c r="H5" s="382">
        <v>43234.853472222225</v>
      </c>
      <c r="I5">
        <v>1.1941999999999999</v>
      </c>
      <c r="J5" s="374">
        <v>43234.95</v>
      </c>
      <c r="K5">
        <v>1.1930000000000001</v>
      </c>
      <c r="L5">
        <v>0</v>
      </c>
      <c r="M5">
        <v>12</v>
      </c>
      <c r="N5">
        <v>1.2</v>
      </c>
      <c r="O5" s="515">
        <v>9.6527777772280388E-2</v>
      </c>
    </row>
    <row r="6" spans="1:15" x14ac:dyDescent="0.2">
      <c r="A6" s="514">
        <v>5</v>
      </c>
      <c r="B6" s="514" t="s">
        <v>93</v>
      </c>
      <c r="C6" s="514">
        <v>2</v>
      </c>
      <c r="D6">
        <v>0.01</v>
      </c>
      <c r="E6">
        <v>0.02</v>
      </c>
      <c r="F6" s="382">
        <v>43235.337500000001</v>
      </c>
      <c r="G6">
        <v>1.1917</v>
      </c>
      <c r="H6" s="382">
        <v>43235.374305555553</v>
      </c>
      <c r="I6">
        <v>1.1930000000000001</v>
      </c>
      <c r="J6" s="374">
        <v>43235.547222222223</v>
      </c>
      <c r="K6">
        <v>1.1912</v>
      </c>
      <c r="L6">
        <v>13</v>
      </c>
      <c r="M6">
        <v>18</v>
      </c>
      <c r="N6">
        <v>2.2999999999999998</v>
      </c>
      <c r="O6" s="515">
        <v>0.20972222222189885</v>
      </c>
    </row>
    <row r="7" spans="1:15" x14ac:dyDescent="0.2">
      <c r="A7" s="514">
        <v>6</v>
      </c>
      <c r="B7" s="514" t="s">
        <v>93</v>
      </c>
      <c r="C7" s="514">
        <v>1</v>
      </c>
      <c r="D7">
        <v>0.01</v>
      </c>
      <c r="E7">
        <v>0.01</v>
      </c>
      <c r="F7" s="382">
        <v>43235.565972222219</v>
      </c>
      <c r="G7">
        <v>1.1889000000000001</v>
      </c>
      <c r="H7" s="382">
        <v>43235.565972222219</v>
      </c>
      <c r="I7">
        <v>1.1889000000000001</v>
      </c>
      <c r="J7" s="374">
        <v>43235.582638888889</v>
      </c>
      <c r="K7">
        <v>1.1877</v>
      </c>
      <c r="L7">
        <v>0</v>
      </c>
      <c r="M7">
        <v>12</v>
      </c>
      <c r="N7">
        <v>1.2</v>
      </c>
      <c r="O7" s="515">
        <v>1.6666666670062114E-2</v>
      </c>
    </row>
    <row r="8" spans="1:15" x14ac:dyDescent="0.2">
      <c r="A8" s="514">
        <v>7</v>
      </c>
      <c r="B8" s="514" t="s">
        <v>93</v>
      </c>
      <c r="C8" s="514">
        <v>1</v>
      </c>
      <c r="D8">
        <v>0.01</v>
      </c>
      <c r="E8">
        <v>0.01</v>
      </c>
      <c r="F8" s="382">
        <v>43235.602083333331</v>
      </c>
      <c r="G8">
        <v>1.1887000000000001</v>
      </c>
      <c r="H8" s="382">
        <v>43235.602083333331</v>
      </c>
      <c r="I8">
        <v>1.1887000000000001</v>
      </c>
      <c r="J8" s="374">
        <v>43235.604861111111</v>
      </c>
      <c r="K8">
        <v>1.1875</v>
      </c>
      <c r="L8">
        <v>0</v>
      </c>
      <c r="M8">
        <v>12</v>
      </c>
      <c r="N8">
        <v>1.2</v>
      </c>
      <c r="O8" s="515">
        <v>2.7777777795563452E-3</v>
      </c>
    </row>
    <row r="9" spans="1:15" x14ac:dyDescent="0.2">
      <c r="A9" s="514">
        <v>8</v>
      </c>
      <c r="B9" s="514" t="s">
        <v>93</v>
      </c>
      <c r="C9" s="514">
        <v>1</v>
      </c>
      <c r="D9">
        <v>0.01</v>
      </c>
      <c r="E9">
        <v>0.01</v>
      </c>
      <c r="F9" s="382">
        <v>43235.645138888889</v>
      </c>
      <c r="G9">
        <v>1.1838</v>
      </c>
      <c r="H9" s="382">
        <v>43235.645138888889</v>
      </c>
      <c r="I9">
        <v>1.1838</v>
      </c>
      <c r="J9" s="374">
        <v>43235.65902777778</v>
      </c>
      <c r="K9">
        <v>1.1826000000000001</v>
      </c>
      <c r="L9">
        <v>0</v>
      </c>
      <c r="M9">
        <v>11.999999999998181</v>
      </c>
      <c r="N9">
        <v>1.2</v>
      </c>
      <c r="O9" s="515">
        <v>1.3888888890505768E-2</v>
      </c>
    </row>
    <row r="10" spans="1:15" x14ac:dyDescent="0.2">
      <c r="A10" s="514">
        <v>9</v>
      </c>
      <c r="B10" s="514" t="s">
        <v>93</v>
      </c>
      <c r="C10" s="514">
        <v>4</v>
      </c>
      <c r="D10">
        <v>0.02</v>
      </c>
      <c r="E10">
        <v>0.05</v>
      </c>
      <c r="F10" s="382">
        <v>43235.668749999997</v>
      </c>
      <c r="G10">
        <v>1.1832</v>
      </c>
      <c r="H10" s="382">
        <v>43235.775000000001</v>
      </c>
      <c r="I10">
        <v>1.1874</v>
      </c>
      <c r="J10" s="374">
        <v>43235.84375</v>
      </c>
      <c r="K10">
        <v>1.1842999999999999</v>
      </c>
      <c r="L10">
        <v>42</v>
      </c>
      <c r="M10">
        <v>31.000000000001819</v>
      </c>
      <c r="N10">
        <v>7.1</v>
      </c>
      <c r="O10" s="515">
        <v>0.17500000000291038</v>
      </c>
    </row>
    <row r="11" spans="1:15" x14ac:dyDescent="0.2">
      <c r="A11" s="514">
        <v>10</v>
      </c>
      <c r="B11" s="514" t="s">
        <v>93</v>
      </c>
      <c r="C11" s="514">
        <v>2</v>
      </c>
      <c r="D11">
        <v>0.01</v>
      </c>
      <c r="E11">
        <v>0.02</v>
      </c>
      <c r="F11" s="382">
        <v>43235.854166666664</v>
      </c>
      <c r="G11">
        <v>1.1843999999999999</v>
      </c>
      <c r="H11" s="382">
        <v>43235.857638888891</v>
      </c>
      <c r="I11">
        <v>1.1856</v>
      </c>
      <c r="J11" s="374">
        <v>43235.894444444442</v>
      </c>
      <c r="K11">
        <v>1.1838</v>
      </c>
      <c r="L11">
        <v>12.000000000001819</v>
      </c>
      <c r="M11">
        <v>18</v>
      </c>
      <c r="N11">
        <v>2.4</v>
      </c>
      <c r="O11" s="515">
        <v>4.0277777778101154E-2</v>
      </c>
    </row>
    <row r="12" spans="1:15" x14ac:dyDescent="0.2">
      <c r="A12" s="514">
        <v>11</v>
      </c>
      <c r="B12" s="514" t="s">
        <v>93</v>
      </c>
      <c r="C12" s="514">
        <v>1</v>
      </c>
      <c r="D12">
        <v>0.01</v>
      </c>
      <c r="E12">
        <v>0.01</v>
      </c>
      <c r="F12" s="382">
        <v>43235.899305555555</v>
      </c>
      <c r="G12">
        <v>1.1841999999999999</v>
      </c>
      <c r="H12" s="382">
        <v>43235.899305555555</v>
      </c>
      <c r="I12">
        <v>1.1841999999999999</v>
      </c>
      <c r="J12" s="374">
        <v>43236.009027777778</v>
      </c>
      <c r="K12">
        <v>1.1830000000000001</v>
      </c>
      <c r="L12">
        <v>0</v>
      </c>
      <c r="M12">
        <v>12</v>
      </c>
      <c r="N12">
        <v>1.22</v>
      </c>
      <c r="O12" s="515">
        <v>0.10972222222335404</v>
      </c>
    </row>
    <row r="13" spans="1:15" x14ac:dyDescent="0.2">
      <c r="A13" s="514">
        <v>12</v>
      </c>
      <c r="B13" s="514" t="s">
        <v>93</v>
      </c>
      <c r="C13" s="514">
        <v>2</v>
      </c>
      <c r="D13">
        <v>0.01</v>
      </c>
      <c r="E13">
        <v>0.02</v>
      </c>
      <c r="F13" s="382">
        <v>43236.095138888886</v>
      </c>
      <c r="G13">
        <v>1.1828000000000001</v>
      </c>
      <c r="H13" s="382">
        <v>43236.328472222223</v>
      </c>
      <c r="I13">
        <v>1.1840999999999999</v>
      </c>
      <c r="J13" s="374">
        <v>43236.470138888886</v>
      </c>
      <c r="K13">
        <v>1.1822999999999999</v>
      </c>
      <c r="L13">
        <v>13</v>
      </c>
      <c r="M13">
        <v>18.000000000001819</v>
      </c>
      <c r="N13">
        <v>2.2999999999999998</v>
      </c>
      <c r="O13" s="515">
        <v>0.375</v>
      </c>
    </row>
    <row r="14" spans="1:15" x14ac:dyDescent="0.2">
      <c r="A14" s="514">
        <v>13</v>
      </c>
      <c r="B14" s="514" t="s">
        <v>93</v>
      </c>
      <c r="C14" s="514">
        <v>1</v>
      </c>
      <c r="D14">
        <v>0.01</v>
      </c>
      <c r="E14">
        <v>0.01</v>
      </c>
      <c r="F14" s="382">
        <v>43236.478472222225</v>
      </c>
      <c r="G14">
        <v>1.1812</v>
      </c>
      <c r="H14" s="382">
        <v>43236.478472222225</v>
      </c>
      <c r="I14">
        <v>1.1812</v>
      </c>
      <c r="J14" s="374">
        <v>43236.504861111112</v>
      </c>
      <c r="K14">
        <v>1.18</v>
      </c>
      <c r="L14">
        <v>0</v>
      </c>
      <c r="M14">
        <v>12</v>
      </c>
      <c r="N14">
        <v>1.2</v>
      </c>
      <c r="O14" s="515">
        <v>2.6388888887595385E-2</v>
      </c>
    </row>
    <row r="15" spans="1:15" x14ac:dyDescent="0.2">
      <c r="A15" s="514">
        <v>14</v>
      </c>
      <c r="B15" s="514" t="s">
        <v>93</v>
      </c>
      <c r="C15" s="514">
        <v>1</v>
      </c>
      <c r="D15">
        <v>0.01</v>
      </c>
      <c r="E15">
        <v>0.01</v>
      </c>
      <c r="F15" s="382">
        <v>43236.513194444444</v>
      </c>
      <c r="G15">
        <v>1.1803999999999999</v>
      </c>
      <c r="H15" s="382">
        <v>43236.513194444444</v>
      </c>
      <c r="I15">
        <v>1.1803999999999999</v>
      </c>
      <c r="J15" s="374">
        <v>43236.521527777775</v>
      </c>
      <c r="K15">
        <v>1.1792</v>
      </c>
      <c r="L15">
        <v>0</v>
      </c>
      <c r="M15">
        <v>11.999999999998181</v>
      </c>
      <c r="N15">
        <v>1.2</v>
      </c>
      <c r="O15" s="515">
        <v>8.333333331393078E-3</v>
      </c>
    </row>
    <row r="16" spans="1:15" x14ac:dyDescent="0.2">
      <c r="A16" s="514">
        <v>15</v>
      </c>
      <c r="B16" s="514" t="s">
        <v>93</v>
      </c>
      <c r="C16" s="514">
        <v>1</v>
      </c>
      <c r="D16">
        <v>0.01</v>
      </c>
      <c r="E16">
        <v>0.01</v>
      </c>
      <c r="F16" s="382">
        <v>43236.53402777778</v>
      </c>
      <c r="G16">
        <v>1.1787000000000001</v>
      </c>
      <c r="H16" s="382">
        <v>43236.53402777778</v>
      </c>
      <c r="I16">
        <v>1.1787000000000001</v>
      </c>
      <c r="J16" s="374">
        <v>43236.56527777778</v>
      </c>
      <c r="K16">
        <v>1.1775</v>
      </c>
      <c r="L16">
        <v>0</v>
      </c>
      <c r="M16">
        <v>12</v>
      </c>
      <c r="N16">
        <v>1.2</v>
      </c>
      <c r="O16" s="515">
        <v>3.125E-2</v>
      </c>
    </row>
    <row r="17" spans="1:15" x14ac:dyDescent="0.2">
      <c r="A17" s="514">
        <v>16</v>
      </c>
      <c r="B17" s="514" t="s">
        <v>93</v>
      </c>
      <c r="C17" s="514">
        <v>2</v>
      </c>
      <c r="D17">
        <v>0.01</v>
      </c>
      <c r="E17">
        <v>0.02</v>
      </c>
      <c r="F17" s="382">
        <v>43236.572222222225</v>
      </c>
      <c r="G17">
        <v>1.1773</v>
      </c>
      <c r="H17" s="382">
        <v>43236.582638888889</v>
      </c>
      <c r="I17">
        <v>1.1785000000000001</v>
      </c>
      <c r="J17" s="374">
        <v>43236.620138888888</v>
      </c>
      <c r="K17">
        <v>1.1767000000000001</v>
      </c>
      <c r="L17">
        <v>12.000000000001819</v>
      </c>
      <c r="M17">
        <v>18.000000000001819</v>
      </c>
      <c r="N17">
        <v>2.4</v>
      </c>
      <c r="O17" s="515">
        <v>4.7916666662786156E-2</v>
      </c>
    </row>
    <row r="18" spans="1:15" x14ac:dyDescent="0.2">
      <c r="A18" s="514">
        <v>17</v>
      </c>
      <c r="B18" s="514" t="s">
        <v>93</v>
      </c>
      <c r="C18" s="514">
        <v>4</v>
      </c>
      <c r="D18">
        <v>0.02</v>
      </c>
      <c r="E18">
        <v>0.05</v>
      </c>
      <c r="F18" s="382">
        <v>43236.631249999999</v>
      </c>
      <c r="G18">
        <v>1.1778</v>
      </c>
      <c r="H18" s="382">
        <v>43236.670138888891</v>
      </c>
      <c r="I18">
        <v>1.1818</v>
      </c>
      <c r="J18" s="374">
        <v>43236.706944444442</v>
      </c>
      <c r="K18">
        <v>1.1788000000000001</v>
      </c>
      <c r="L18">
        <v>40</v>
      </c>
      <c r="M18">
        <v>30</v>
      </c>
      <c r="N18">
        <v>6.8</v>
      </c>
      <c r="O18" s="515">
        <v>7.5694444443797693E-2</v>
      </c>
    </row>
    <row r="19" spans="1:15" x14ac:dyDescent="0.2">
      <c r="A19" s="514">
        <v>18</v>
      </c>
      <c r="B19" s="514" t="s">
        <v>93</v>
      </c>
      <c r="C19" s="514">
        <v>4</v>
      </c>
      <c r="D19">
        <v>0.02</v>
      </c>
      <c r="E19">
        <v>0.05</v>
      </c>
      <c r="F19" s="382">
        <v>43236.729166666664</v>
      </c>
      <c r="G19">
        <v>1.1783999999999999</v>
      </c>
      <c r="H19" s="382">
        <v>43237.174305555556</v>
      </c>
      <c r="I19">
        <v>1.1826000000000001</v>
      </c>
      <c r="J19" s="374">
        <v>43237.354861111111</v>
      </c>
      <c r="K19">
        <v>1.1795</v>
      </c>
      <c r="L19">
        <v>42.000000000003638</v>
      </c>
      <c r="M19">
        <v>31.000000000001819</v>
      </c>
      <c r="N19">
        <v>7.15</v>
      </c>
      <c r="O19" s="515">
        <v>0.62569444444670808</v>
      </c>
    </row>
    <row r="20" spans="1:15" x14ac:dyDescent="0.2">
      <c r="A20" s="514">
        <v>19</v>
      </c>
      <c r="B20" s="514" t="s">
        <v>93</v>
      </c>
      <c r="C20" s="514">
        <v>2</v>
      </c>
      <c r="D20">
        <v>0.01</v>
      </c>
      <c r="E20">
        <v>0.02</v>
      </c>
      <c r="F20" s="382">
        <v>43237.35833333333</v>
      </c>
      <c r="G20">
        <v>1.1800999999999999</v>
      </c>
      <c r="H20" s="382">
        <v>43237.40347222222</v>
      </c>
      <c r="I20">
        <v>1.1819999999999999</v>
      </c>
      <c r="J20" s="374">
        <v>43237.488194444442</v>
      </c>
      <c r="K20">
        <v>1.1798999999999999</v>
      </c>
      <c r="L20">
        <v>19</v>
      </c>
      <c r="M20">
        <v>21</v>
      </c>
      <c r="N20">
        <v>2.3000000000000003</v>
      </c>
      <c r="O20" s="515">
        <v>0.12986111111240461</v>
      </c>
    </row>
    <row r="21" spans="1:15" x14ac:dyDescent="0.2">
      <c r="A21" s="514">
        <v>20</v>
      </c>
      <c r="B21" s="514" t="s">
        <v>93</v>
      </c>
      <c r="C21" s="514">
        <v>1</v>
      </c>
      <c r="D21">
        <v>0.01</v>
      </c>
      <c r="E21">
        <v>0.01</v>
      </c>
      <c r="F21" s="382">
        <v>43237.506249999999</v>
      </c>
      <c r="G21">
        <v>1.1806000000000001</v>
      </c>
      <c r="H21" s="382">
        <v>43237.506249999999</v>
      </c>
      <c r="I21">
        <v>1.1806000000000001</v>
      </c>
      <c r="J21" s="374">
        <v>43237.512499999997</v>
      </c>
      <c r="K21">
        <v>1.1794</v>
      </c>
      <c r="L21">
        <v>0</v>
      </c>
      <c r="M21">
        <v>12.000000000001819</v>
      </c>
      <c r="N21">
        <v>1.2</v>
      </c>
      <c r="O21" s="515">
        <v>6.2499999985448085E-3</v>
      </c>
    </row>
    <row r="22" spans="1:15" x14ac:dyDescent="0.2">
      <c r="A22" s="514">
        <v>21</v>
      </c>
      <c r="B22" s="514" t="s">
        <v>93</v>
      </c>
      <c r="C22" s="514">
        <v>3</v>
      </c>
      <c r="D22">
        <v>0.01</v>
      </c>
      <c r="E22">
        <v>0.03</v>
      </c>
      <c r="F22" s="382">
        <v>43237.533333333333</v>
      </c>
      <c r="G22">
        <v>1.1783999999999999</v>
      </c>
      <c r="H22" s="382">
        <v>43237.601388888892</v>
      </c>
      <c r="I22">
        <v>1.1809000000000001</v>
      </c>
      <c r="J22" s="374">
        <v>43238.486111111109</v>
      </c>
      <c r="K22">
        <v>1.1783999999999999</v>
      </c>
      <c r="L22">
        <v>25.000000000001819</v>
      </c>
      <c r="M22">
        <v>25.000000000001819</v>
      </c>
      <c r="N22">
        <v>3.76</v>
      </c>
      <c r="O22" s="515">
        <v>0.95277777777664596</v>
      </c>
    </row>
    <row r="23" spans="1:15" x14ac:dyDescent="0.2">
      <c r="A23" s="514">
        <v>22</v>
      </c>
      <c r="B23" s="514" t="s">
        <v>93</v>
      </c>
      <c r="C23" s="514">
        <v>1</v>
      </c>
      <c r="D23">
        <v>0.01</v>
      </c>
      <c r="E23">
        <v>0.01</v>
      </c>
      <c r="F23" s="382">
        <v>43238.564583333333</v>
      </c>
      <c r="G23">
        <v>1.1778999999999999</v>
      </c>
      <c r="H23" s="382">
        <v>43238.564583333333</v>
      </c>
      <c r="I23">
        <v>1.1778999999999999</v>
      </c>
      <c r="J23" s="374">
        <v>43238.617361111108</v>
      </c>
      <c r="K23">
        <v>1.1767000000000001</v>
      </c>
      <c r="L23">
        <v>0</v>
      </c>
      <c r="M23">
        <v>12</v>
      </c>
      <c r="N23">
        <v>1.2</v>
      </c>
      <c r="O23" s="515">
        <v>5.2777777775190771E-2</v>
      </c>
    </row>
    <row r="24" spans="1:15" x14ac:dyDescent="0.2">
      <c r="A24" s="514">
        <v>23</v>
      </c>
      <c r="B24" s="514" t="s">
        <v>93</v>
      </c>
      <c r="C24" s="514">
        <v>1</v>
      </c>
      <c r="D24">
        <v>0.01</v>
      </c>
      <c r="E24">
        <v>0.01</v>
      </c>
      <c r="F24" s="382">
        <v>43238.621527777781</v>
      </c>
      <c r="G24">
        <v>1.1763999999999999</v>
      </c>
      <c r="H24" s="382">
        <v>43238.621527777781</v>
      </c>
      <c r="I24">
        <v>1.1763999999999999</v>
      </c>
      <c r="J24" s="374">
        <v>43238.672222222223</v>
      </c>
      <c r="K24">
        <v>1.1752</v>
      </c>
      <c r="L24">
        <v>0</v>
      </c>
      <c r="M24">
        <v>11.999999999998181</v>
      </c>
      <c r="N24">
        <v>1.2</v>
      </c>
      <c r="O24" s="515">
        <v>5.0694444442342501E-2</v>
      </c>
    </row>
    <row r="25" spans="1:15" x14ac:dyDescent="0.2">
      <c r="A25" s="514">
        <v>24</v>
      </c>
      <c r="B25" s="514" t="s">
        <v>93</v>
      </c>
      <c r="C25" s="514">
        <v>3</v>
      </c>
      <c r="D25">
        <v>0.01</v>
      </c>
      <c r="E25">
        <v>0.03</v>
      </c>
      <c r="F25" s="382">
        <v>43238.675000000003</v>
      </c>
      <c r="G25">
        <v>1.1754</v>
      </c>
      <c r="H25" s="382">
        <v>43238.755555555559</v>
      </c>
      <c r="I25">
        <v>1.1779999999999999</v>
      </c>
      <c r="J25" s="374">
        <v>43241.11041666667</v>
      </c>
      <c r="K25">
        <v>1.1754</v>
      </c>
      <c r="L25">
        <v>26</v>
      </c>
      <c r="M25">
        <v>26</v>
      </c>
      <c r="N25">
        <v>3.8600000000000003</v>
      </c>
      <c r="O25" s="515">
        <v>0.43541666666715173</v>
      </c>
    </row>
    <row r="26" spans="1:15" x14ac:dyDescent="0.2">
      <c r="A26" s="514">
        <v>25</v>
      </c>
      <c r="B26" s="514" t="s">
        <v>93</v>
      </c>
      <c r="C26" s="514">
        <v>7</v>
      </c>
      <c r="D26">
        <v>0.06</v>
      </c>
      <c r="E26">
        <v>0.18</v>
      </c>
      <c r="F26" s="382">
        <v>43241.386111111111</v>
      </c>
      <c r="G26">
        <v>1.1726000000000001</v>
      </c>
      <c r="H26" s="382">
        <v>43242.416666666664</v>
      </c>
      <c r="I26">
        <v>1.1821999999999999</v>
      </c>
      <c r="J26" s="374">
        <v>43242.635416666664</v>
      </c>
      <c r="K26">
        <v>1.1775</v>
      </c>
      <c r="L26">
        <v>96</v>
      </c>
      <c r="M26">
        <v>47</v>
      </c>
      <c r="N26">
        <v>30.54</v>
      </c>
      <c r="O26" s="515">
        <v>1.2493055555532919</v>
      </c>
    </row>
    <row r="27" spans="1:15" x14ac:dyDescent="0.2">
      <c r="A27" s="514">
        <v>26</v>
      </c>
      <c r="B27" s="514" t="s">
        <v>92</v>
      </c>
      <c r="C27" s="514">
        <v>1</v>
      </c>
      <c r="D27">
        <v>0.01</v>
      </c>
      <c r="E27">
        <v>0.01</v>
      </c>
      <c r="F27" s="382">
        <v>43242.445833333331</v>
      </c>
      <c r="G27">
        <v>1.1808000000000001</v>
      </c>
      <c r="H27" s="382">
        <v>43242.445833333331</v>
      </c>
      <c r="I27">
        <v>1.1808000000000001</v>
      </c>
      <c r="J27" s="374">
        <v>43242.492361111108</v>
      </c>
      <c r="K27">
        <v>1.1819999999999999</v>
      </c>
      <c r="L27">
        <v>0</v>
      </c>
      <c r="M27">
        <v>12</v>
      </c>
      <c r="N27">
        <v>1.2</v>
      </c>
      <c r="O27" s="515">
        <v>4.6527777776645962E-2</v>
      </c>
    </row>
    <row r="28" spans="1:15" x14ac:dyDescent="0.2">
      <c r="A28" s="514">
        <v>27</v>
      </c>
      <c r="B28" s="514" t="s">
        <v>92</v>
      </c>
      <c r="C28" s="514">
        <v>1</v>
      </c>
      <c r="D28">
        <v>0.01</v>
      </c>
      <c r="E28">
        <v>0.01</v>
      </c>
      <c r="F28" s="382">
        <v>43242.558333333334</v>
      </c>
      <c r="G28">
        <v>1.1809000000000001</v>
      </c>
      <c r="H28" s="382">
        <v>43242.558333333334</v>
      </c>
      <c r="I28">
        <v>1.1809000000000001</v>
      </c>
      <c r="J28" s="374">
        <v>43242.571527777778</v>
      </c>
      <c r="K28">
        <v>1.1820999999999999</v>
      </c>
      <c r="L28">
        <v>0</v>
      </c>
      <c r="M28">
        <v>12</v>
      </c>
      <c r="N28">
        <v>1.2</v>
      </c>
      <c r="O28" s="515">
        <v>1.3194444443797693E-2</v>
      </c>
    </row>
    <row r="29" spans="1:15" x14ac:dyDescent="0.2">
      <c r="A29" s="514">
        <v>28</v>
      </c>
      <c r="B29" s="514" t="s">
        <v>92</v>
      </c>
      <c r="C29" s="514">
        <v>12</v>
      </c>
      <c r="D29">
        <v>0.52</v>
      </c>
      <c r="E29">
        <v>1.4400000000000002</v>
      </c>
      <c r="F29" s="382">
        <v>43242.578472222223</v>
      </c>
      <c r="G29">
        <v>1.1812</v>
      </c>
      <c r="H29" s="382">
        <v>43249.439583333333</v>
      </c>
      <c r="I29">
        <v>1.1539999999999999</v>
      </c>
      <c r="J29" s="374">
        <v>43250.547222222223</v>
      </c>
      <c r="K29">
        <v>1.1634</v>
      </c>
      <c r="L29">
        <v>272</v>
      </c>
      <c r="M29">
        <v>94</v>
      </c>
      <c r="N29">
        <v>282.28000000000009</v>
      </c>
      <c r="O29" s="515">
        <v>5.96875</v>
      </c>
    </row>
    <row r="30" spans="1:15" x14ac:dyDescent="0.2">
      <c r="A30" s="514">
        <v>29</v>
      </c>
      <c r="B30" s="514" t="s">
        <v>93</v>
      </c>
      <c r="C30" s="514">
        <v>1</v>
      </c>
      <c r="D30">
        <v>0.01</v>
      </c>
      <c r="E30">
        <v>0.01</v>
      </c>
      <c r="F30" s="382">
        <v>43242.662499999999</v>
      </c>
      <c r="G30">
        <v>1.1788000000000001</v>
      </c>
      <c r="H30" s="382">
        <v>43242.662499999999</v>
      </c>
      <c r="I30">
        <v>1.1788000000000001</v>
      </c>
      <c r="J30" s="374">
        <v>43242.673611111109</v>
      </c>
      <c r="K30">
        <v>1.1776</v>
      </c>
      <c r="L30">
        <v>0</v>
      </c>
      <c r="M30">
        <v>12</v>
      </c>
      <c r="N30">
        <v>1.2</v>
      </c>
      <c r="O30" s="515">
        <v>1.1111111110949423E-2</v>
      </c>
    </row>
    <row r="31" spans="1:15" x14ac:dyDescent="0.2">
      <c r="A31" s="514">
        <v>30</v>
      </c>
      <c r="B31" s="514" t="s">
        <v>93</v>
      </c>
      <c r="C31" s="514">
        <v>1</v>
      </c>
      <c r="D31">
        <v>0.01</v>
      </c>
      <c r="E31">
        <v>0.01</v>
      </c>
      <c r="F31" s="382">
        <v>43242.682638888888</v>
      </c>
      <c r="G31">
        <v>1.1782999999999999</v>
      </c>
      <c r="H31" s="382">
        <v>43242.682638888888</v>
      </c>
      <c r="I31">
        <v>1.1782999999999999</v>
      </c>
      <c r="J31" s="374">
        <v>43242.706250000003</v>
      </c>
      <c r="K31">
        <v>1.1771</v>
      </c>
      <c r="L31">
        <v>0</v>
      </c>
      <c r="M31">
        <v>11.999999999998181</v>
      </c>
      <c r="N31">
        <v>1.2</v>
      </c>
      <c r="O31" s="515">
        <v>2.3611111115314998E-2</v>
      </c>
    </row>
    <row r="32" spans="1:15" x14ac:dyDescent="0.2">
      <c r="A32" s="514">
        <v>31</v>
      </c>
      <c r="B32" s="514" t="s">
        <v>93</v>
      </c>
      <c r="C32" s="514">
        <v>2</v>
      </c>
      <c r="D32">
        <v>0.01</v>
      </c>
      <c r="E32">
        <v>0.02</v>
      </c>
      <c r="F32" s="382">
        <v>43242.711805555555</v>
      </c>
      <c r="G32">
        <v>1.1777</v>
      </c>
      <c r="H32" s="382">
        <v>43243.077777777777</v>
      </c>
      <c r="I32">
        <v>1.1789000000000001</v>
      </c>
      <c r="J32" s="374">
        <v>43243.152083333334</v>
      </c>
      <c r="K32">
        <v>1.1771</v>
      </c>
      <c r="L32">
        <v>12</v>
      </c>
      <c r="M32">
        <v>18</v>
      </c>
      <c r="N32">
        <v>2.42</v>
      </c>
      <c r="O32" s="515">
        <v>0.44027777777955635</v>
      </c>
    </row>
    <row r="33" spans="1:15" x14ac:dyDescent="0.2">
      <c r="A33" s="514">
        <v>32</v>
      </c>
      <c r="B33" s="514" t="s">
        <v>93</v>
      </c>
      <c r="C33" s="514">
        <v>1</v>
      </c>
      <c r="D33">
        <v>0.01</v>
      </c>
      <c r="E33">
        <v>0.01</v>
      </c>
      <c r="F33" s="382">
        <v>43243.338194444441</v>
      </c>
      <c r="G33">
        <v>1.1761999999999999</v>
      </c>
      <c r="H33" s="382">
        <v>43243.338194444441</v>
      </c>
      <c r="I33">
        <v>1.1761999999999999</v>
      </c>
      <c r="J33" s="374">
        <v>43243.375694444447</v>
      </c>
      <c r="K33">
        <v>1.175</v>
      </c>
      <c r="L33">
        <v>0</v>
      </c>
      <c r="M33">
        <v>12</v>
      </c>
      <c r="N33">
        <v>1.2</v>
      </c>
      <c r="O33" s="515">
        <v>3.7500000005820766E-2</v>
      </c>
    </row>
    <row r="34" spans="1:15" x14ac:dyDescent="0.2">
      <c r="A34" s="514">
        <v>33</v>
      </c>
      <c r="B34" s="514" t="s">
        <v>93</v>
      </c>
      <c r="C34" s="514">
        <v>2</v>
      </c>
      <c r="D34">
        <v>0.01</v>
      </c>
      <c r="E34">
        <v>0.02</v>
      </c>
      <c r="F34" s="382">
        <v>43243.383333333331</v>
      </c>
      <c r="G34">
        <v>1.1739999999999999</v>
      </c>
      <c r="H34" s="382">
        <v>43243.394444444442</v>
      </c>
      <c r="I34">
        <v>1.1752</v>
      </c>
      <c r="J34" s="374">
        <v>43243.395833333336</v>
      </c>
      <c r="K34">
        <v>1.1734</v>
      </c>
      <c r="L34">
        <v>12</v>
      </c>
      <c r="M34">
        <v>18</v>
      </c>
      <c r="N34">
        <v>2.4</v>
      </c>
      <c r="O34" s="515">
        <v>1.2500000004365575E-2</v>
      </c>
    </row>
    <row r="35" spans="1:15" x14ac:dyDescent="0.2">
      <c r="A35" s="514">
        <v>34</v>
      </c>
      <c r="B35" s="514" t="s">
        <v>93</v>
      </c>
      <c r="C35" s="514">
        <v>3</v>
      </c>
      <c r="D35">
        <v>0.01</v>
      </c>
      <c r="E35">
        <v>0.03</v>
      </c>
      <c r="F35" s="382">
        <v>43243.423611111109</v>
      </c>
      <c r="G35">
        <v>1.1707000000000001</v>
      </c>
      <c r="H35" s="382">
        <v>43243.463194444441</v>
      </c>
      <c r="I35">
        <v>1.1733</v>
      </c>
      <c r="J35" s="374">
        <v>43243.549305555556</v>
      </c>
      <c r="K35">
        <v>1.1707000000000001</v>
      </c>
      <c r="L35">
        <v>26</v>
      </c>
      <c r="M35">
        <v>26</v>
      </c>
      <c r="N35">
        <v>3.9000000000000004</v>
      </c>
      <c r="O35" s="515">
        <v>0.12569444444670808</v>
      </c>
    </row>
    <row r="36" spans="1:15" x14ac:dyDescent="0.2">
      <c r="A36" s="514">
        <v>35</v>
      </c>
      <c r="B36" s="514" t="s">
        <v>93</v>
      </c>
      <c r="C36" s="514">
        <v>1</v>
      </c>
      <c r="D36">
        <v>0.01</v>
      </c>
      <c r="E36">
        <v>0.01</v>
      </c>
      <c r="F36" s="382">
        <v>43243.557638888888</v>
      </c>
      <c r="G36">
        <v>1.1708000000000001</v>
      </c>
      <c r="H36" s="382">
        <v>43243.557638888888</v>
      </c>
      <c r="I36">
        <v>1.1708000000000001</v>
      </c>
      <c r="J36" s="374">
        <v>43243.570833333331</v>
      </c>
      <c r="K36">
        <v>1.1696</v>
      </c>
      <c r="L36">
        <v>0</v>
      </c>
      <c r="M36">
        <v>12</v>
      </c>
      <c r="N36">
        <v>1.2</v>
      </c>
      <c r="O36" s="515">
        <v>1.3194444443797693E-2</v>
      </c>
    </row>
    <row r="37" spans="1:15" x14ac:dyDescent="0.2">
      <c r="A37" s="514">
        <v>36</v>
      </c>
      <c r="B37" s="514" t="s">
        <v>93</v>
      </c>
      <c r="C37" s="514">
        <v>2</v>
      </c>
      <c r="D37">
        <v>0.01</v>
      </c>
      <c r="E37">
        <v>0.02</v>
      </c>
      <c r="F37" s="382">
        <v>43243.57916666667</v>
      </c>
      <c r="G37">
        <v>1.1698</v>
      </c>
      <c r="H37" s="382">
        <v>43243.611111111109</v>
      </c>
      <c r="I37">
        <v>1.171</v>
      </c>
      <c r="J37" s="374">
        <v>43243.625694444447</v>
      </c>
      <c r="K37">
        <v>1.1692</v>
      </c>
      <c r="L37">
        <v>12</v>
      </c>
      <c r="M37">
        <v>18</v>
      </c>
      <c r="N37">
        <v>2.4</v>
      </c>
      <c r="O37" s="515">
        <v>4.6527777776645962E-2</v>
      </c>
    </row>
    <row r="38" spans="1:15" x14ac:dyDescent="0.2">
      <c r="A38" s="514">
        <v>37</v>
      </c>
      <c r="B38" s="514" t="s">
        <v>93</v>
      </c>
      <c r="C38" s="514">
        <v>2</v>
      </c>
      <c r="D38">
        <v>0.01</v>
      </c>
      <c r="E38">
        <v>0.02</v>
      </c>
      <c r="F38" s="382">
        <v>43243.630555555559</v>
      </c>
      <c r="G38">
        <v>1.1693</v>
      </c>
      <c r="H38" s="382">
        <v>43243.638194444444</v>
      </c>
      <c r="I38">
        <v>1.1707000000000001</v>
      </c>
      <c r="J38" s="374">
        <v>43243.797222222223</v>
      </c>
      <c r="K38">
        <v>1.1688000000000001</v>
      </c>
      <c r="L38">
        <v>14</v>
      </c>
      <c r="M38">
        <v>19</v>
      </c>
      <c r="N38">
        <v>2.4</v>
      </c>
      <c r="O38" s="515">
        <v>0.16666666666424135</v>
      </c>
    </row>
    <row r="39" spans="1:15" x14ac:dyDescent="0.2">
      <c r="A39" s="514">
        <v>38</v>
      </c>
      <c r="B39" s="514" t="s">
        <v>93</v>
      </c>
      <c r="C39" s="514">
        <v>4</v>
      </c>
      <c r="D39">
        <v>0.02</v>
      </c>
      <c r="E39">
        <v>0.05</v>
      </c>
      <c r="F39" s="382">
        <v>43243.813194444447</v>
      </c>
      <c r="G39">
        <v>1.1682999999999999</v>
      </c>
      <c r="H39" s="382">
        <v>43244.434027777781</v>
      </c>
      <c r="I39">
        <v>1.1735</v>
      </c>
      <c r="J39" s="374">
        <v>43245.334027777775</v>
      </c>
      <c r="K39">
        <v>1.1701999999999999</v>
      </c>
      <c r="L39">
        <v>52.000000000001819</v>
      </c>
      <c r="M39">
        <v>33.000000000001819</v>
      </c>
      <c r="N39">
        <v>6.89</v>
      </c>
      <c r="O39" s="515">
        <v>1.5208333333284827</v>
      </c>
    </row>
    <row r="40" spans="1:15" x14ac:dyDescent="0.2">
      <c r="A40" s="514">
        <v>39</v>
      </c>
      <c r="B40" s="514" t="s">
        <v>93</v>
      </c>
      <c r="C40" s="514">
        <v>1</v>
      </c>
      <c r="D40">
        <v>0.01</v>
      </c>
      <c r="E40">
        <v>0.01</v>
      </c>
      <c r="F40" s="382">
        <v>43245.34652777778</v>
      </c>
      <c r="G40">
        <v>1.1706000000000001</v>
      </c>
      <c r="H40" s="382">
        <v>43245.34652777778</v>
      </c>
      <c r="I40">
        <v>1.1706000000000001</v>
      </c>
      <c r="J40" s="374">
        <v>43245.379861111112</v>
      </c>
      <c r="K40">
        <v>1.1694</v>
      </c>
      <c r="L40">
        <v>0</v>
      </c>
      <c r="M40">
        <v>12</v>
      </c>
      <c r="N40">
        <v>1.2</v>
      </c>
      <c r="O40" s="515">
        <v>3.3333333332848269E-2</v>
      </c>
    </row>
    <row r="41" spans="1:15" x14ac:dyDescent="0.2">
      <c r="A41" s="514">
        <v>40</v>
      </c>
      <c r="B41" s="514" t="s">
        <v>93</v>
      </c>
      <c r="C41" s="514">
        <v>3</v>
      </c>
      <c r="D41">
        <v>0.01</v>
      </c>
      <c r="E41">
        <v>0.03</v>
      </c>
      <c r="F41" s="382">
        <v>43245.40347222222</v>
      </c>
      <c r="G41">
        <v>1.1693</v>
      </c>
      <c r="H41" s="382">
        <v>43245.451388888891</v>
      </c>
      <c r="I41">
        <v>1.1718999999999999</v>
      </c>
      <c r="J41" s="374">
        <v>43245.572916666664</v>
      </c>
      <c r="K41">
        <v>1.1693</v>
      </c>
      <c r="L41">
        <v>26</v>
      </c>
      <c r="M41">
        <v>26</v>
      </c>
      <c r="N41">
        <v>3.8</v>
      </c>
      <c r="O41" s="515">
        <v>0.16944444444379769</v>
      </c>
    </row>
    <row r="42" spans="1:15" x14ac:dyDescent="0.2">
      <c r="A42" s="514">
        <v>41</v>
      </c>
      <c r="B42" s="514" t="s">
        <v>93</v>
      </c>
      <c r="C42" s="514">
        <v>1</v>
      </c>
      <c r="D42">
        <v>0.01</v>
      </c>
      <c r="E42">
        <v>0.01</v>
      </c>
      <c r="F42" s="382">
        <v>43245.587500000001</v>
      </c>
      <c r="G42">
        <v>1.167</v>
      </c>
      <c r="H42" s="382">
        <v>43245.587500000001</v>
      </c>
      <c r="I42">
        <v>1.167</v>
      </c>
      <c r="J42" s="374">
        <v>43245.637499999997</v>
      </c>
      <c r="K42">
        <v>1.1657999999999999</v>
      </c>
      <c r="L42">
        <v>0</v>
      </c>
      <c r="M42">
        <v>12</v>
      </c>
      <c r="N42">
        <v>1.2</v>
      </c>
      <c r="O42" s="515">
        <v>4.9999999995634425E-2</v>
      </c>
    </row>
    <row r="43" spans="1:15" x14ac:dyDescent="0.2">
      <c r="A43" s="514">
        <v>42</v>
      </c>
      <c r="B43" s="514" t="s">
        <v>93</v>
      </c>
      <c r="C43" s="514">
        <v>2</v>
      </c>
      <c r="D43">
        <v>0.01</v>
      </c>
      <c r="E43">
        <v>0.02</v>
      </c>
      <c r="F43" s="382">
        <v>43245.648611111108</v>
      </c>
      <c r="G43">
        <v>1.1657999999999999</v>
      </c>
      <c r="H43" s="382">
        <v>43245.794444444444</v>
      </c>
      <c r="I43">
        <v>1.167</v>
      </c>
      <c r="J43" s="374">
        <v>43245.947222222225</v>
      </c>
      <c r="K43">
        <v>1.1652</v>
      </c>
      <c r="L43">
        <v>12</v>
      </c>
      <c r="M43">
        <v>18</v>
      </c>
      <c r="N43">
        <v>2.4</v>
      </c>
      <c r="O43" s="515">
        <v>0.29861111111677019</v>
      </c>
    </row>
    <row r="44" spans="1:15" x14ac:dyDescent="0.2">
      <c r="A44" s="514">
        <v>43</v>
      </c>
      <c r="B44" s="514" t="s">
        <v>93</v>
      </c>
      <c r="C44" s="514">
        <v>5</v>
      </c>
      <c r="D44">
        <v>0.04</v>
      </c>
      <c r="E44">
        <v>0.11000000000000001</v>
      </c>
      <c r="F44" s="382">
        <v>43245.955555555556</v>
      </c>
      <c r="G44">
        <v>1.165</v>
      </c>
      <c r="H44" s="382">
        <v>43248.326388888891</v>
      </c>
      <c r="I44">
        <v>1.1727000000000001</v>
      </c>
      <c r="J44" s="374">
        <v>43248.406944444447</v>
      </c>
      <c r="K44">
        <v>1.169</v>
      </c>
      <c r="L44">
        <v>77</v>
      </c>
      <c r="M44">
        <v>37</v>
      </c>
      <c r="N44">
        <v>17.52</v>
      </c>
      <c r="O44" s="515">
        <v>0.45138888889050577</v>
      </c>
    </row>
    <row r="45" spans="1:15" x14ac:dyDescent="0.2">
      <c r="A45" s="514">
        <v>44</v>
      </c>
      <c r="B45" s="514" t="s">
        <v>93</v>
      </c>
      <c r="C45" s="514">
        <v>1</v>
      </c>
      <c r="D45">
        <v>0.01</v>
      </c>
      <c r="E45">
        <v>0.01</v>
      </c>
      <c r="F45" s="382">
        <v>43248.478472222225</v>
      </c>
      <c r="G45">
        <v>1.1671</v>
      </c>
      <c r="H45" s="382">
        <v>43248.478472222225</v>
      </c>
      <c r="I45">
        <v>1.1671</v>
      </c>
      <c r="J45" s="374">
        <v>43248.501388888886</v>
      </c>
      <c r="K45">
        <v>1.1658999999999999</v>
      </c>
      <c r="L45">
        <v>0</v>
      </c>
      <c r="M45">
        <v>12</v>
      </c>
      <c r="N45">
        <v>1.2</v>
      </c>
      <c r="O45" s="515">
        <v>2.2916666661330964E-2</v>
      </c>
    </row>
    <row r="46" spans="1:15" x14ac:dyDescent="0.2">
      <c r="A46" s="514">
        <v>45</v>
      </c>
      <c r="B46" s="514" t="s">
        <v>93</v>
      </c>
      <c r="C46" s="514">
        <v>1</v>
      </c>
      <c r="D46">
        <v>0.01</v>
      </c>
      <c r="E46">
        <v>0.01</v>
      </c>
      <c r="F46" s="382">
        <v>43248.506249999999</v>
      </c>
      <c r="G46">
        <v>1.1649</v>
      </c>
      <c r="H46" s="382">
        <v>43248.506249999999</v>
      </c>
      <c r="I46">
        <v>1.1649</v>
      </c>
      <c r="J46" s="374">
        <v>43248.561805555553</v>
      </c>
      <c r="K46">
        <v>1.1637</v>
      </c>
      <c r="L46">
        <v>0</v>
      </c>
      <c r="M46">
        <v>12</v>
      </c>
      <c r="N46">
        <v>1.2</v>
      </c>
      <c r="O46" s="515">
        <v>5.5555555554747116E-2</v>
      </c>
    </row>
    <row r="47" spans="1:15" x14ac:dyDescent="0.2">
      <c r="A47" s="514">
        <v>46</v>
      </c>
      <c r="B47" s="514" t="s">
        <v>93</v>
      </c>
      <c r="C47" s="514">
        <v>2</v>
      </c>
      <c r="D47">
        <v>0.01</v>
      </c>
      <c r="E47">
        <v>0.02</v>
      </c>
      <c r="F47" s="382">
        <v>43248.681250000001</v>
      </c>
      <c r="G47">
        <v>1.1623000000000001</v>
      </c>
      <c r="H47" s="382">
        <v>43249.335416666669</v>
      </c>
      <c r="I47">
        <v>1.1636</v>
      </c>
      <c r="J47" s="374">
        <v>43249.34652777778</v>
      </c>
      <c r="K47">
        <v>1.1617999999999999</v>
      </c>
      <c r="L47">
        <v>12.999999999998181</v>
      </c>
      <c r="M47">
        <v>18</v>
      </c>
      <c r="N47">
        <v>2.3200000000000003</v>
      </c>
      <c r="O47" s="515">
        <v>0.66527777777810115</v>
      </c>
    </row>
    <row r="48" spans="1:15" x14ac:dyDescent="0.2">
      <c r="A48" s="514">
        <v>47</v>
      </c>
      <c r="B48" s="514" t="s">
        <v>93</v>
      </c>
      <c r="C48" s="514">
        <v>1</v>
      </c>
      <c r="D48">
        <v>0.01</v>
      </c>
      <c r="E48">
        <v>0.01</v>
      </c>
      <c r="F48" s="382">
        <v>43249.365972222222</v>
      </c>
      <c r="G48">
        <v>1.1592</v>
      </c>
      <c r="H48" s="382">
        <v>43249.365972222222</v>
      </c>
      <c r="I48">
        <v>1.1592</v>
      </c>
      <c r="J48" s="374">
        <v>43249.4</v>
      </c>
      <c r="K48">
        <v>1.1579999999999999</v>
      </c>
      <c r="L48">
        <v>0</v>
      </c>
      <c r="M48">
        <v>12</v>
      </c>
      <c r="N48">
        <v>1.2</v>
      </c>
      <c r="O48" s="515">
        <v>3.4027777779556345E-2</v>
      </c>
    </row>
    <row r="49" spans="1:15" x14ac:dyDescent="0.2">
      <c r="A49" s="514">
        <v>48</v>
      </c>
      <c r="B49" s="514" t="s">
        <v>93</v>
      </c>
      <c r="C49" s="514">
        <v>1</v>
      </c>
      <c r="D49">
        <v>0.01</v>
      </c>
      <c r="E49">
        <v>0.01</v>
      </c>
      <c r="F49" s="382">
        <v>43249.447222222225</v>
      </c>
      <c r="G49">
        <v>1.1541999999999999</v>
      </c>
      <c r="H49" s="382">
        <v>43249.447222222225</v>
      </c>
      <c r="I49">
        <v>1.1541999999999999</v>
      </c>
      <c r="J49" s="374">
        <v>43249.479166666664</v>
      </c>
      <c r="K49">
        <v>1.153</v>
      </c>
      <c r="L49">
        <v>0</v>
      </c>
      <c r="M49">
        <v>11.999999999998181</v>
      </c>
      <c r="N49">
        <v>1.2</v>
      </c>
      <c r="O49" s="515">
        <v>3.1944444439432118E-2</v>
      </c>
    </row>
    <row r="50" spans="1:15" x14ac:dyDescent="0.2">
      <c r="A50" s="514">
        <v>49</v>
      </c>
      <c r="B50" s="514" t="s">
        <v>93</v>
      </c>
      <c r="C50" s="514">
        <v>5</v>
      </c>
      <c r="D50">
        <v>0.03</v>
      </c>
      <c r="E50">
        <v>0.08</v>
      </c>
      <c r="F50" s="382">
        <v>43249.493055555555</v>
      </c>
      <c r="G50">
        <v>1.1516999999999999</v>
      </c>
      <c r="H50" s="382">
        <v>43249.618750000001</v>
      </c>
      <c r="I50">
        <v>1.1573</v>
      </c>
      <c r="J50" s="374">
        <v>43249.801388888889</v>
      </c>
      <c r="K50">
        <v>1.1537999999999999</v>
      </c>
      <c r="L50">
        <v>56</v>
      </c>
      <c r="M50">
        <v>35</v>
      </c>
      <c r="N50">
        <v>12.1</v>
      </c>
      <c r="O50" s="515">
        <v>0.30833333333430346</v>
      </c>
    </row>
    <row r="51" spans="1:15" x14ac:dyDescent="0.2">
      <c r="A51" s="514">
        <v>50</v>
      </c>
      <c r="B51" s="514" t="s">
        <v>93</v>
      </c>
      <c r="C51" s="514">
        <v>3</v>
      </c>
      <c r="D51">
        <v>0.01</v>
      </c>
      <c r="E51">
        <v>0.03</v>
      </c>
      <c r="F51" s="382">
        <v>43249.810416666667</v>
      </c>
      <c r="G51">
        <v>1.1521999999999999</v>
      </c>
      <c r="H51" s="382">
        <v>43250.01458333333</v>
      </c>
      <c r="I51">
        <v>1.1547000000000001</v>
      </c>
      <c r="J51" s="374">
        <v>43250.193749999999</v>
      </c>
      <c r="K51">
        <v>1.1520999999999999</v>
      </c>
      <c r="L51">
        <v>25.000000000001819</v>
      </c>
      <c r="M51">
        <v>26.000000000001819</v>
      </c>
      <c r="N51">
        <v>4.04</v>
      </c>
      <c r="O51" s="515">
        <v>0.38333333333139308</v>
      </c>
    </row>
    <row r="52" spans="1:15" x14ac:dyDescent="0.2">
      <c r="A52" s="514">
        <v>51</v>
      </c>
      <c r="B52" s="514" t="s">
        <v>93</v>
      </c>
      <c r="C52" s="514">
        <v>10</v>
      </c>
      <c r="D52">
        <v>0.2</v>
      </c>
      <c r="E52">
        <v>0.60000000000000009</v>
      </c>
      <c r="F52" s="382">
        <v>43250.200694444444</v>
      </c>
      <c r="G52">
        <v>1.1521999999999999</v>
      </c>
      <c r="H52" s="382">
        <v>43251.402777777781</v>
      </c>
      <c r="I52">
        <v>1.1701999999999999</v>
      </c>
      <c r="J52" s="374">
        <v>43252.677083333336</v>
      </c>
      <c r="K52">
        <v>1.163</v>
      </c>
      <c r="L52">
        <v>180</v>
      </c>
      <c r="M52">
        <v>71.999999999998181</v>
      </c>
      <c r="N52">
        <v>121.22</v>
      </c>
      <c r="O52" s="515">
        <v>2.476388888891961</v>
      </c>
    </row>
    <row r="53" spans="1:15" x14ac:dyDescent="0.2">
      <c r="A53" s="514">
        <v>52</v>
      </c>
      <c r="B53" s="514" t="s">
        <v>92</v>
      </c>
      <c r="C53" s="514">
        <v>1</v>
      </c>
      <c r="D53">
        <v>0.01</v>
      </c>
      <c r="E53">
        <v>0.01</v>
      </c>
      <c r="F53" s="382">
        <v>43250.554166666669</v>
      </c>
      <c r="G53">
        <v>1.1633</v>
      </c>
      <c r="H53" s="382">
        <v>43250.554166666669</v>
      </c>
      <c r="I53">
        <v>1.1633</v>
      </c>
      <c r="J53" s="374">
        <v>43250.587500000001</v>
      </c>
      <c r="K53">
        <v>1.1645000000000001</v>
      </c>
      <c r="L53">
        <v>0</v>
      </c>
      <c r="M53">
        <v>12</v>
      </c>
      <c r="N53">
        <v>1.2</v>
      </c>
      <c r="O53" s="515">
        <v>3.3333333332848269E-2</v>
      </c>
    </row>
    <row r="54" spans="1:15" x14ac:dyDescent="0.2">
      <c r="A54" s="514">
        <v>53</v>
      </c>
      <c r="B54" s="514" t="s">
        <v>92</v>
      </c>
      <c r="C54" s="514">
        <v>4</v>
      </c>
      <c r="D54">
        <v>0.02</v>
      </c>
      <c r="E54">
        <v>0.05</v>
      </c>
      <c r="F54" s="382">
        <v>43250.592361111114</v>
      </c>
      <c r="G54">
        <v>1.1637999999999999</v>
      </c>
      <c r="H54" s="382">
        <v>43250.69027777778</v>
      </c>
      <c r="I54">
        <v>1.1597999999999999</v>
      </c>
      <c r="J54" s="374">
        <v>43250.725694444445</v>
      </c>
      <c r="K54">
        <v>1.1628000000000001</v>
      </c>
      <c r="L54">
        <v>40</v>
      </c>
      <c r="M54">
        <v>30</v>
      </c>
      <c r="N54">
        <v>6.9</v>
      </c>
      <c r="O54" s="515">
        <v>0.13333333333139308</v>
      </c>
    </row>
    <row r="55" spans="1:15" x14ac:dyDescent="0.2">
      <c r="A55" s="514">
        <v>54</v>
      </c>
      <c r="B55" s="514" t="s">
        <v>92</v>
      </c>
      <c r="C55" s="514">
        <v>1</v>
      </c>
      <c r="D55">
        <v>0.01</v>
      </c>
      <c r="E55">
        <v>0.01</v>
      </c>
      <c r="F55" s="382">
        <v>43250.736805555556</v>
      </c>
      <c r="G55">
        <v>1.165</v>
      </c>
      <c r="H55" s="382">
        <v>43250.736805555556</v>
      </c>
      <c r="I55">
        <v>1.165</v>
      </c>
      <c r="J55" s="374">
        <v>43250.743055555555</v>
      </c>
      <c r="K55">
        <v>1.1661999999999999</v>
      </c>
      <c r="L55">
        <v>0</v>
      </c>
      <c r="M55">
        <v>11.999999999998181</v>
      </c>
      <c r="N55">
        <v>1.2</v>
      </c>
      <c r="O55" s="515">
        <v>6.2499999985448085E-3</v>
      </c>
    </row>
    <row r="56" spans="1:15" x14ac:dyDescent="0.2">
      <c r="A56" s="514">
        <v>55</v>
      </c>
      <c r="B56" s="514" t="s">
        <v>92</v>
      </c>
      <c r="C56" s="514">
        <v>2</v>
      </c>
      <c r="D56">
        <v>0.01</v>
      </c>
      <c r="E56">
        <v>0.02</v>
      </c>
      <c r="F56" s="382">
        <v>43250.753472222219</v>
      </c>
      <c r="G56">
        <v>1.1664000000000001</v>
      </c>
      <c r="H56" s="382">
        <v>43250.828472222223</v>
      </c>
      <c r="I56">
        <v>1.1652</v>
      </c>
      <c r="J56" s="374">
        <v>43251.315972222219</v>
      </c>
      <c r="K56">
        <v>1.1674</v>
      </c>
      <c r="L56">
        <v>12.000000000001819</v>
      </c>
      <c r="M56">
        <v>22</v>
      </c>
      <c r="N56">
        <v>2.46</v>
      </c>
      <c r="O56" s="515">
        <v>0.5625</v>
      </c>
    </row>
    <row r="57" spans="1:15" x14ac:dyDescent="0.2">
      <c r="A57" s="514">
        <v>56</v>
      </c>
      <c r="B57" s="514" t="s">
        <v>92</v>
      </c>
      <c r="C57" s="514">
        <v>2</v>
      </c>
      <c r="D57">
        <v>0.01</v>
      </c>
      <c r="E57">
        <v>0.02</v>
      </c>
      <c r="F57" s="382">
        <v>43251.322222222225</v>
      </c>
      <c r="G57">
        <v>1.1684000000000001</v>
      </c>
      <c r="H57" s="382">
        <v>43251.359722222223</v>
      </c>
      <c r="I57">
        <v>1.1672</v>
      </c>
      <c r="J57" s="374">
        <v>43251.366666666669</v>
      </c>
      <c r="K57">
        <v>1.169</v>
      </c>
      <c r="L57">
        <v>12.000000000001819</v>
      </c>
      <c r="M57">
        <v>18</v>
      </c>
      <c r="N57">
        <v>2.4</v>
      </c>
      <c r="O57" s="515">
        <v>4.4444444443797693E-2</v>
      </c>
    </row>
    <row r="58" spans="1:15" x14ac:dyDescent="0.2">
      <c r="A58" s="514">
        <v>57</v>
      </c>
      <c r="B58" s="514" t="s">
        <v>92</v>
      </c>
      <c r="C58" s="514">
        <v>1</v>
      </c>
      <c r="D58">
        <v>0.01</v>
      </c>
      <c r="E58">
        <v>0.01</v>
      </c>
      <c r="F58" s="382">
        <v>43251.375</v>
      </c>
      <c r="G58">
        <v>1.1684000000000001</v>
      </c>
      <c r="H58" s="382">
        <v>43251.375</v>
      </c>
      <c r="I58">
        <v>1.1684000000000001</v>
      </c>
      <c r="J58" s="374">
        <v>43251.396527777775</v>
      </c>
      <c r="K58">
        <v>1.1696</v>
      </c>
      <c r="L58">
        <v>0</v>
      </c>
      <c r="M58">
        <v>11.999999999998181</v>
      </c>
      <c r="N58">
        <v>1.2</v>
      </c>
      <c r="O58" s="515">
        <v>2.1527777775190771E-2</v>
      </c>
    </row>
    <row r="59" spans="1:15" x14ac:dyDescent="0.2">
      <c r="A59" s="514">
        <v>58</v>
      </c>
      <c r="B59" s="514" t="s">
        <v>92</v>
      </c>
      <c r="C59" s="514">
        <v>1</v>
      </c>
      <c r="D59">
        <v>0.01</v>
      </c>
      <c r="E59">
        <v>0.01</v>
      </c>
      <c r="F59" s="382">
        <v>43251.417361111111</v>
      </c>
      <c r="G59">
        <v>1.1709000000000001</v>
      </c>
      <c r="H59" s="382">
        <v>43251.417361111111</v>
      </c>
      <c r="I59">
        <v>1.1709000000000001</v>
      </c>
      <c r="J59" s="374">
        <v>43251.430555555555</v>
      </c>
      <c r="K59">
        <v>1.1720999999999999</v>
      </c>
      <c r="L59">
        <v>0</v>
      </c>
      <c r="M59">
        <v>12</v>
      </c>
      <c r="N59">
        <v>1.2</v>
      </c>
      <c r="O59" s="515">
        <v>1.3194444443797693E-2</v>
      </c>
    </row>
    <row r="60" spans="1:15" x14ac:dyDescent="0.2">
      <c r="A60" s="514">
        <v>59</v>
      </c>
      <c r="B60" s="514" t="s">
        <v>92</v>
      </c>
      <c r="C60" s="514">
        <v>5</v>
      </c>
      <c r="D60">
        <v>0.03</v>
      </c>
      <c r="E60">
        <v>0.08</v>
      </c>
      <c r="F60" s="382">
        <v>43251.461805555555</v>
      </c>
      <c r="G60">
        <v>1.1708000000000001</v>
      </c>
      <c r="H60" s="382">
        <v>43251.725694444445</v>
      </c>
      <c r="I60">
        <v>1.1651</v>
      </c>
      <c r="J60" s="374">
        <v>43251.736111111109</v>
      </c>
      <c r="K60">
        <v>1.1687000000000001</v>
      </c>
      <c r="L60">
        <v>57</v>
      </c>
      <c r="M60">
        <v>36</v>
      </c>
      <c r="N60">
        <v>12.4</v>
      </c>
      <c r="O60" s="515">
        <v>0.27430555555474712</v>
      </c>
    </row>
    <row r="61" spans="1:15" x14ac:dyDescent="0.2">
      <c r="A61" s="514">
        <v>60</v>
      </c>
      <c r="B61" s="514" t="s">
        <v>92</v>
      </c>
      <c r="C61" s="514">
        <v>3</v>
      </c>
      <c r="D61">
        <v>0.01</v>
      </c>
      <c r="E61">
        <v>0.03</v>
      </c>
      <c r="F61" s="382">
        <v>43251.740972222222</v>
      </c>
      <c r="G61">
        <v>1.1686000000000001</v>
      </c>
      <c r="H61" s="382">
        <v>43251.763194444444</v>
      </c>
      <c r="I61">
        <v>1.1660999999999999</v>
      </c>
      <c r="J61" s="374">
        <v>43251.796527777777</v>
      </c>
      <c r="K61">
        <v>1.1687000000000001</v>
      </c>
      <c r="L61">
        <v>25</v>
      </c>
      <c r="M61">
        <v>26</v>
      </c>
      <c r="N61">
        <v>4</v>
      </c>
      <c r="O61" s="515">
        <v>5.5555555554747116E-2</v>
      </c>
    </row>
    <row r="62" spans="1:15" x14ac:dyDescent="0.2">
      <c r="A62" s="514">
        <v>61</v>
      </c>
      <c r="B62" s="514" t="s">
        <v>92</v>
      </c>
      <c r="C62" s="514">
        <v>1</v>
      </c>
      <c r="D62">
        <v>0.01</v>
      </c>
      <c r="E62">
        <v>0.01</v>
      </c>
      <c r="F62" s="382">
        <v>43251.804861111108</v>
      </c>
      <c r="G62">
        <v>1.1673</v>
      </c>
      <c r="H62" s="382">
        <v>43251.804861111108</v>
      </c>
      <c r="I62">
        <v>1.1673</v>
      </c>
      <c r="J62" s="374">
        <v>43251.813888888886</v>
      </c>
      <c r="K62">
        <v>1.1684000000000001</v>
      </c>
      <c r="L62">
        <v>0</v>
      </c>
      <c r="M62">
        <v>11.000000000001819</v>
      </c>
      <c r="N62">
        <v>1.1000000000000001</v>
      </c>
      <c r="O62" s="515">
        <v>9.0277777781011537E-3</v>
      </c>
    </row>
    <row r="63" spans="1:15" x14ac:dyDescent="0.2">
      <c r="A63" s="514">
        <v>62</v>
      </c>
      <c r="B63" s="514" t="s">
        <v>92</v>
      </c>
      <c r="C63" s="514">
        <v>1</v>
      </c>
      <c r="D63">
        <v>0.01</v>
      </c>
      <c r="E63">
        <v>0.01</v>
      </c>
      <c r="F63" s="382">
        <v>43251.959027777775</v>
      </c>
      <c r="G63">
        <v>1.169</v>
      </c>
      <c r="H63" s="382">
        <v>43251.959027777775</v>
      </c>
      <c r="I63">
        <v>1.169</v>
      </c>
      <c r="J63" s="374">
        <v>43252.02847222222</v>
      </c>
      <c r="K63">
        <v>1.1702999999999999</v>
      </c>
      <c r="L63">
        <v>0</v>
      </c>
      <c r="M63">
        <v>12.999999999998181</v>
      </c>
      <c r="N63">
        <v>1.18</v>
      </c>
      <c r="O63" s="515">
        <v>6.9444444445252884E-2</v>
      </c>
    </row>
    <row r="64" spans="1:15" x14ac:dyDescent="0.2">
      <c r="A64" s="514">
        <v>63</v>
      </c>
      <c r="B64" s="514" t="s">
        <v>92</v>
      </c>
      <c r="C64" s="514">
        <v>3</v>
      </c>
      <c r="D64">
        <v>0.01</v>
      </c>
      <c r="E64">
        <v>0.03</v>
      </c>
      <c r="F64" s="382">
        <v>43252.043055555558</v>
      </c>
      <c r="G64">
        <v>1.1701999999999999</v>
      </c>
      <c r="H64" s="382">
        <v>43252.294444444444</v>
      </c>
      <c r="I64">
        <v>1.1676</v>
      </c>
      <c r="J64" s="374">
        <v>43252.398611111108</v>
      </c>
      <c r="K64">
        <v>1.1701999999999999</v>
      </c>
      <c r="L64">
        <v>25.999999999998181</v>
      </c>
      <c r="M64">
        <v>25.999999999998181</v>
      </c>
      <c r="N64">
        <v>3.9000000000000004</v>
      </c>
      <c r="O64" s="515">
        <v>0.35555555555038154</v>
      </c>
    </row>
    <row r="65" spans="1:15" x14ac:dyDescent="0.2">
      <c r="A65" s="514">
        <v>64</v>
      </c>
      <c r="B65" s="514" t="s">
        <v>92</v>
      </c>
      <c r="C65" s="514">
        <v>1</v>
      </c>
      <c r="D65">
        <v>0.01</v>
      </c>
      <c r="E65">
        <v>0.01</v>
      </c>
      <c r="F65" s="382">
        <v>43252.411111111112</v>
      </c>
      <c r="G65">
        <v>1.169</v>
      </c>
      <c r="H65" s="382">
        <v>43252.411111111112</v>
      </c>
      <c r="I65">
        <v>1.169</v>
      </c>
      <c r="J65" s="374">
        <v>43252.499305555553</v>
      </c>
      <c r="K65">
        <v>1.1701999999999999</v>
      </c>
      <c r="L65">
        <v>0</v>
      </c>
      <c r="M65">
        <v>11.999999999998181</v>
      </c>
      <c r="N65">
        <v>1.2</v>
      </c>
      <c r="O65" s="515">
        <v>8.819444444088731E-2</v>
      </c>
    </row>
    <row r="66" spans="1:15" x14ac:dyDescent="0.2">
      <c r="A66" s="514">
        <v>65</v>
      </c>
      <c r="B66" s="514" t="s">
        <v>92</v>
      </c>
      <c r="C66" s="514">
        <v>5</v>
      </c>
      <c r="D66">
        <v>0.03</v>
      </c>
      <c r="E66">
        <v>0.08</v>
      </c>
      <c r="F66" s="382">
        <v>43252.509722222225</v>
      </c>
      <c r="G66">
        <v>1.1708000000000001</v>
      </c>
      <c r="H66" s="382">
        <v>43252.677083333336</v>
      </c>
      <c r="I66">
        <v>1.1641999999999999</v>
      </c>
      <c r="J66" s="374">
        <v>43255.148611111108</v>
      </c>
      <c r="K66">
        <v>1.1681999999999999</v>
      </c>
      <c r="L66">
        <v>66.000000000001819</v>
      </c>
      <c r="M66">
        <v>40</v>
      </c>
      <c r="N66">
        <v>11.82</v>
      </c>
      <c r="O66" s="515">
        <v>0.63888888888322981</v>
      </c>
    </row>
    <row r="67" spans="1:15" x14ac:dyDescent="0.2">
      <c r="A67" s="514">
        <v>66</v>
      </c>
      <c r="B67" s="514" t="s">
        <v>93</v>
      </c>
      <c r="C67" s="514">
        <v>8</v>
      </c>
      <c r="D67">
        <v>0.09</v>
      </c>
      <c r="E67">
        <v>0.26999999999999996</v>
      </c>
      <c r="F67" s="382">
        <v>43252.682638888888</v>
      </c>
      <c r="G67">
        <v>1.1655</v>
      </c>
      <c r="H67" s="382">
        <v>43258.629861111112</v>
      </c>
      <c r="I67">
        <v>1.1825000000000001</v>
      </c>
      <c r="J67" s="374">
        <v>43259.502083333333</v>
      </c>
      <c r="K67">
        <v>1.1757</v>
      </c>
      <c r="L67">
        <v>170.00000000000182</v>
      </c>
      <c r="M67">
        <v>68.000000000001819</v>
      </c>
      <c r="N67">
        <v>47.370000000000005</v>
      </c>
      <c r="O67" s="515">
        <v>4.8194444444452529</v>
      </c>
    </row>
    <row r="68" spans="1:15" x14ac:dyDescent="0.2">
      <c r="A68" s="514">
        <v>67</v>
      </c>
      <c r="B68" s="514" t="s">
        <v>92</v>
      </c>
      <c r="C68" s="514">
        <v>1</v>
      </c>
      <c r="D68">
        <v>0.01</v>
      </c>
      <c r="E68">
        <v>0.01</v>
      </c>
      <c r="F68" s="382">
        <v>43255.340277777781</v>
      </c>
      <c r="G68">
        <v>1.1685000000000001</v>
      </c>
      <c r="H68" s="382">
        <v>43255.340277777781</v>
      </c>
      <c r="I68">
        <v>1.1685000000000001</v>
      </c>
      <c r="J68" s="374">
        <v>43255.386111111111</v>
      </c>
      <c r="K68">
        <v>1.1697</v>
      </c>
      <c r="L68">
        <v>0</v>
      </c>
      <c r="M68">
        <v>11.999999999998181</v>
      </c>
      <c r="N68">
        <v>1.2</v>
      </c>
      <c r="O68" s="515">
        <v>4.5833333329937886E-2</v>
      </c>
    </row>
    <row r="69" spans="1:15" x14ac:dyDescent="0.2">
      <c r="A69" s="514">
        <v>68</v>
      </c>
      <c r="B69" s="514" t="s">
        <v>92</v>
      </c>
      <c r="C69" s="514">
        <v>2</v>
      </c>
      <c r="D69">
        <v>0.01</v>
      </c>
      <c r="E69">
        <v>0.02</v>
      </c>
      <c r="F69" s="382">
        <v>43255.398611111108</v>
      </c>
      <c r="G69">
        <v>1.1709000000000001</v>
      </c>
      <c r="H69" s="382">
        <v>43255.416666666664</v>
      </c>
      <c r="I69">
        <v>1.1697</v>
      </c>
      <c r="J69" s="374">
        <v>43255.443055555559</v>
      </c>
      <c r="K69">
        <v>1.1715</v>
      </c>
      <c r="L69">
        <v>12</v>
      </c>
      <c r="M69">
        <v>18</v>
      </c>
      <c r="N69">
        <v>2.4</v>
      </c>
      <c r="O69" s="515">
        <v>4.444444445107365E-2</v>
      </c>
    </row>
    <row r="70" spans="1:15" x14ac:dyDescent="0.2">
      <c r="A70" s="514">
        <v>69</v>
      </c>
      <c r="B70" s="514" t="s">
        <v>92</v>
      </c>
      <c r="C70" s="514">
        <v>7</v>
      </c>
      <c r="D70">
        <v>0.06</v>
      </c>
      <c r="E70">
        <v>0.18</v>
      </c>
      <c r="F70" s="382">
        <v>43258.63958333333</v>
      </c>
      <c r="G70">
        <v>1.1830000000000001</v>
      </c>
      <c r="H70" s="382">
        <v>43259.539583333331</v>
      </c>
      <c r="I70">
        <v>1.1738999999999999</v>
      </c>
      <c r="J70" s="374">
        <v>43262.111111111109</v>
      </c>
      <c r="K70">
        <v>1.1786000000000001</v>
      </c>
      <c r="L70">
        <v>91</v>
      </c>
      <c r="M70">
        <v>47.000000000001819</v>
      </c>
      <c r="N70">
        <v>30.42</v>
      </c>
      <c r="O70" s="515">
        <v>1.4715277777795563</v>
      </c>
    </row>
    <row r="71" spans="1:15" x14ac:dyDescent="0.2">
      <c r="A71" s="514">
        <v>70</v>
      </c>
      <c r="B71" s="514" t="s">
        <v>93</v>
      </c>
      <c r="C71" s="514">
        <v>1</v>
      </c>
      <c r="D71">
        <v>0.01</v>
      </c>
      <c r="E71">
        <v>0.01</v>
      </c>
      <c r="F71" s="382">
        <v>43259.524305555555</v>
      </c>
      <c r="G71">
        <v>1.1755</v>
      </c>
      <c r="H71" s="382">
        <v>43259.524305555555</v>
      </c>
      <c r="I71">
        <v>1.1755</v>
      </c>
      <c r="J71" s="374">
        <v>43259.53402777778</v>
      </c>
      <c r="K71">
        <v>1.1742999999999999</v>
      </c>
      <c r="L71">
        <v>0</v>
      </c>
      <c r="M71">
        <v>12.000000000001819</v>
      </c>
      <c r="N71">
        <v>1.2</v>
      </c>
      <c r="O71" s="515">
        <v>9.7222222248092294E-3</v>
      </c>
    </row>
    <row r="72" spans="1:15" x14ac:dyDescent="0.2">
      <c r="A72" s="514">
        <v>71</v>
      </c>
      <c r="B72" s="514" t="s">
        <v>93</v>
      </c>
      <c r="C72" s="514">
        <v>6</v>
      </c>
      <c r="D72">
        <v>0.04</v>
      </c>
      <c r="E72">
        <v>0.12</v>
      </c>
      <c r="F72" s="382">
        <v>43259.556250000001</v>
      </c>
      <c r="G72">
        <v>1.1737</v>
      </c>
      <c r="H72" s="382">
        <v>43262.34375</v>
      </c>
      <c r="I72">
        <v>1.1808000000000001</v>
      </c>
      <c r="J72" s="374">
        <v>43263.084027777775</v>
      </c>
      <c r="K72">
        <v>1.1768000000000001</v>
      </c>
      <c r="L72">
        <v>71</v>
      </c>
      <c r="M72">
        <v>40</v>
      </c>
      <c r="N72">
        <v>19.79</v>
      </c>
      <c r="O72" s="515">
        <v>1.5277777777737356</v>
      </c>
    </row>
    <row r="73" spans="1:15" x14ac:dyDescent="0.2">
      <c r="A73" s="514">
        <v>72</v>
      </c>
      <c r="B73" s="514" t="s">
        <v>92</v>
      </c>
      <c r="C73" s="514">
        <v>2</v>
      </c>
      <c r="D73">
        <v>0.01</v>
      </c>
      <c r="E73">
        <v>0.02</v>
      </c>
      <c r="F73" s="382">
        <v>43262.170138888891</v>
      </c>
      <c r="G73">
        <v>1.1803999999999999</v>
      </c>
      <c r="H73" s="382">
        <v>43262.333333333336</v>
      </c>
      <c r="I73">
        <v>1.1791</v>
      </c>
      <c r="J73" s="374">
        <v>43262.34375</v>
      </c>
      <c r="K73">
        <v>1.181</v>
      </c>
      <c r="L73">
        <v>12.999999999998181</v>
      </c>
      <c r="M73">
        <v>19</v>
      </c>
      <c r="N73">
        <v>2.5</v>
      </c>
      <c r="O73" s="515">
        <v>0.17361111110949423</v>
      </c>
    </row>
    <row r="74" spans="1:15" x14ac:dyDescent="0.2">
      <c r="A74" s="514">
        <v>73</v>
      </c>
      <c r="B74" s="514" t="s">
        <v>92</v>
      </c>
      <c r="C74" s="514">
        <v>3</v>
      </c>
      <c r="D74">
        <v>0.01</v>
      </c>
      <c r="E74">
        <v>0.03</v>
      </c>
      <c r="F74" s="382">
        <v>43262.363888888889</v>
      </c>
      <c r="G74">
        <v>1.181</v>
      </c>
      <c r="H74" s="382">
        <v>43262.459027777775</v>
      </c>
      <c r="I74">
        <v>1.1782999999999999</v>
      </c>
      <c r="J74" s="374">
        <v>43262.68472222222</v>
      </c>
      <c r="K74">
        <v>1.1809000000000001</v>
      </c>
      <c r="L74">
        <v>27.000000000001819</v>
      </c>
      <c r="M74">
        <v>26.000000000001819</v>
      </c>
      <c r="N74">
        <v>3.8</v>
      </c>
      <c r="O74" s="515">
        <v>0.32083333333139308</v>
      </c>
    </row>
    <row r="75" spans="1:15" x14ac:dyDescent="0.2">
      <c r="A75" s="514">
        <v>74</v>
      </c>
      <c r="B75" s="514" t="s">
        <v>92</v>
      </c>
      <c r="C75" s="514">
        <v>5</v>
      </c>
      <c r="D75">
        <v>0.03</v>
      </c>
      <c r="E75">
        <v>0.08</v>
      </c>
      <c r="F75" s="382">
        <v>43262.693055555559</v>
      </c>
      <c r="G75">
        <v>1.1806000000000001</v>
      </c>
      <c r="H75" s="382">
        <v>43263.102083333331</v>
      </c>
      <c r="I75">
        <v>1.1748000000000001</v>
      </c>
      <c r="J75" s="374">
        <v>43263.381944444445</v>
      </c>
      <c r="K75">
        <v>1.1783999999999999</v>
      </c>
      <c r="L75">
        <v>58.000000000001819</v>
      </c>
      <c r="M75">
        <v>35.999999999998181</v>
      </c>
      <c r="N75">
        <v>11.66</v>
      </c>
      <c r="O75" s="515">
        <v>0.68888888888614019</v>
      </c>
    </row>
    <row r="76" spans="1:15" x14ac:dyDescent="0.2">
      <c r="A76" s="514">
        <v>75</v>
      </c>
      <c r="B76" s="514" t="s">
        <v>93</v>
      </c>
      <c r="C76" s="514">
        <v>5</v>
      </c>
      <c r="D76">
        <v>0.03</v>
      </c>
      <c r="E76">
        <v>0.08</v>
      </c>
      <c r="F76" s="382">
        <v>43263.109027777777</v>
      </c>
      <c r="G76">
        <v>1.1745000000000001</v>
      </c>
      <c r="H76" s="382">
        <v>43263.397916666669</v>
      </c>
      <c r="I76">
        <v>1.1800999999999999</v>
      </c>
      <c r="J76" s="374">
        <v>43263.798611111109</v>
      </c>
      <c r="K76">
        <v>1.1766000000000001</v>
      </c>
      <c r="L76">
        <v>55.999999999998181</v>
      </c>
      <c r="M76">
        <v>35</v>
      </c>
      <c r="N76">
        <v>11.899999999999999</v>
      </c>
      <c r="O76" s="515">
        <v>0.68958333333284827</v>
      </c>
    </row>
    <row r="77" spans="1:15" x14ac:dyDescent="0.2">
      <c r="A77" s="514">
        <v>76</v>
      </c>
      <c r="B77" s="514" t="s">
        <v>92</v>
      </c>
      <c r="C77" s="514">
        <v>6</v>
      </c>
      <c r="D77">
        <v>0.04</v>
      </c>
      <c r="E77">
        <v>0.12</v>
      </c>
      <c r="F77" s="382">
        <v>43263.431250000001</v>
      </c>
      <c r="G77">
        <v>1.1805000000000001</v>
      </c>
      <c r="H77" s="382">
        <v>43264.34652777778</v>
      </c>
      <c r="I77">
        <v>1.1732</v>
      </c>
      <c r="J77" s="374">
        <v>43264.618055555555</v>
      </c>
      <c r="K77">
        <v>1.1773</v>
      </c>
      <c r="L77">
        <v>73.000000000001819</v>
      </c>
      <c r="M77">
        <v>41</v>
      </c>
      <c r="N77">
        <v>19.22</v>
      </c>
      <c r="O77" s="515">
        <v>1.1868055555532919</v>
      </c>
    </row>
    <row r="78" spans="1:15" x14ac:dyDescent="0.2">
      <c r="A78" s="514">
        <v>77</v>
      </c>
      <c r="B78" s="514" t="s">
        <v>93</v>
      </c>
      <c r="C78" s="514">
        <v>2</v>
      </c>
      <c r="D78">
        <v>0.01</v>
      </c>
      <c r="E78">
        <v>0.02</v>
      </c>
      <c r="F78" s="382">
        <v>43263.863888888889</v>
      </c>
      <c r="G78">
        <v>1.1740999999999999</v>
      </c>
      <c r="H78" s="382">
        <v>43263.88958333333</v>
      </c>
      <c r="I78">
        <v>1.1753</v>
      </c>
      <c r="J78" s="374">
        <v>43264.345833333333</v>
      </c>
      <c r="K78">
        <v>1.1735</v>
      </c>
      <c r="L78">
        <v>12</v>
      </c>
      <c r="M78">
        <v>18</v>
      </c>
      <c r="N78">
        <v>2.44</v>
      </c>
      <c r="O78" s="515">
        <v>0.48194444444379769</v>
      </c>
    </row>
    <row r="79" spans="1:15" x14ac:dyDescent="0.2">
      <c r="A79" s="514">
        <v>78</v>
      </c>
      <c r="B79" s="514" t="s">
        <v>93</v>
      </c>
      <c r="C79" s="514">
        <v>5</v>
      </c>
      <c r="D79">
        <v>0.03</v>
      </c>
      <c r="E79">
        <v>0.08</v>
      </c>
      <c r="F79" s="382">
        <v>43264.348611111112</v>
      </c>
      <c r="G79">
        <v>1.1735</v>
      </c>
      <c r="H79" s="382">
        <v>43264.793055555558</v>
      </c>
      <c r="I79">
        <v>1.1791</v>
      </c>
      <c r="J79" s="374">
        <v>43264.834722222222</v>
      </c>
      <c r="K79">
        <v>1.1756</v>
      </c>
      <c r="L79">
        <v>56</v>
      </c>
      <c r="M79">
        <v>35</v>
      </c>
      <c r="N79">
        <v>11.8</v>
      </c>
      <c r="O79" s="515">
        <v>0.48611111110949423</v>
      </c>
    </row>
    <row r="80" spans="1:15" x14ac:dyDescent="0.2">
      <c r="A80" s="514">
        <v>79</v>
      </c>
      <c r="B80" s="514" t="s">
        <v>92</v>
      </c>
      <c r="C80" s="514">
        <v>4</v>
      </c>
      <c r="D80">
        <v>0.02</v>
      </c>
      <c r="E80">
        <v>0.05</v>
      </c>
      <c r="F80" s="382">
        <v>43264.763194444444</v>
      </c>
      <c r="G80">
        <v>1.1785000000000001</v>
      </c>
      <c r="H80" s="382">
        <v>43264.855555555558</v>
      </c>
      <c r="I80">
        <v>1.1729000000000001</v>
      </c>
      <c r="J80" s="374">
        <v>43264.871527777781</v>
      </c>
      <c r="K80">
        <v>1.1766000000000001</v>
      </c>
      <c r="L80">
        <v>56.000000000001819</v>
      </c>
      <c r="M80">
        <v>37</v>
      </c>
      <c r="N80">
        <v>7.9</v>
      </c>
      <c r="O80" s="515">
        <v>0.10833333333721384</v>
      </c>
    </row>
    <row r="81" spans="1:15" x14ac:dyDescent="0.2">
      <c r="A81" s="514">
        <v>80</v>
      </c>
      <c r="B81" s="514" t="s">
        <v>93</v>
      </c>
      <c r="C81" s="514">
        <v>1</v>
      </c>
      <c r="D81">
        <v>0.01</v>
      </c>
      <c r="E81">
        <v>0.01</v>
      </c>
      <c r="F81" s="382">
        <v>43264.842361111114</v>
      </c>
      <c r="G81">
        <v>1.1754</v>
      </c>
      <c r="H81" s="382">
        <v>43264.842361111114</v>
      </c>
      <c r="I81">
        <v>1.1754</v>
      </c>
      <c r="J81" s="374">
        <v>43264.847916666666</v>
      </c>
      <c r="K81">
        <v>1.1741999999999999</v>
      </c>
      <c r="L81">
        <v>0</v>
      </c>
      <c r="M81">
        <v>12</v>
      </c>
      <c r="N81">
        <v>1.2</v>
      </c>
      <c r="O81" s="515">
        <v>5.5555555518367328E-3</v>
      </c>
    </row>
    <row r="82" spans="1:15" x14ac:dyDescent="0.2">
      <c r="A82" s="514">
        <v>81</v>
      </c>
      <c r="B82" s="514" t="s">
        <v>93</v>
      </c>
      <c r="C82" s="514">
        <v>6</v>
      </c>
      <c r="D82">
        <v>0.04</v>
      </c>
      <c r="E82">
        <v>0.12</v>
      </c>
      <c r="F82" s="382">
        <v>43264.861805555556</v>
      </c>
      <c r="G82">
        <v>1.1741999999999999</v>
      </c>
      <c r="H82" s="382">
        <v>43265.376388888886</v>
      </c>
      <c r="I82">
        <v>1.1818</v>
      </c>
      <c r="J82" s="374">
        <v>43265.575694444444</v>
      </c>
      <c r="K82">
        <v>1.1777</v>
      </c>
      <c r="L82">
        <v>76</v>
      </c>
      <c r="M82">
        <v>41</v>
      </c>
      <c r="N82">
        <v>19.54</v>
      </c>
      <c r="O82" s="515">
        <v>0.71388888888759539</v>
      </c>
    </row>
    <row r="83" spans="1:15" x14ac:dyDescent="0.2">
      <c r="A83" s="514">
        <v>82</v>
      </c>
      <c r="B83" s="514" t="s">
        <v>92</v>
      </c>
      <c r="C83" s="514">
        <v>1</v>
      </c>
      <c r="D83">
        <v>0.01</v>
      </c>
      <c r="E83">
        <v>0.01</v>
      </c>
      <c r="F83" s="382">
        <v>43264.881944444445</v>
      </c>
      <c r="G83">
        <v>1.1783999999999999</v>
      </c>
      <c r="H83" s="382">
        <v>43264.881944444445</v>
      </c>
      <c r="I83">
        <v>1.1783999999999999</v>
      </c>
      <c r="J83" s="374">
        <v>43264.904861111114</v>
      </c>
      <c r="K83">
        <v>1.1796</v>
      </c>
      <c r="L83">
        <v>0</v>
      </c>
      <c r="M83">
        <v>12.000000000001819</v>
      </c>
      <c r="N83">
        <v>1.2</v>
      </c>
      <c r="O83" s="515">
        <v>2.2916666668606922E-2</v>
      </c>
    </row>
    <row r="84" spans="1:15" x14ac:dyDescent="0.2">
      <c r="A84" s="514">
        <v>83</v>
      </c>
      <c r="B84" s="514" t="s">
        <v>92</v>
      </c>
      <c r="C84" s="514">
        <v>1</v>
      </c>
      <c r="D84">
        <v>0.01</v>
      </c>
      <c r="E84">
        <v>0.01</v>
      </c>
      <c r="F84" s="382">
        <v>43264.916666666664</v>
      </c>
      <c r="G84">
        <v>1.1792</v>
      </c>
      <c r="H84" s="382">
        <v>43264.916666666664</v>
      </c>
      <c r="I84">
        <v>1.1792</v>
      </c>
      <c r="J84" s="374">
        <v>43265.29583333333</v>
      </c>
      <c r="K84">
        <v>1.1808000000000001</v>
      </c>
      <c r="L84">
        <v>0</v>
      </c>
      <c r="M84">
        <v>16</v>
      </c>
      <c r="N84">
        <v>1.23</v>
      </c>
      <c r="O84" s="515">
        <v>0.37916666666569654</v>
      </c>
    </row>
    <row r="85" spans="1:15" x14ac:dyDescent="0.2">
      <c r="A85" s="514">
        <v>84</v>
      </c>
      <c r="B85" s="514" t="s">
        <v>92</v>
      </c>
      <c r="C85" s="514">
        <v>1</v>
      </c>
      <c r="D85">
        <v>0.01</v>
      </c>
      <c r="E85">
        <v>0.01</v>
      </c>
      <c r="F85" s="382">
        <v>43265.34097222222</v>
      </c>
      <c r="G85">
        <v>1.1807000000000001</v>
      </c>
      <c r="H85" s="382">
        <v>43265.34097222222</v>
      </c>
      <c r="I85">
        <v>1.1807000000000001</v>
      </c>
      <c r="J85" s="374">
        <v>43265.377083333333</v>
      </c>
      <c r="K85">
        <v>1.1819</v>
      </c>
      <c r="L85">
        <v>0</v>
      </c>
      <c r="M85">
        <v>12</v>
      </c>
      <c r="N85">
        <v>1.2</v>
      </c>
      <c r="O85" s="515">
        <v>3.6111111112404615E-2</v>
      </c>
    </row>
    <row r="86" spans="1:15" x14ac:dyDescent="0.2">
      <c r="A86" s="514">
        <v>85</v>
      </c>
      <c r="B86" s="514" t="s">
        <v>92</v>
      </c>
      <c r="C86" s="514">
        <v>1</v>
      </c>
      <c r="D86">
        <v>0.01</v>
      </c>
      <c r="E86">
        <v>0.01</v>
      </c>
      <c r="F86" s="382">
        <v>43265.466666666667</v>
      </c>
      <c r="G86">
        <v>1.1817</v>
      </c>
      <c r="H86" s="382">
        <v>43265.466666666667</v>
      </c>
      <c r="I86">
        <v>1.1817</v>
      </c>
      <c r="J86" s="374">
        <v>43265.506944444445</v>
      </c>
      <c r="K86">
        <v>1.1829000000000001</v>
      </c>
      <c r="L86">
        <v>0</v>
      </c>
      <c r="M86">
        <v>12</v>
      </c>
      <c r="N86">
        <v>1.2</v>
      </c>
      <c r="O86" s="515">
        <v>4.0277777778101154E-2</v>
      </c>
    </row>
    <row r="87" spans="1:15" x14ac:dyDescent="0.2">
      <c r="A87" s="514">
        <v>86</v>
      </c>
      <c r="B87" s="514" t="s">
        <v>92</v>
      </c>
      <c r="C87" s="514">
        <v>1</v>
      </c>
      <c r="D87">
        <v>0.01</v>
      </c>
      <c r="E87">
        <v>0.01</v>
      </c>
      <c r="F87" s="382">
        <v>43265.529166666667</v>
      </c>
      <c r="G87">
        <v>1.1822999999999999</v>
      </c>
      <c r="H87" s="382">
        <v>43265.529166666667</v>
      </c>
      <c r="I87">
        <v>1.1822999999999999</v>
      </c>
      <c r="J87" s="374">
        <v>43265.572916666664</v>
      </c>
      <c r="K87">
        <v>1.1836</v>
      </c>
      <c r="L87">
        <v>0</v>
      </c>
      <c r="M87">
        <v>13.000000000001819</v>
      </c>
      <c r="N87">
        <v>1.3</v>
      </c>
      <c r="O87" s="515">
        <v>4.3749999997089617E-2</v>
      </c>
    </row>
    <row r="88" spans="1:15" x14ac:dyDescent="0.2">
      <c r="A88" s="514">
        <v>87</v>
      </c>
      <c r="B88" s="514" t="s">
        <v>92</v>
      </c>
      <c r="C88" s="514">
        <v>1</v>
      </c>
      <c r="D88">
        <v>0.01</v>
      </c>
      <c r="E88">
        <v>0.01</v>
      </c>
      <c r="F88" s="382">
        <v>43265.588194444441</v>
      </c>
      <c r="G88">
        <v>1.1724000000000001</v>
      </c>
      <c r="H88" s="382">
        <v>43265.588194444441</v>
      </c>
      <c r="I88">
        <v>1.1724000000000001</v>
      </c>
      <c r="J88" s="374">
        <v>43265.595138888886</v>
      </c>
      <c r="K88">
        <v>1.1736</v>
      </c>
      <c r="L88">
        <v>0</v>
      </c>
      <c r="M88">
        <v>11.999999999998181</v>
      </c>
      <c r="N88">
        <v>1.2</v>
      </c>
      <c r="O88" s="515">
        <v>6.9444444452528842E-3</v>
      </c>
    </row>
    <row r="89" spans="1:15" x14ac:dyDescent="0.2">
      <c r="A89" s="514">
        <v>88</v>
      </c>
      <c r="B89" s="514" t="s">
        <v>93</v>
      </c>
      <c r="C89" s="514">
        <v>1</v>
      </c>
      <c r="D89">
        <v>0.01</v>
      </c>
      <c r="E89">
        <v>0.01</v>
      </c>
      <c r="F89" s="382">
        <v>43265.594444444447</v>
      </c>
      <c r="G89">
        <v>1.1727000000000001</v>
      </c>
      <c r="H89" s="382">
        <v>43265.594444444447</v>
      </c>
      <c r="I89">
        <v>1.1727000000000001</v>
      </c>
      <c r="J89" s="374">
        <v>43265.611805555556</v>
      </c>
      <c r="K89">
        <v>1.1715</v>
      </c>
      <c r="L89">
        <v>0</v>
      </c>
      <c r="M89">
        <v>12</v>
      </c>
      <c r="N89">
        <v>1.2</v>
      </c>
      <c r="O89" s="515">
        <v>1.7361111109494232E-2</v>
      </c>
    </row>
    <row r="90" spans="1:15" x14ac:dyDescent="0.2">
      <c r="A90" s="514">
        <v>89</v>
      </c>
      <c r="B90" s="514" t="s">
        <v>92</v>
      </c>
      <c r="C90" s="514">
        <v>10</v>
      </c>
      <c r="D90">
        <v>0.2</v>
      </c>
      <c r="E90">
        <v>0.60000000000000009</v>
      </c>
      <c r="F90" s="382">
        <v>43265.601388888892</v>
      </c>
      <c r="G90">
        <v>1.1737</v>
      </c>
      <c r="H90" s="382">
        <v>43266.077777777777</v>
      </c>
      <c r="I90">
        <v>1.1561999999999999</v>
      </c>
      <c r="J90" s="374">
        <v>43270.070138888892</v>
      </c>
      <c r="K90">
        <v>1.1634</v>
      </c>
      <c r="L90">
        <v>175.00000000000182</v>
      </c>
      <c r="M90">
        <v>72.000000000001819</v>
      </c>
      <c r="N90">
        <v>120.68999999999998</v>
      </c>
      <c r="O90" s="515">
        <v>2.46875</v>
      </c>
    </row>
    <row r="91" spans="1:15" x14ac:dyDescent="0.2">
      <c r="A91" s="514">
        <v>90</v>
      </c>
      <c r="B91" s="514" t="s">
        <v>93</v>
      </c>
      <c r="C91" s="514">
        <v>1</v>
      </c>
      <c r="D91">
        <v>0.01</v>
      </c>
      <c r="E91">
        <v>0.01</v>
      </c>
      <c r="F91" s="382">
        <v>43265.614583333336</v>
      </c>
      <c r="G91">
        <v>1.1721999999999999</v>
      </c>
      <c r="H91" s="382">
        <v>43265.614583333336</v>
      </c>
      <c r="I91">
        <v>1.1721999999999999</v>
      </c>
      <c r="J91" s="374">
        <v>43265.617361111108</v>
      </c>
      <c r="K91">
        <v>1.171</v>
      </c>
      <c r="L91">
        <v>0</v>
      </c>
      <c r="M91">
        <v>11.999999999998181</v>
      </c>
      <c r="N91">
        <v>1.2</v>
      </c>
      <c r="O91" s="515">
        <v>2.7777777722803876E-3</v>
      </c>
    </row>
    <row r="92" spans="1:15" x14ac:dyDescent="0.2">
      <c r="A92" s="514">
        <v>91</v>
      </c>
      <c r="B92" s="514" t="s">
        <v>93</v>
      </c>
      <c r="C92" s="514">
        <v>1</v>
      </c>
      <c r="D92">
        <v>0.01</v>
      </c>
      <c r="E92">
        <v>0.01</v>
      </c>
      <c r="F92" s="382">
        <v>43265.643750000003</v>
      </c>
      <c r="G92">
        <v>1.1675</v>
      </c>
      <c r="H92" s="382">
        <v>43265.643750000003</v>
      </c>
      <c r="I92">
        <v>1.1675</v>
      </c>
      <c r="J92" s="374">
        <v>43265.659722222219</v>
      </c>
      <c r="K92">
        <v>1.1662999999999999</v>
      </c>
      <c r="L92">
        <v>0</v>
      </c>
      <c r="M92">
        <v>12.000000000001819</v>
      </c>
      <c r="N92">
        <v>1.2</v>
      </c>
      <c r="O92" s="515">
        <v>1.597222221607808E-2</v>
      </c>
    </row>
    <row r="93" spans="1:15" x14ac:dyDescent="0.2">
      <c r="A93" s="514">
        <v>92</v>
      </c>
      <c r="B93" s="514" t="s">
        <v>93</v>
      </c>
      <c r="C93" s="514">
        <v>1</v>
      </c>
      <c r="D93">
        <v>0.01</v>
      </c>
      <c r="E93">
        <v>0.01</v>
      </c>
      <c r="F93" s="382">
        <v>43265.679166666669</v>
      </c>
      <c r="G93">
        <v>1.1648000000000001</v>
      </c>
      <c r="H93" s="382">
        <v>43265.679166666669</v>
      </c>
      <c r="I93">
        <v>1.1648000000000001</v>
      </c>
      <c r="J93" s="374">
        <v>43265.684027777781</v>
      </c>
      <c r="K93">
        <v>1.1636</v>
      </c>
      <c r="L93">
        <v>0</v>
      </c>
      <c r="M93">
        <v>12</v>
      </c>
      <c r="N93">
        <v>1.2</v>
      </c>
      <c r="O93" s="515">
        <v>4.8611111124046147E-3</v>
      </c>
    </row>
    <row r="94" spans="1:15" x14ac:dyDescent="0.2">
      <c r="A94" s="514">
        <v>93</v>
      </c>
      <c r="B94" s="514" t="s">
        <v>93</v>
      </c>
      <c r="C94" s="514">
        <v>1</v>
      </c>
      <c r="D94">
        <v>0.01</v>
      </c>
      <c r="E94">
        <v>0.01</v>
      </c>
      <c r="F94" s="382">
        <v>43265.702777777777</v>
      </c>
      <c r="G94">
        <v>1.1644000000000001</v>
      </c>
      <c r="H94" s="382">
        <v>43265.702777777777</v>
      </c>
      <c r="I94">
        <v>1.1644000000000001</v>
      </c>
      <c r="J94" s="374">
        <v>43265.736111111109</v>
      </c>
      <c r="K94">
        <v>1.1632</v>
      </c>
      <c r="L94">
        <v>0</v>
      </c>
      <c r="M94">
        <v>12.000000000001819</v>
      </c>
      <c r="N94">
        <v>1.2</v>
      </c>
      <c r="O94" s="515">
        <v>3.3333333332848269E-2</v>
      </c>
    </row>
    <row r="95" spans="1:15" x14ac:dyDescent="0.2">
      <c r="A95" s="514">
        <v>94</v>
      </c>
      <c r="B95" s="514" t="s">
        <v>93</v>
      </c>
      <c r="C95" s="514">
        <v>2</v>
      </c>
      <c r="D95">
        <v>0.01</v>
      </c>
      <c r="E95">
        <v>0.02</v>
      </c>
      <c r="F95" s="382">
        <v>43265.765277777777</v>
      </c>
      <c r="G95">
        <v>1.1627000000000001</v>
      </c>
      <c r="H95" s="382">
        <v>43265.789583333331</v>
      </c>
      <c r="I95">
        <v>1.1639999999999999</v>
      </c>
      <c r="J95" s="374">
        <v>43265.813888888886</v>
      </c>
      <c r="K95">
        <v>1.1621999999999999</v>
      </c>
      <c r="L95">
        <v>13</v>
      </c>
      <c r="M95">
        <v>18.000000000001819</v>
      </c>
      <c r="N95">
        <v>2.2999999999999998</v>
      </c>
      <c r="O95" s="515">
        <v>4.8611111109494232E-2</v>
      </c>
    </row>
    <row r="96" spans="1:15" x14ac:dyDescent="0.2">
      <c r="A96" s="514">
        <v>95</v>
      </c>
      <c r="B96" s="514" t="s">
        <v>93</v>
      </c>
      <c r="C96" s="514">
        <v>1</v>
      </c>
      <c r="D96">
        <v>0.01</v>
      </c>
      <c r="E96">
        <v>0.01</v>
      </c>
      <c r="F96" s="382">
        <v>43265.822222222225</v>
      </c>
      <c r="G96">
        <v>1.1611</v>
      </c>
      <c r="H96" s="382">
        <v>43265.822222222225</v>
      </c>
      <c r="I96">
        <v>1.1611</v>
      </c>
      <c r="J96" s="374">
        <v>43265.834027777775</v>
      </c>
      <c r="K96">
        <v>1.1598999999999999</v>
      </c>
      <c r="L96">
        <v>0</v>
      </c>
      <c r="M96">
        <v>12</v>
      </c>
      <c r="N96">
        <v>1.2</v>
      </c>
      <c r="O96" s="515">
        <v>1.1805555550381541E-2</v>
      </c>
    </row>
    <row r="97" spans="1:15" x14ac:dyDescent="0.2">
      <c r="A97" s="514">
        <v>96</v>
      </c>
      <c r="B97" s="514" t="s">
        <v>93</v>
      </c>
      <c r="C97" s="514">
        <v>1</v>
      </c>
      <c r="D97">
        <v>0.01</v>
      </c>
      <c r="E97">
        <v>0.01</v>
      </c>
      <c r="F97" s="382">
        <v>43265.838888888888</v>
      </c>
      <c r="G97">
        <v>1.1597</v>
      </c>
      <c r="H97" s="382">
        <v>43265.838888888888</v>
      </c>
      <c r="I97">
        <v>1.1597</v>
      </c>
      <c r="J97" s="374">
        <v>43265.922222222223</v>
      </c>
      <c r="K97">
        <v>1.1585000000000001</v>
      </c>
      <c r="L97">
        <v>0</v>
      </c>
      <c r="M97">
        <v>12</v>
      </c>
      <c r="N97">
        <v>1.2</v>
      </c>
      <c r="O97" s="515">
        <v>8.3333333335758653E-2</v>
      </c>
    </row>
    <row r="98" spans="1:15" x14ac:dyDescent="0.2">
      <c r="A98" s="514">
        <v>97</v>
      </c>
      <c r="B98" s="514" t="s">
        <v>93</v>
      </c>
      <c r="C98" s="514">
        <v>1</v>
      </c>
      <c r="D98">
        <v>0.01</v>
      </c>
      <c r="E98">
        <v>0.01</v>
      </c>
      <c r="F98" s="382">
        <v>43265.931944444441</v>
      </c>
      <c r="G98">
        <v>1.1580999999999999</v>
      </c>
      <c r="H98" s="382">
        <v>43265.931944444441</v>
      </c>
      <c r="I98">
        <v>1.1580999999999999</v>
      </c>
      <c r="J98" s="374">
        <v>43265.956944444442</v>
      </c>
      <c r="K98">
        <v>1.1569</v>
      </c>
      <c r="L98">
        <v>0</v>
      </c>
      <c r="M98">
        <v>11.999999999998181</v>
      </c>
      <c r="N98">
        <v>1.2</v>
      </c>
      <c r="O98" s="515">
        <v>2.5000000001455192E-2</v>
      </c>
    </row>
    <row r="99" spans="1:15" x14ac:dyDescent="0.2">
      <c r="A99" s="514">
        <v>98</v>
      </c>
      <c r="B99" s="514" t="s">
        <v>93</v>
      </c>
      <c r="C99" s="514">
        <v>1</v>
      </c>
      <c r="D99">
        <v>0.01</v>
      </c>
      <c r="E99">
        <v>0.01</v>
      </c>
      <c r="F99" s="382">
        <v>43265.963194444441</v>
      </c>
      <c r="G99">
        <v>1.1573</v>
      </c>
      <c r="H99" s="382">
        <v>43265.963194444441</v>
      </c>
      <c r="I99">
        <v>1.1573</v>
      </c>
      <c r="J99" s="374">
        <v>43266.088888888888</v>
      </c>
      <c r="K99">
        <v>1.1560999999999999</v>
      </c>
      <c r="L99">
        <v>0</v>
      </c>
      <c r="M99">
        <v>12.000000000001819</v>
      </c>
      <c r="N99">
        <v>1.22</v>
      </c>
      <c r="O99" s="515">
        <v>0.12569444444670808</v>
      </c>
    </row>
    <row r="100" spans="1:15" x14ac:dyDescent="0.2">
      <c r="A100" s="514">
        <v>99</v>
      </c>
      <c r="B100" s="514" t="s">
        <v>93</v>
      </c>
      <c r="C100" s="514">
        <v>1</v>
      </c>
      <c r="D100">
        <v>0.01</v>
      </c>
      <c r="E100">
        <v>0.01</v>
      </c>
      <c r="F100" s="382">
        <v>43266.094444444447</v>
      </c>
      <c r="G100">
        <v>1.1563000000000001</v>
      </c>
      <c r="H100" s="382">
        <v>43266.094444444447</v>
      </c>
      <c r="I100">
        <v>1.1563000000000001</v>
      </c>
      <c r="J100" s="374">
        <v>43266.336805555555</v>
      </c>
      <c r="K100">
        <v>1.1551</v>
      </c>
      <c r="L100">
        <v>0</v>
      </c>
      <c r="M100">
        <v>12.000000000001819</v>
      </c>
      <c r="N100">
        <v>1.2</v>
      </c>
      <c r="O100" s="515">
        <v>0.24236111110803904</v>
      </c>
    </row>
    <row r="101" spans="1:15" x14ac:dyDescent="0.2">
      <c r="A101" s="514">
        <v>100</v>
      </c>
      <c r="B101" s="514" t="s">
        <v>93</v>
      </c>
      <c r="C101" s="514">
        <v>2</v>
      </c>
      <c r="D101">
        <v>0.01</v>
      </c>
      <c r="E101">
        <v>0.02</v>
      </c>
      <c r="F101" s="382">
        <v>43266.34375</v>
      </c>
      <c r="G101">
        <v>1.1556</v>
      </c>
      <c r="H101" s="382">
        <v>43266.366666666669</v>
      </c>
      <c r="I101">
        <v>1.1568000000000001</v>
      </c>
      <c r="J101" s="374">
        <v>43266.37777777778</v>
      </c>
      <c r="K101">
        <v>1.155</v>
      </c>
      <c r="L101">
        <v>12</v>
      </c>
      <c r="M101">
        <v>18</v>
      </c>
      <c r="N101">
        <v>2.4</v>
      </c>
      <c r="O101" s="515">
        <v>3.4027777779556345E-2</v>
      </c>
    </row>
    <row r="102" spans="1:15" x14ac:dyDescent="0.2">
      <c r="A102" s="514">
        <v>101</v>
      </c>
      <c r="B102" s="514" t="s">
        <v>93</v>
      </c>
      <c r="C102" s="514">
        <v>5</v>
      </c>
      <c r="D102">
        <v>0.03</v>
      </c>
      <c r="E102">
        <v>0.08</v>
      </c>
      <c r="F102" s="382">
        <v>43266.382638888892</v>
      </c>
      <c r="G102">
        <v>1.1554</v>
      </c>
      <c r="H102" s="382">
        <v>43266.469444444447</v>
      </c>
      <c r="I102">
        <v>1.1609</v>
      </c>
      <c r="J102" s="374">
        <v>43266.515972222223</v>
      </c>
      <c r="K102">
        <v>1.1574</v>
      </c>
      <c r="L102">
        <v>55</v>
      </c>
      <c r="M102">
        <v>35</v>
      </c>
      <c r="N102">
        <v>12.3</v>
      </c>
      <c r="O102" s="515">
        <v>0.13333333333139308</v>
      </c>
    </row>
    <row r="103" spans="1:15" x14ac:dyDescent="0.2">
      <c r="A103" s="514">
        <v>102</v>
      </c>
      <c r="B103" s="514" t="s">
        <v>93</v>
      </c>
      <c r="C103" s="514">
        <v>3</v>
      </c>
      <c r="D103">
        <v>0.01</v>
      </c>
      <c r="E103">
        <v>0.03</v>
      </c>
      <c r="F103" s="382">
        <v>43266.54791666667</v>
      </c>
      <c r="G103">
        <v>1.159</v>
      </c>
      <c r="H103" s="382">
        <v>43266.636805555558</v>
      </c>
      <c r="I103">
        <v>1.1617</v>
      </c>
      <c r="J103" s="374">
        <v>43269.088194444441</v>
      </c>
      <c r="K103">
        <v>1.1591</v>
      </c>
      <c r="L103">
        <v>27</v>
      </c>
      <c r="M103">
        <v>26</v>
      </c>
      <c r="N103">
        <v>3.76</v>
      </c>
      <c r="O103" s="515">
        <v>0.5402777777708252</v>
      </c>
    </row>
    <row r="104" spans="1:15" x14ac:dyDescent="0.2">
      <c r="A104" s="514">
        <v>103</v>
      </c>
      <c r="B104" s="514" t="s">
        <v>93</v>
      </c>
      <c r="C104" s="514">
        <v>1</v>
      </c>
      <c r="D104">
        <v>0.01</v>
      </c>
      <c r="E104">
        <v>0.01</v>
      </c>
      <c r="F104" s="382">
        <v>43269.334722222222</v>
      </c>
      <c r="G104">
        <v>1.1595</v>
      </c>
      <c r="H104" s="382">
        <v>43269.334722222222</v>
      </c>
      <c r="I104">
        <v>1.1595</v>
      </c>
      <c r="J104" s="374">
        <v>43269.359027777777</v>
      </c>
      <c r="K104">
        <v>1.1583000000000001</v>
      </c>
      <c r="L104">
        <v>0</v>
      </c>
      <c r="M104">
        <v>11.999999999998181</v>
      </c>
      <c r="N104">
        <v>1.2</v>
      </c>
      <c r="O104" s="515">
        <v>2.4305555554747116E-2</v>
      </c>
    </row>
    <row r="105" spans="1:15" x14ac:dyDescent="0.2">
      <c r="A105" s="514">
        <v>104</v>
      </c>
      <c r="B105" s="514" t="s">
        <v>93</v>
      </c>
      <c r="C105" s="514">
        <v>5</v>
      </c>
      <c r="D105">
        <v>0.03</v>
      </c>
      <c r="E105">
        <v>0.08</v>
      </c>
      <c r="F105" s="382">
        <v>43269.42291666667</v>
      </c>
      <c r="G105">
        <v>1.1578999999999999</v>
      </c>
      <c r="H105" s="382">
        <v>43270.072222222225</v>
      </c>
      <c r="I105">
        <v>1.1636</v>
      </c>
      <c r="J105" s="374">
        <v>43270.356944444444</v>
      </c>
      <c r="K105">
        <v>1.1599999999999999</v>
      </c>
      <c r="L105">
        <v>57</v>
      </c>
      <c r="M105">
        <v>36</v>
      </c>
      <c r="N105">
        <v>12.09</v>
      </c>
      <c r="O105" s="515">
        <v>0.93402777777373558</v>
      </c>
    </row>
    <row r="106" spans="1:15" x14ac:dyDescent="0.2">
      <c r="A106" s="514">
        <v>105</v>
      </c>
      <c r="B106" s="514" t="s">
        <v>92</v>
      </c>
      <c r="C106" s="514">
        <v>7</v>
      </c>
      <c r="D106">
        <v>0.06</v>
      </c>
      <c r="E106">
        <v>0.18</v>
      </c>
      <c r="F106" s="382">
        <v>43270.263194444444</v>
      </c>
      <c r="G106">
        <v>1.163</v>
      </c>
      <c r="H106" s="382">
        <v>43270.474999999999</v>
      </c>
      <c r="I106">
        <v>1.1535</v>
      </c>
      <c r="J106" s="374">
        <v>43270.724305555559</v>
      </c>
      <c r="K106">
        <v>1.1581999999999999</v>
      </c>
      <c r="L106">
        <v>95</v>
      </c>
      <c r="M106">
        <v>46.999999999998181</v>
      </c>
      <c r="N106">
        <v>31.099999999999998</v>
      </c>
      <c r="O106" s="515">
        <v>0.461111111115315</v>
      </c>
    </row>
    <row r="107" spans="1:15" x14ac:dyDescent="0.2">
      <c r="A107" s="514">
        <v>106</v>
      </c>
      <c r="B107" s="514" t="s">
        <v>93</v>
      </c>
      <c r="C107" s="514">
        <v>2</v>
      </c>
      <c r="D107">
        <v>0.01</v>
      </c>
      <c r="E107">
        <v>0.02</v>
      </c>
      <c r="F107" s="382">
        <v>43270.390972222223</v>
      </c>
      <c r="G107">
        <v>1.1581999999999999</v>
      </c>
      <c r="H107" s="382">
        <v>43270.418749999997</v>
      </c>
      <c r="I107">
        <v>1.1594</v>
      </c>
      <c r="J107" s="374">
        <v>43270.431944444441</v>
      </c>
      <c r="K107">
        <v>1.1576</v>
      </c>
      <c r="L107">
        <v>12.000000000001819</v>
      </c>
      <c r="M107">
        <v>18</v>
      </c>
      <c r="N107">
        <v>2.4</v>
      </c>
      <c r="O107" s="515">
        <v>4.0972222217533272E-2</v>
      </c>
    </row>
    <row r="108" spans="1:15" x14ac:dyDescent="0.2">
      <c r="A108" s="514">
        <v>107</v>
      </c>
      <c r="B108" s="514" t="s">
        <v>93</v>
      </c>
      <c r="C108" s="514">
        <v>1</v>
      </c>
      <c r="D108">
        <v>0.01</v>
      </c>
      <c r="E108">
        <v>0.01</v>
      </c>
      <c r="F108" s="382">
        <v>43270.441666666666</v>
      </c>
      <c r="G108">
        <v>1.1556999999999999</v>
      </c>
      <c r="H108" s="382">
        <v>43270.441666666666</v>
      </c>
      <c r="I108">
        <v>1.1556999999999999</v>
      </c>
      <c r="J108" s="374">
        <v>43270.447916666664</v>
      </c>
      <c r="K108">
        <v>1.1545000000000001</v>
      </c>
      <c r="L108">
        <v>0</v>
      </c>
      <c r="M108">
        <v>12</v>
      </c>
      <c r="N108">
        <v>1.2</v>
      </c>
      <c r="O108" s="515">
        <v>6.2499999985448085E-3</v>
      </c>
    </row>
    <row r="109" spans="1:15" x14ac:dyDescent="0.2">
      <c r="A109" s="514">
        <v>108</v>
      </c>
      <c r="B109" s="514" t="s">
        <v>93</v>
      </c>
      <c r="C109" s="514">
        <v>1</v>
      </c>
      <c r="D109">
        <v>0.01</v>
      </c>
      <c r="E109">
        <v>0.01</v>
      </c>
      <c r="F109" s="382">
        <v>43270.457638888889</v>
      </c>
      <c r="G109">
        <v>1.1556</v>
      </c>
      <c r="H109" s="382">
        <v>43270.457638888889</v>
      </c>
      <c r="I109">
        <v>1.1556</v>
      </c>
      <c r="J109" s="374">
        <v>43270.46875</v>
      </c>
      <c r="K109">
        <v>1.1541999999999999</v>
      </c>
      <c r="L109">
        <v>0</v>
      </c>
      <c r="M109">
        <v>14.000000000001819</v>
      </c>
      <c r="N109">
        <v>1.4</v>
      </c>
      <c r="O109" s="515">
        <v>1.1111111110949423E-2</v>
      </c>
    </row>
    <row r="110" spans="1:15" x14ac:dyDescent="0.2">
      <c r="A110" s="514">
        <v>109</v>
      </c>
      <c r="B110" s="514" t="s">
        <v>93</v>
      </c>
      <c r="C110" s="514">
        <v>5</v>
      </c>
      <c r="D110">
        <v>0.03</v>
      </c>
      <c r="E110">
        <v>0.08</v>
      </c>
      <c r="F110" s="382">
        <v>43270.48333333333</v>
      </c>
      <c r="G110">
        <v>1.1537999999999999</v>
      </c>
      <c r="H110" s="382">
        <v>43270.93472222222</v>
      </c>
      <c r="I110">
        <v>1.1593</v>
      </c>
      <c r="J110" s="374">
        <v>43271.422222222223</v>
      </c>
      <c r="K110">
        <v>1.1556999999999999</v>
      </c>
      <c r="L110">
        <v>55</v>
      </c>
      <c r="M110">
        <v>36</v>
      </c>
      <c r="N110">
        <v>13.14</v>
      </c>
      <c r="O110" s="515">
        <v>0.93888888889341615</v>
      </c>
    </row>
    <row r="111" spans="1:15" x14ac:dyDescent="0.2">
      <c r="A111" s="514">
        <v>110</v>
      </c>
      <c r="B111" s="514" t="s">
        <v>92</v>
      </c>
      <c r="C111" s="514">
        <v>1</v>
      </c>
      <c r="D111">
        <v>0.01</v>
      </c>
      <c r="E111">
        <v>0.01</v>
      </c>
      <c r="F111" s="382">
        <v>43270.728472222225</v>
      </c>
      <c r="G111">
        <v>1.1577999999999999</v>
      </c>
      <c r="H111" s="382">
        <v>43270.728472222225</v>
      </c>
      <c r="I111">
        <v>1.1577999999999999</v>
      </c>
      <c r="J111" s="374">
        <v>43270.929861111108</v>
      </c>
      <c r="K111">
        <v>1.1591</v>
      </c>
      <c r="L111">
        <v>0</v>
      </c>
      <c r="M111">
        <v>13</v>
      </c>
      <c r="N111">
        <v>1.3</v>
      </c>
      <c r="O111" s="515">
        <v>0.20138888888322981</v>
      </c>
    </row>
    <row r="112" spans="1:15" x14ac:dyDescent="0.2">
      <c r="A112" s="514">
        <v>111</v>
      </c>
      <c r="B112" s="514" t="s">
        <v>92</v>
      </c>
      <c r="C112" s="514">
        <v>2</v>
      </c>
      <c r="D112">
        <v>0.01</v>
      </c>
      <c r="E112">
        <v>0.02</v>
      </c>
      <c r="F112" s="382">
        <v>43271.205555555556</v>
      </c>
      <c r="G112">
        <v>1.1579999999999999</v>
      </c>
      <c r="H112" s="382">
        <v>43271.372916666667</v>
      </c>
      <c r="I112">
        <v>1.1567000000000001</v>
      </c>
      <c r="J112" s="374">
        <v>43271.408333333333</v>
      </c>
      <c r="K112">
        <v>1.1586000000000001</v>
      </c>
      <c r="L112">
        <v>13</v>
      </c>
      <c r="M112">
        <v>19</v>
      </c>
      <c r="N112">
        <v>2.5</v>
      </c>
      <c r="O112" s="515">
        <v>0.20277777777664596</v>
      </c>
    </row>
    <row r="113" spans="1:15" x14ac:dyDescent="0.2">
      <c r="A113" s="514">
        <v>112</v>
      </c>
      <c r="B113" s="514" t="s">
        <v>92</v>
      </c>
      <c r="C113" s="514">
        <v>3</v>
      </c>
      <c r="D113">
        <v>0.01</v>
      </c>
      <c r="E113">
        <v>0.03</v>
      </c>
      <c r="F113" s="382">
        <v>43271.411805555559</v>
      </c>
      <c r="G113">
        <v>1.1585000000000001</v>
      </c>
      <c r="H113" s="382">
        <v>43271.426388888889</v>
      </c>
      <c r="I113">
        <v>1.1556999999999999</v>
      </c>
      <c r="J113" s="374">
        <v>43271.612500000003</v>
      </c>
      <c r="K113">
        <v>1.1584000000000001</v>
      </c>
      <c r="L113">
        <v>28</v>
      </c>
      <c r="M113">
        <v>27.000000000001819</v>
      </c>
      <c r="N113">
        <v>4</v>
      </c>
      <c r="O113" s="515">
        <v>0.20069444444379769</v>
      </c>
    </row>
    <row r="114" spans="1:15" x14ac:dyDescent="0.2">
      <c r="A114" s="514">
        <v>113</v>
      </c>
      <c r="B114" s="514" t="s">
        <v>93</v>
      </c>
      <c r="C114" s="514">
        <v>3</v>
      </c>
      <c r="D114">
        <v>0.01</v>
      </c>
      <c r="E114">
        <v>0.03</v>
      </c>
      <c r="F114" s="382">
        <v>43271.431250000001</v>
      </c>
      <c r="G114">
        <v>1.1561999999999999</v>
      </c>
      <c r="H114" s="382">
        <v>43271.618055555555</v>
      </c>
      <c r="I114">
        <v>1.1587000000000001</v>
      </c>
      <c r="J114" s="374">
        <v>43272.226388888892</v>
      </c>
      <c r="K114">
        <v>1.1561999999999999</v>
      </c>
      <c r="L114">
        <v>25.000000000001819</v>
      </c>
      <c r="M114">
        <v>25.000000000001819</v>
      </c>
      <c r="N114">
        <v>3.8499999999999996</v>
      </c>
      <c r="O114" s="515">
        <v>0.79513888889050577</v>
      </c>
    </row>
    <row r="115" spans="1:15" x14ac:dyDescent="0.2">
      <c r="A115" s="514">
        <v>114</v>
      </c>
      <c r="B115" s="514" t="s">
        <v>92</v>
      </c>
      <c r="C115" s="514">
        <v>2</v>
      </c>
      <c r="D115">
        <v>0.01</v>
      </c>
      <c r="E115">
        <v>0.02</v>
      </c>
      <c r="F115" s="382">
        <v>43271.646527777775</v>
      </c>
      <c r="G115">
        <v>1.1584000000000001</v>
      </c>
      <c r="H115" s="382">
        <v>43271.673611111109</v>
      </c>
      <c r="I115">
        <v>1.1572</v>
      </c>
      <c r="J115" s="374">
        <v>43271.749305555553</v>
      </c>
      <c r="K115">
        <v>1.159</v>
      </c>
      <c r="L115">
        <v>12.000000000001819</v>
      </c>
      <c r="M115">
        <v>18</v>
      </c>
      <c r="N115">
        <v>2.4</v>
      </c>
      <c r="O115" s="515">
        <v>0.10277777777810115</v>
      </c>
    </row>
    <row r="116" spans="1:15" x14ac:dyDescent="0.2">
      <c r="A116" s="514">
        <v>115</v>
      </c>
      <c r="B116" s="514" t="s">
        <v>92</v>
      </c>
      <c r="C116" s="514">
        <v>2</v>
      </c>
      <c r="D116">
        <v>0.01</v>
      </c>
      <c r="E116">
        <v>0.02</v>
      </c>
      <c r="F116" s="382">
        <v>43272.336111111108</v>
      </c>
      <c r="G116">
        <v>1.1553</v>
      </c>
      <c r="H116" s="382">
        <v>43272.375</v>
      </c>
      <c r="I116">
        <v>1.1540999999999999</v>
      </c>
      <c r="J116" s="374">
        <v>43272.404166666667</v>
      </c>
      <c r="K116">
        <v>1.1558999999999999</v>
      </c>
      <c r="L116">
        <v>12.000000000001819</v>
      </c>
      <c r="M116">
        <v>18.000000000001819</v>
      </c>
      <c r="N116">
        <v>2.4</v>
      </c>
      <c r="O116" s="515">
        <v>6.805555555911269E-2</v>
      </c>
    </row>
    <row r="117" spans="1:15" x14ac:dyDescent="0.2">
      <c r="A117" s="514">
        <v>116</v>
      </c>
      <c r="B117" s="514" t="s">
        <v>93</v>
      </c>
      <c r="C117" s="514">
        <v>1</v>
      </c>
      <c r="D117">
        <v>0.01</v>
      </c>
      <c r="E117">
        <v>0.01</v>
      </c>
      <c r="F117" s="382">
        <v>43272.354166666664</v>
      </c>
      <c r="G117">
        <v>1.1549</v>
      </c>
      <c r="H117" s="382">
        <v>43272.354166666664</v>
      </c>
      <c r="I117">
        <v>1.1549</v>
      </c>
      <c r="J117" s="374">
        <v>43272.375</v>
      </c>
      <c r="K117">
        <v>1.1536999999999999</v>
      </c>
      <c r="L117">
        <v>0</v>
      </c>
      <c r="M117">
        <v>12</v>
      </c>
      <c r="N117">
        <v>1.2</v>
      </c>
      <c r="O117" s="515">
        <v>2.0833333335758653E-2</v>
      </c>
    </row>
    <row r="118" spans="1:15" x14ac:dyDescent="0.2">
      <c r="A118" s="514">
        <v>117</v>
      </c>
      <c r="B118" s="514" t="s">
        <v>93</v>
      </c>
      <c r="C118" s="514">
        <v>2</v>
      </c>
      <c r="D118">
        <v>0.01</v>
      </c>
      <c r="E118">
        <v>0.02</v>
      </c>
      <c r="F118" s="382">
        <v>43272.382638888892</v>
      </c>
      <c r="G118">
        <v>1.1552</v>
      </c>
      <c r="H118" s="382">
        <v>43272.415972222225</v>
      </c>
      <c r="I118">
        <v>1.1564000000000001</v>
      </c>
      <c r="J118" s="374">
        <v>43272.430555555555</v>
      </c>
      <c r="K118">
        <v>1.1546000000000001</v>
      </c>
      <c r="L118">
        <v>12.000000000001819</v>
      </c>
      <c r="M118">
        <v>18.000000000001819</v>
      </c>
      <c r="N118">
        <v>2.4</v>
      </c>
      <c r="O118" s="515">
        <v>4.7916666662786156E-2</v>
      </c>
    </row>
    <row r="119" spans="1:15" x14ac:dyDescent="0.2">
      <c r="A119" s="514">
        <v>118</v>
      </c>
      <c r="B119" s="514" t="s">
        <v>92</v>
      </c>
      <c r="C119" s="514">
        <v>4</v>
      </c>
      <c r="D119">
        <v>0.02</v>
      </c>
      <c r="E119">
        <v>0.05</v>
      </c>
      <c r="F119" s="382">
        <v>43272.425694444442</v>
      </c>
      <c r="G119">
        <v>1.1556999999999999</v>
      </c>
      <c r="H119" s="382">
        <v>43272.504166666666</v>
      </c>
      <c r="I119">
        <v>1.1516999999999999</v>
      </c>
      <c r="J119" s="374">
        <v>43272.57708333333</v>
      </c>
      <c r="K119">
        <v>1.1547000000000001</v>
      </c>
      <c r="L119">
        <v>40</v>
      </c>
      <c r="M119">
        <v>30</v>
      </c>
      <c r="N119">
        <v>6.9</v>
      </c>
      <c r="O119" s="515">
        <v>0.15138888888759539</v>
      </c>
    </row>
    <row r="120" spans="1:15" x14ac:dyDescent="0.2">
      <c r="A120" s="514">
        <v>119</v>
      </c>
      <c r="B120" s="514" t="s">
        <v>93</v>
      </c>
      <c r="C120" s="514">
        <v>1</v>
      </c>
      <c r="D120">
        <v>0.01</v>
      </c>
      <c r="E120">
        <v>0.01</v>
      </c>
      <c r="F120" s="382">
        <v>43272.435416666667</v>
      </c>
      <c r="G120">
        <v>1.1551</v>
      </c>
      <c r="H120" s="382">
        <v>43272.435416666667</v>
      </c>
      <c r="I120">
        <v>1.1551</v>
      </c>
      <c r="J120" s="374">
        <v>43272.45</v>
      </c>
      <c r="K120">
        <v>1.1538999999999999</v>
      </c>
      <c r="L120">
        <v>0</v>
      </c>
      <c r="M120">
        <v>12</v>
      </c>
      <c r="N120">
        <v>1.2</v>
      </c>
      <c r="O120" s="515">
        <v>1.4583333329937886E-2</v>
      </c>
    </row>
    <row r="121" spans="1:15" x14ac:dyDescent="0.2">
      <c r="A121" s="514">
        <v>120</v>
      </c>
      <c r="B121" s="514" t="s">
        <v>93</v>
      </c>
      <c r="C121" s="514">
        <v>10</v>
      </c>
      <c r="D121">
        <v>0.2</v>
      </c>
      <c r="E121">
        <v>0.60000000000000009</v>
      </c>
      <c r="F121" s="382">
        <v>43272.477083333331</v>
      </c>
      <c r="G121">
        <v>1.1521999999999999</v>
      </c>
      <c r="H121" s="382">
        <v>43276.761805555558</v>
      </c>
      <c r="I121">
        <v>1.17</v>
      </c>
      <c r="J121" s="374">
        <v>43278.438888888886</v>
      </c>
      <c r="K121">
        <v>1.1631</v>
      </c>
      <c r="L121">
        <v>178.00000000000182</v>
      </c>
      <c r="M121">
        <v>69</v>
      </c>
      <c r="N121">
        <v>117.9</v>
      </c>
      <c r="O121" s="515">
        <v>3.9618055555547471</v>
      </c>
    </row>
    <row r="122" spans="1:15" x14ac:dyDescent="0.2">
      <c r="A122" s="514">
        <v>121</v>
      </c>
      <c r="B122" s="514" t="s">
        <v>92</v>
      </c>
      <c r="C122" s="514">
        <v>2</v>
      </c>
      <c r="D122">
        <v>0.01</v>
      </c>
      <c r="E122">
        <v>0.02</v>
      </c>
      <c r="F122" s="382">
        <v>43272.620833333334</v>
      </c>
      <c r="G122">
        <v>1.1593</v>
      </c>
      <c r="H122" s="382">
        <v>43272.67291666667</v>
      </c>
      <c r="I122">
        <v>1.1580999999999999</v>
      </c>
      <c r="J122" s="374">
        <v>43272.688194444447</v>
      </c>
      <c r="K122">
        <v>1.1598999999999999</v>
      </c>
      <c r="L122">
        <v>12.000000000001819</v>
      </c>
      <c r="M122">
        <v>18.000000000001819</v>
      </c>
      <c r="N122">
        <v>2.4</v>
      </c>
      <c r="O122" s="515">
        <v>6.7361111112404615E-2</v>
      </c>
    </row>
    <row r="123" spans="1:15" x14ac:dyDescent="0.2">
      <c r="A123" s="514">
        <v>122</v>
      </c>
      <c r="B123" s="514" t="s">
        <v>92</v>
      </c>
      <c r="C123" s="514">
        <v>2</v>
      </c>
      <c r="D123">
        <v>0.01</v>
      </c>
      <c r="E123">
        <v>0.02</v>
      </c>
      <c r="F123" s="382">
        <v>43272.700694444444</v>
      </c>
      <c r="G123">
        <v>1.1620999999999999</v>
      </c>
      <c r="H123" s="382">
        <v>43272.706944444442</v>
      </c>
      <c r="I123">
        <v>1.1608000000000001</v>
      </c>
      <c r="J123" s="374">
        <v>43272.839583333334</v>
      </c>
      <c r="K123">
        <v>1.1627000000000001</v>
      </c>
      <c r="L123">
        <v>13</v>
      </c>
      <c r="M123">
        <v>19</v>
      </c>
      <c r="N123">
        <v>2.5</v>
      </c>
      <c r="O123" s="515">
        <v>0.13888888889050577</v>
      </c>
    </row>
    <row r="124" spans="1:15" x14ac:dyDescent="0.2">
      <c r="A124" s="514">
        <v>123</v>
      </c>
      <c r="B124" s="514" t="s">
        <v>92</v>
      </c>
      <c r="C124" s="514">
        <v>2</v>
      </c>
      <c r="D124">
        <v>0.01</v>
      </c>
      <c r="E124">
        <v>0.02</v>
      </c>
      <c r="F124" s="382">
        <v>43272.842361111114</v>
      </c>
      <c r="G124">
        <v>1.1621999999999999</v>
      </c>
      <c r="H124" s="382">
        <v>43272.927083333336</v>
      </c>
      <c r="I124">
        <v>1.1609</v>
      </c>
      <c r="J124" s="374">
        <v>43273.311805555553</v>
      </c>
      <c r="K124">
        <v>1.1629</v>
      </c>
      <c r="L124">
        <v>12.999999999998181</v>
      </c>
      <c r="M124">
        <v>20</v>
      </c>
      <c r="N124">
        <v>2.46</v>
      </c>
      <c r="O124" s="515">
        <v>0.46944444443943212</v>
      </c>
    </row>
    <row r="125" spans="1:15" x14ac:dyDescent="0.2">
      <c r="A125" s="514">
        <v>124</v>
      </c>
      <c r="B125" s="514" t="s">
        <v>92</v>
      </c>
      <c r="C125" s="514">
        <v>1</v>
      </c>
      <c r="D125">
        <v>0.01</v>
      </c>
      <c r="E125">
        <v>0.01</v>
      </c>
      <c r="F125" s="382">
        <v>43273.316666666666</v>
      </c>
      <c r="G125">
        <v>1.1629</v>
      </c>
      <c r="H125" s="382">
        <v>43273.316666666666</v>
      </c>
      <c r="I125">
        <v>1.1629</v>
      </c>
      <c r="J125" s="374">
        <v>43273.375</v>
      </c>
      <c r="K125">
        <v>1.1640999999999999</v>
      </c>
      <c r="L125">
        <v>0</v>
      </c>
      <c r="M125">
        <v>12</v>
      </c>
      <c r="N125">
        <v>1.2</v>
      </c>
      <c r="O125" s="515">
        <v>5.8333333334303461E-2</v>
      </c>
    </row>
    <row r="126" spans="1:15" x14ac:dyDescent="0.2">
      <c r="A126" s="514">
        <v>125</v>
      </c>
      <c r="B126" s="514" t="s">
        <v>92</v>
      </c>
      <c r="C126" s="514">
        <v>1</v>
      </c>
      <c r="D126">
        <v>0.01</v>
      </c>
      <c r="E126">
        <v>0.01</v>
      </c>
      <c r="F126" s="382">
        <v>43273.38958333333</v>
      </c>
      <c r="G126">
        <v>1.1656</v>
      </c>
      <c r="H126" s="382">
        <v>43273.38958333333</v>
      </c>
      <c r="I126">
        <v>1.1656</v>
      </c>
      <c r="J126" s="374">
        <v>43273.395833333336</v>
      </c>
      <c r="K126">
        <v>1.1668000000000001</v>
      </c>
      <c r="L126">
        <v>0</v>
      </c>
      <c r="M126">
        <v>12</v>
      </c>
      <c r="N126">
        <v>1.2</v>
      </c>
      <c r="O126" s="515">
        <v>6.2500000058207661E-3</v>
      </c>
    </row>
    <row r="127" spans="1:15" x14ac:dyDescent="0.2">
      <c r="A127" s="514">
        <v>126</v>
      </c>
      <c r="B127" s="514" t="s">
        <v>92</v>
      </c>
      <c r="C127" s="514">
        <v>2</v>
      </c>
      <c r="D127">
        <v>0.01</v>
      </c>
      <c r="E127">
        <v>0.02</v>
      </c>
      <c r="F127" s="382">
        <v>43273.398611111108</v>
      </c>
      <c r="G127">
        <v>1.1665000000000001</v>
      </c>
      <c r="H127" s="382">
        <v>43273.404166666667</v>
      </c>
      <c r="I127">
        <v>1.1653</v>
      </c>
      <c r="J127" s="374">
        <v>43273.473611111112</v>
      </c>
      <c r="K127">
        <v>1.1671</v>
      </c>
      <c r="L127">
        <v>12.000000000001819</v>
      </c>
      <c r="M127">
        <v>18</v>
      </c>
      <c r="N127">
        <v>2.4</v>
      </c>
      <c r="O127" s="515">
        <v>7.5000000004365575E-2</v>
      </c>
    </row>
    <row r="128" spans="1:15" x14ac:dyDescent="0.2">
      <c r="A128" s="514">
        <v>127</v>
      </c>
      <c r="B128" s="514" t="s">
        <v>92</v>
      </c>
      <c r="C128" s="514">
        <v>3</v>
      </c>
      <c r="D128">
        <v>0.01</v>
      </c>
      <c r="E128">
        <v>0.03</v>
      </c>
      <c r="F128" s="382">
        <v>43273.480555555558</v>
      </c>
      <c r="G128">
        <v>1.1667000000000001</v>
      </c>
      <c r="H128" s="382">
        <v>43273.50277777778</v>
      </c>
      <c r="I128">
        <v>1.1637999999999999</v>
      </c>
      <c r="J128" s="374">
        <v>43273.640972222223</v>
      </c>
      <c r="K128">
        <v>1.1665000000000001</v>
      </c>
      <c r="L128">
        <v>29</v>
      </c>
      <c r="M128">
        <v>27.000000000001819</v>
      </c>
      <c r="N128">
        <v>3.9000000000000004</v>
      </c>
      <c r="O128" s="515">
        <v>0.16041666666569654</v>
      </c>
    </row>
    <row r="129" spans="1:15" x14ac:dyDescent="0.2">
      <c r="A129" s="514">
        <v>128</v>
      </c>
      <c r="B129" s="514" t="s">
        <v>92</v>
      </c>
      <c r="C129" s="514">
        <v>3</v>
      </c>
      <c r="D129">
        <v>0.01</v>
      </c>
      <c r="E129">
        <v>0.03</v>
      </c>
      <c r="F129" s="382">
        <v>43273.65902777778</v>
      </c>
      <c r="G129">
        <v>1.1651</v>
      </c>
      <c r="H129" s="382">
        <v>43273.6875</v>
      </c>
      <c r="I129">
        <v>1.1624000000000001</v>
      </c>
      <c r="J129" s="374">
        <v>43273.787499999999</v>
      </c>
      <c r="K129">
        <v>1.1651</v>
      </c>
      <c r="L129">
        <v>26.999999999998181</v>
      </c>
      <c r="M129">
        <v>26.999999999998181</v>
      </c>
      <c r="N129">
        <v>3.9000000000000004</v>
      </c>
      <c r="O129" s="515">
        <v>0.12847222221898846</v>
      </c>
    </row>
    <row r="130" spans="1:15" x14ac:dyDescent="0.2">
      <c r="A130" s="514">
        <v>129</v>
      </c>
      <c r="B130" s="514" t="s">
        <v>92</v>
      </c>
      <c r="C130" s="514">
        <v>3</v>
      </c>
      <c r="D130">
        <v>0.01</v>
      </c>
      <c r="E130">
        <v>0.03</v>
      </c>
      <c r="F130" s="382">
        <v>43273.865972222222</v>
      </c>
      <c r="G130">
        <v>1.1661999999999999</v>
      </c>
      <c r="H130" s="382">
        <v>43276.339583333334</v>
      </c>
      <c r="I130">
        <v>1.1636</v>
      </c>
      <c r="J130" s="374">
        <v>43276.433333333334</v>
      </c>
      <c r="K130">
        <v>1.1661999999999999</v>
      </c>
      <c r="L130">
        <v>25.999999999998181</v>
      </c>
      <c r="M130">
        <v>25.999999999998181</v>
      </c>
      <c r="N130">
        <v>3.7800000000000002</v>
      </c>
      <c r="O130" s="515">
        <v>0.56736111111240461</v>
      </c>
    </row>
    <row r="131" spans="1:15" x14ac:dyDescent="0.2">
      <c r="A131" s="514">
        <v>130</v>
      </c>
      <c r="B131" s="514" t="s">
        <v>92</v>
      </c>
      <c r="C131" s="514">
        <v>2</v>
      </c>
      <c r="D131">
        <v>0.01</v>
      </c>
      <c r="E131">
        <v>0.02</v>
      </c>
      <c r="F131" s="382">
        <v>43276.447916666664</v>
      </c>
      <c r="G131">
        <v>1.1660999999999999</v>
      </c>
      <c r="H131" s="382">
        <v>43276.476388888892</v>
      </c>
      <c r="I131">
        <v>1.1648000000000001</v>
      </c>
      <c r="J131" s="374">
        <v>43276.549305555556</v>
      </c>
      <c r="K131">
        <v>1.1667000000000001</v>
      </c>
      <c r="L131">
        <v>13</v>
      </c>
      <c r="M131">
        <v>19</v>
      </c>
      <c r="N131">
        <v>2.5</v>
      </c>
      <c r="O131" s="515">
        <v>0.10138888889196096</v>
      </c>
    </row>
    <row r="132" spans="1:15" x14ac:dyDescent="0.2">
      <c r="A132" s="514">
        <v>131</v>
      </c>
      <c r="B132" s="514" t="s">
        <v>92</v>
      </c>
      <c r="C132" s="514">
        <v>1</v>
      </c>
      <c r="D132">
        <v>0.01</v>
      </c>
      <c r="E132">
        <v>0.01</v>
      </c>
      <c r="F132" s="382">
        <v>43276.560416666667</v>
      </c>
      <c r="G132">
        <v>1.1678999999999999</v>
      </c>
      <c r="H132" s="382">
        <v>43276.560416666667</v>
      </c>
      <c r="I132">
        <v>1.1678999999999999</v>
      </c>
      <c r="J132" s="374">
        <v>43276.575694444444</v>
      </c>
      <c r="K132">
        <v>1.1691</v>
      </c>
      <c r="L132">
        <v>0</v>
      </c>
      <c r="M132">
        <v>12</v>
      </c>
      <c r="N132">
        <v>1.2</v>
      </c>
      <c r="O132" s="515">
        <v>1.5277777776645962E-2</v>
      </c>
    </row>
    <row r="133" spans="1:15" x14ac:dyDescent="0.2">
      <c r="A133" s="514">
        <v>132</v>
      </c>
      <c r="B133" s="514" t="s">
        <v>92</v>
      </c>
      <c r="C133" s="514">
        <v>1</v>
      </c>
      <c r="D133">
        <v>0.01</v>
      </c>
      <c r="E133">
        <v>0.01</v>
      </c>
      <c r="F133" s="382">
        <v>43276.581250000003</v>
      </c>
      <c r="G133">
        <v>1.1680999999999999</v>
      </c>
      <c r="H133" s="382">
        <v>43276.581250000003</v>
      </c>
      <c r="I133">
        <v>1.1680999999999999</v>
      </c>
      <c r="J133" s="374">
        <v>43276.591666666667</v>
      </c>
      <c r="K133">
        <v>1.1693</v>
      </c>
      <c r="L133">
        <v>0</v>
      </c>
      <c r="M133">
        <v>12</v>
      </c>
      <c r="N133">
        <v>1.2</v>
      </c>
      <c r="O133" s="515">
        <v>1.0416666664241347E-2</v>
      </c>
    </row>
    <row r="134" spans="1:15" x14ac:dyDescent="0.2">
      <c r="A134" s="514">
        <v>133</v>
      </c>
      <c r="B134" s="514" t="s">
        <v>92</v>
      </c>
      <c r="C134" s="514">
        <v>1</v>
      </c>
      <c r="D134">
        <v>0.01</v>
      </c>
      <c r="E134">
        <v>0.01</v>
      </c>
      <c r="F134" s="382">
        <v>43276.65625</v>
      </c>
      <c r="G134">
        <v>1.1680999999999999</v>
      </c>
      <c r="H134" s="382">
        <v>43276.65625</v>
      </c>
      <c r="I134">
        <v>1.1680999999999999</v>
      </c>
      <c r="J134" s="374">
        <v>43276.727083333331</v>
      </c>
      <c r="K134">
        <v>1.1693</v>
      </c>
      <c r="L134">
        <v>0</v>
      </c>
      <c r="M134">
        <v>12</v>
      </c>
      <c r="N134">
        <v>1.2</v>
      </c>
      <c r="O134" s="515">
        <v>7.0833333331393078E-2</v>
      </c>
    </row>
    <row r="135" spans="1:15" x14ac:dyDescent="0.2">
      <c r="A135" s="514">
        <v>134</v>
      </c>
      <c r="B135" s="514" t="s">
        <v>92</v>
      </c>
      <c r="C135" s="514">
        <v>1</v>
      </c>
      <c r="D135">
        <v>0.01</v>
      </c>
      <c r="E135">
        <v>0.01</v>
      </c>
      <c r="F135" s="382">
        <v>43276.734027777777</v>
      </c>
      <c r="G135">
        <v>1.1692</v>
      </c>
      <c r="H135" s="382">
        <v>43276.734027777777</v>
      </c>
      <c r="I135">
        <v>1.1692</v>
      </c>
      <c r="J135" s="374">
        <v>43276.837500000001</v>
      </c>
      <c r="K135">
        <v>1.1704000000000001</v>
      </c>
      <c r="L135">
        <v>0</v>
      </c>
      <c r="M135">
        <v>12.000000000001819</v>
      </c>
      <c r="N135">
        <v>1.2</v>
      </c>
      <c r="O135" s="515">
        <v>0.10347222222480923</v>
      </c>
    </row>
    <row r="136" spans="1:15" x14ac:dyDescent="0.2">
      <c r="A136" s="514">
        <v>135</v>
      </c>
      <c r="B136" s="514" t="s">
        <v>92</v>
      </c>
      <c r="C136" s="514">
        <v>1</v>
      </c>
      <c r="D136">
        <v>0.01</v>
      </c>
      <c r="E136">
        <v>0.01</v>
      </c>
      <c r="F136" s="382">
        <v>43276.904861111114</v>
      </c>
      <c r="G136">
        <v>1.1702999999999999</v>
      </c>
      <c r="H136" s="382">
        <v>43276.904861111114</v>
      </c>
      <c r="I136">
        <v>1.1702999999999999</v>
      </c>
      <c r="J136" s="374">
        <v>43277.182638888888</v>
      </c>
      <c r="K136">
        <v>1.1716</v>
      </c>
      <c r="L136">
        <v>0</v>
      </c>
      <c r="M136">
        <v>13.000000000001819</v>
      </c>
      <c r="N136">
        <v>1.18</v>
      </c>
      <c r="O136" s="515">
        <v>0.27777777777373558</v>
      </c>
    </row>
    <row r="137" spans="1:15" x14ac:dyDescent="0.2">
      <c r="A137" s="514">
        <v>136</v>
      </c>
      <c r="B137" s="514" t="s">
        <v>92</v>
      </c>
      <c r="C137" s="514">
        <v>9</v>
      </c>
      <c r="D137">
        <v>0.13</v>
      </c>
      <c r="E137">
        <v>0.4</v>
      </c>
      <c r="F137" s="382">
        <v>43277.334027777775</v>
      </c>
      <c r="G137">
        <v>1.1705000000000001</v>
      </c>
      <c r="H137" s="382">
        <v>43278.854861111111</v>
      </c>
      <c r="I137">
        <v>1.1558999999999999</v>
      </c>
      <c r="J137" s="374">
        <v>43280.193749999999</v>
      </c>
      <c r="K137">
        <v>1.1628000000000001</v>
      </c>
      <c r="L137">
        <v>146.00000000000182</v>
      </c>
      <c r="M137">
        <v>69</v>
      </c>
      <c r="N137">
        <v>85.59</v>
      </c>
      <c r="O137" s="515">
        <v>2.859722222223354</v>
      </c>
    </row>
    <row r="138" spans="1:15" x14ac:dyDescent="0.2">
      <c r="A138" s="514">
        <v>137</v>
      </c>
      <c r="B138" s="514" t="s">
        <v>93</v>
      </c>
      <c r="C138" s="514">
        <v>1</v>
      </c>
      <c r="D138">
        <v>0.01</v>
      </c>
      <c r="E138">
        <v>0.01</v>
      </c>
      <c r="F138" s="382">
        <v>43278.46875</v>
      </c>
      <c r="G138">
        <v>1.1631</v>
      </c>
      <c r="H138" s="382">
        <v>43278.46875</v>
      </c>
      <c r="I138">
        <v>1.1631</v>
      </c>
      <c r="J138" s="374">
        <v>43278.553472222222</v>
      </c>
      <c r="K138">
        <v>1.1618999999999999</v>
      </c>
      <c r="L138">
        <v>0</v>
      </c>
      <c r="M138">
        <v>12</v>
      </c>
      <c r="N138">
        <v>1.2</v>
      </c>
      <c r="O138" s="515">
        <v>8.4722222221898846E-2</v>
      </c>
    </row>
    <row r="139" spans="1:15" x14ac:dyDescent="0.2">
      <c r="A139" s="514">
        <v>138</v>
      </c>
      <c r="B139" s="514" t="s">
        <v>93</v>
      </c>
      <c r="C139" s="514">
        <v>1</v>
      </c>
      <c r="D139">
        <v>0.01</v>
      </c>
      <c r="E139">
        <v>0.01</v>
      </c>
      <c r="F139" s="382">
        <v>43278.57708333333</v>
      </c>
      <c r="G139">
        <v>1.1631</v>
      </c>
      <c r="H139" s="382">
        <v>43278.57708333333</v>
      </c>
      <c r="I139">
        <v>1.1631</v>
      </c>
      <c r="J139" s="374">
        <v>43278.591666666667</v>
      </c>
      <c r="K139">
        <v>1.1618999999999999</v>
      </c>
      <c r="L139">
        <v>0</v>
      </c>
      <c r="M139">
        <v>12</v>
      </c>
      <c r="N139">
        <v>1.2</v>
      </c>
      <c r="O139" s="515">
        <v>1.4583333337213844E-2</v>
      </c>
    </row>
    <row r="140" spans="1:15" x14ac:dyDescent="0.2">
      <c r="A140" s="514">
        <v>139</v>
      </c>
      <c r="B140" s="514" t="s">
        <v>93</v>
      </c>
      <c r="C140" s="514">
        <v>2</v>
      </c>
      <c r="D140">
        <v>0.01</v>
      </c>
      <c r="E140">
        <v>0.02</v>
      </c>
      <c r="F140" s="382">
        <v>43278.626388888886</v>
      </c>
      <c r="G140">
        <v>1.1599999999999999</v>
      </c>
      <c r="H140" s="382">
        <v>43278.662499999999</v>
      </c>
      <c r="I140">
        <v>1.1612</v>
      </c>
      <c r="J140" s="374">
        <v>43278.708333333336</v>
      </c>
      <c r="K140">
        <v>1.1594</v>
      </c>
      <c r="L140">
        <v>12</v>
      </c>
      <c r="M140">
        <v>18</v>
      </c>
      <c r="N140">
        <v>2.4</v>
      </c>
      <c r="O140" s="515">
        <v>8.1944444449618459E-2</v>
      </c>
    </row>
    <row r="141" spans="1:15" x14ac:dyDescent="0.2">
      <c r="A141" s="514">
        <v>140</v>
      </c>
      <c r="B141" s="514" t="s">
        <v>93</v>
      </c>
      <c r="C141" s="514">
        <v>2</v>
      </c>
      <c r="D141">
        <v>0.01</v>
      </c>
      <c r="E141">
        <v>0.02</v>
      </c>
      <c r="F141" s="382">
        <v>43278.892361111109</v>
      </c>
      <c r="G141">
        <v>1.1548</v>
      </c>
      <c r="H141" s="382">
        <v>43279.024305555555</v>
      </c>
      <c r="I141">
        <v>1.1560999999999999</v>
      </c>
      <c r="J141" s="374">
        <v>43279.355555555558</v>
      </c>
      <c r="K141">
        <v>1.1543000000000001</v>
      </c>
      <c r="L141">
        <v>12.999999999998181</v>
      </c>
      <c r="M141">
        <v>17.999999999996362</v>
      </c>
      <c r="N141">
        <v>2.35</v>
      </c>
      <c r="O141" s="515">
        <v>0.46319444444816327</v>
      </c>
    </row>
    <row r="142" spans="1:15" x14ac:dyDescent="0.2">
      <c r="A142" s="514">
        <v>141</v>
      </c>
      <c r="B142" s="514" t="s">
        <v>93</v>
      </c>
      <c r="C142" s="514">
        <v>5</v>
      </c>
      <c r="D142">
        <v>0.03</v>
      </c>
      <c r="E142">
        <v>0.08</v>
      </c>
      <c r="F142" s="382">
        <v>43279.363194444442</v>
      </c>
      <c r="G142">
        <v>1.1535</v>
      </c>
      <c r="H142" s="382">
        <v>43279.525694444441</v>
      </c>
      <c r="I142">
        <v>1.159</v>
      </c>
      <c r="J142" s="374">
        <v>43279.62777777778</v>
      </c>
      <c r="K142">
        <v>1.1555</v>
      </c>
      <c r="L142">
        <v>55</v>
      </c>
      <c r="M142">
        <v>35</v>
      </c>
      <c r="N142">
        <v>12.3</v>
      </c>
      <c r="O142" s="515">
        <v>0.26458333333721384</v>
      </c>
    </row>
    <row r="143" spans="1:15" x14ac:dyDescent="0.2">
      <c r="A143" s="514">
        <v>142</v>
      </c>
      <c r="B143" s="514" t="s">
        <v>93</v>
      </c>
      <c r="C143" s="514">
        <v>3</v>
      </c>
      <c r="D143">
        <v>0.01</v>
      </c>
      <c r="E143">
        <v>0.03</v>
      </c>
      <c r="F143" s="382">
        <v>43279.630555555559</v>
      </c>
      <c r="G143">
        <v>1.1558999999999999</v>
      </c>
      <c r="H143" s="382">
        <v>43279.679861111108</v>
      </c>
      <c r="I143">
        <v>1.1587000000000001</v>
      </c>
      <c r="J143" s="374">
        <v>43279.852777777778</v>
      </c>
      <c r="K143">
        <v>1.1559999999999999</v>
      </c>
      <c r="L143">
        <v>28</v>
      </c>
      <c r="M143">
        <v>27</v>
      </c>
      <c r="N143">
        <v>4</v>
      </c>
      <c r="O143" s="515">
        <v>0.22222222221898846</v>
      </c>
    </row>
    <row r="144" spans="1:15" x14ac:dyDescent="0.2">
      <c r="A144" s="514">
        <v>143</v>
      </c>
      <c r="B144" s="514" t="s">
        <v>93</v>
      </c>
      <c r="C144" s="514">
        <v>5</v>
      </c>
      <c r="D144">
        <v>0.06</v>
      </c>
      <c r="E144">
        <v>0.15</v>
      </c>
      <c r="F144" s="382">
        <v>43279.902777777781</v>
      </c>
      <c r="G144">
        <v>1.1561999999999999</v>
      </c>
      <c r="H144" s="382">
        <v>43280.265277777777</v>
      </c>
      <c r="I144">
        <v>1.1659999999999999</v>
      </c>
      <c r="J144" s="374">
        <v>43280.418055555558</v>
      </c>
      <c r="K144">
        <v>1.1617999999999999</v>
      </c>
      <c r="L144">
        <v>98.000000000001819</v>
      </c>
      <c r="M144">
        <v>42</v>
      </c>
      <c r="N144">
        <v>26.22</v>
      </c>
      <c r="O144" s="515">
        <v>0.51527777777664596</v>
      </c>
    </row>
    <row r="145" spans="1:15" x14ac:dyDescent="0.2">
      <c r="A145" s="514">
        <v>144</v>
      </c>
      <c r="B145" s="514" t="s">
        <v>92</v>
      </c>
      <c r="C145" s="514">
        <v>1</v>
      </c>
      <c r="D145">
        <v>0.01</v>
      </c>
      <c r="E145">
        <v>0.01</v>
      </c>
      <c r="F145" s="382">
        <v>43280.213888888888</v>
      </c>
      <c r="G145">
        <v>1.1635</v>
      </c>
      <c r="H145" s="382">
        <v>43280.213888888888</v>
      </c>
      <c r="I145">
        <v>1.1635</v>
      </c>
      <c r="J145" s="374">
        <v>43280.259027777778</v>
      </c>
      <c r="K145">
        <v>1.1647000000000001</v>
      </c>
      <c r="L145">
        <v>0</v>
      </c>
      <c r="M145">
        <v>12</v>
      </c>
      <c r="N145">
        <v>1.2</v>
      </c>
      <c r="O145" s="515">
        <v>4.5138888890505768E-2</v>
      </c>
    </row>
    <row r="146" spans="1:15" x14ac:dyDescent="0.2">
      <c r="A146" s="514">
        <v>145</v>
      </c>
      <c r="B146" s="514" t="s">
        <v>92</v>
      </c>
      <c r="C146" s="514">
        <v>4</v>
      </c>
      <c r="D146">
        <v>0.02</v>
      </c>
      <c r="E146">
        <v>0.05</v>
      </c>
      <c r="F146" s="382">
        <v>43280.268055555556</v>
      </c>
      <c r="G146">
        <v>1.1661999999999999</v>
      </c>
      <c r="H146" s="382">
        <v>43280.415972222225</v>
      </c>
      <c r="I146">
        <v>1.1621999999999999</v>
      </c>
      <c r="J146" s="374">
        <v>43280.444444444445</v>
      </c>
      <c r="K146">
        <v>1.1652</v>
      </c>
      <c r="L146">
        <v>40</v>
      </c>
      <c r="M146">
        <v>30.000000000001819</v>
      </c>
      <c r="N146">
        <v>6.9</v>
      </c>
      <c r="O146" s="515">
        <v>0.17638888888905058</v>
      </c>
    </row>
    <row r="147" spans="1:15" x14ac:dyDescent="0.2">
      <c r="A147" s="514">
        <v>146</v>
      </c>
      <c r="B147" s="514" t="s">
        <v>93</v>
      </c>
      <c r="C147" s="514">
        <v>5</v>
      </c>
      <c r="D147">
        <v>0.03</v>
      </c>
      <c r="E147">
        <v>0.08</v>
      </c>
      <c r="F147" s="382">
        <v>43280.42083333333</v>
      </c>
      <c r="G147">
        <v>1.1625000000000001</v>
      </c>
      <c r="H147" s="382">
        <v>43280.93472222222</v>
      </c>
      <c r="I147">
        <v>1.1684000000000001</v>
      </c>
      <c r="J147" s="374">
        <v>43283.292361111111</v>
      </c>
      <c r="K147">
        <v>1.1648000000000001</v>
      </c>
      <c r="L147">
        <v>59.000000000001819</v>
      </c>
      <c r="M147">
        <v>36.000000000001819</v>
      </c>
      <c r="N147">
        <v>12.14</v>
      </c>
      <c r="O147" s="515">
        <v>0.87152777778101154</v>
      </c>
    </row>
    <row r="148" spans="1:15" x14ac:dyDescent="0.2">
      <c r="A148" s="514">
        <v>147</v>
      </c>
      <c r="B148" s="514" t="s">
        <v>92</v>
      </c>
      <c r="C148" s="514">
        <v>1</v>
      </c>
      <c r="D148">
        <v>0.01</v>
      </c>
      <c r="E148">
        <v>0.01</v>
      </c>
      <c r="F148" s="382">
        <v>43280.494444444441</v>
      </c>
      <c r="G148">
        <v>1.1646000000000001</v>
      </c>
      <c r="H148" s="382">
        <v>43280.494444444441</v>
      </c>
      <c r="I148">
        <v>1.1646000000000001</v>
      </c>
      <c r="J148" s="374">
        <v>43280.511805555558</v>
      </c>
      <c r="K148">
        <v>1.1657999999999999</v>
      </c>
      <c r="L148">
        <v>0</v>
      </c>
      <c r="M148">
        <v>12</v>
      </c>
      <c r="N148">
        <v>1.2</v>
      </c>
      <c r="O148" s="515">
        <v>1.7361111116770189E-2</v>
      </c>
    </row>
    <row r="149" spans="1:15" x14ac:dyDescent="0.2">
      <c r="A149" s="514">
        <v>148</v>
      </c>
      <c r="B149" s="514" t="s">
        <v>92</v>
      </c>
      <c r="C149" s="514">
        <v>2</v>
      </c>
      <c r="D149">
        <v>0.01</v>
      </c>
      <c r="E149">
        <v>0.02</v>
      </c>
      <c r="F149" s="382">
        <v>43280.521527777775</v>
      </c>
      <c r="G149">
        <v>1.1648000000000001</v>
      </c>
      <c r="H149" s="382">
        <v>43280.53125</v>
      </c>
      <c r="I149">
        <v>1.1636</v>
      </c>
      <c r="J149" s="374">
        <v>43280.553472222222</v>
      </c>
      <c r="K149">
        <v>1.1654</v>
      </c>
      <c r="L149">
        <v>12</v>
      </c>
      <c r="M149">
        <v>18</v>
      </c>
      <c r="N149">
        <v>2.4</v>
      </c>
      <c r="O149" s="515">
        <v>3.1944444446708076E-2</v>
      </c>
    </row>
    <row r="150" spans="1:15" x14ac:dyDescent="0.2">
      <c r="A150" s="514">
        <v>149</v>
      </c>
      <c r="B150" s="514" t="s">
        <v>92</v>
      </c>
      <c r="C150" s="514">
        <v>1</v>
      </c>
      <c r="D150">
        <v>0.01</v>
      </c>
      <c r="E150">
        <v>0.01</v>
      </c>
      <c r="F150" s="382">
        <v>43280.583333333336</v>
      </c>
      <c r="G150">
        <v>1.1652</v>
      </c>
      <c r="H150" s="382">
        <v>43280.583333333336</v>
      </c>
      <c r="I150">
        <v>1.1652</v>
      </c>
      <c r="J150" s="374">
        <v>43280.612500000003</v>
      </c>
      <c r="K150">
        <v>1.1664000000000001</v>
      </c>
      <c r="L150">
        <v>0</v>
      </c>
      <c r="M150">
        <v>12.000000000001819</v>
      </c>
      <c r="N150">
        <v>1.2</v>
      </c>
      <c r="O150" s="515">
        <v>2.9166666667151731E-2</v>
      </c>
    </row>
    <row r="151" spans="1:15" x14ac:dyDescent="0.2">
      <c r="A151" s="514">
        <v>150</v>
      </c>
      <c r="B151" s="514" t="s">
        <v>92</v>
      </c>
      <c r="C151" s="514">
        <v>1</v>
      </c>
      <c r="D151">
        <v>0.01</v>
      </c>
      <c r="E151">
        <v>0.01</v>
      </c>
      <c r="F151" s="382">
        <v>43280.634027777778</v>
      </c>
      <c r="G151">
        <v>1.1640999999999999</v>
      </c>
      <c r="H151" s="382">
        <v>43280.634027777778</v>
      </c>
      <c r="I151">
        <v>1.1640999999999999</v>
      </c>
      <c r="J151" s="374">
        <v>43280.684027777781</v>
      </c>
      <c r="K151">
        <v>1.1653</v>
      </c>
      <c r="L151">
        <v>0</v>
      </c>
      <c r="M151">
        <v>12</v>
      </c>
      <c r="N151">
        <v>1.2</v>
      </c>
      <c r="O151" s="515">
        <v>5.0000000002910383E-2</v>
      </c>
    </row>
    <row r="152" spans="1:15" x14ac:dyDescent="0.2">
      <c r="A152" s="514">
        <v>151</v>
      </c>
      <c r="B152" s="514" t="s">
        <v>92</v>
      </c>
      <c r="C152" s="514">
        <v>1</v>
      </c>
      <c r="D152">
        <v>0.01</v>
      </c>
      <c r="E152">
        <v>0.01</v>
      </c>
      <c r="F152" s="382">
        <v>43280.71597222222</v>
      </c>
      <c r="G152">
        <v>1.1668000000000001</v>
      </c>
      <c r="H152" s="382">
        <v>43280.71597222222</v>
      </c>
      <c r="I152">
        <v>1.1668000000000001</v>
      </c>
      <c r="J152" s="374">
        <v>43280.745833333334</v>
      </c>
      <c r="K152">
        <v>1.1681999999999999</v>
      </c>
      <c r="L152">
        <v>0</v>
      </c>
      <c r="M152">
        <v>13.999999999998181</v>
      </c>
      <c r="N152">
        <v>1.4</v>
      </c>
      <c r="O152" s="515">
        <v>2.9861111113859806E-2</v>
      </c>
    </row>
    <row r="153" spans="1:15" x14ac:dyDescent="0.2">
      <c r="A153" s="514">
        <v>152</v>
      </c>
      <c r="B153" s="514" t="s">
        <v>92</v>
      </c>
      <c r="C153" s="514">
        <v>4</v>
      </c>
      <c r="D153">
        <v>0.02</v>
      </c>
      <c r="E153">
        <v>0.05</v>
      </c>
      <c r="F153" s="382">
        <v>43283.294444444444</v>
      </c>
      <c r="G153">
        <v>1.1648000000000001</v>
      </c>
      <c r="H153" s="382">
        <v>43283.631249999999</v>
      </c>
      <c r="I153">
        <v>1.1607000000000001</v>
      </c>
      <c r="J153" s="374">
        <v>43283.925000000003</v>
      </c>
      <c r="K153">
        <v>1.1637999999999999</v>
      </c>
      <c r="L153">
        <v>41</v>
      </c>
      <c r="M153">
        <v>31</v>
      </c>
      <c r="N153">
        <v>7</v>
      </c>
      <c r="O153" s="515">
        <v>0.63055555555911269</v>
      </c>
    </row>
    <row r="154" spans="1:15" x14ac:dyDescent="0.2">
      <c r="A154" s="514">
        <v>153</v>
      </c>
      <c r="B154" s="514" t="s">
        <v>93</v>
      </c>
      <c r="C154" s="514">
        <v>1</v>
      </c>
      <c r="D154">
        <v>0.01</v>
      </c>
      <c r="E154">
        <v>0.01</v>
      </c>
      <c r="F154" s="382">
        <v>43283.336111111108</v>
      </c>
      <c r="G154">
        <v>1.1648000000000001</v>
      </c>
      <c r="H154" s="382">
        <v>43283.336111111108</v>
      </c>
      <c r="I154">
        <v>1.1648000000000001</v>
      </c>
      <c r="J154" s="374">
        <v>43283.381944444445</v>
      </c>
      <c r="K154">
        <v>1.1636</v>
      </c>
      <c r="L154">
        <v>0</v>
      </c>
      <c r="M154">
        <v>12</v>
      </c>
      <c r="N154">
        <v>1.2</v>
      </c>
      <c r="O154" s="515">
        <v>4.5833333337213844E-2</v>
      </c>
    </row>
    <row r="155" spans="1:15" x14ac:dyDescent="0.2">
      <c r="A155" s="514">
        <v>154</v>
      </c>
      <c r="B155" s="514" t="s">
        <v>93</v>
      </c>
      <c r="C155" s="514">
        <v>1</v>
      </c>
      <c r="D155">
        <v>0.01</v>
      </c>
      <c r="E155">
        <v>0.01</v>
      </c>
      <c r="F155" s="382">
        <v>43283.384722222225</v>
      </c>
      <c r="G155">
        <v>1.1636</v>
      </c>
      <c r="H155" s="382">
        <v>43283.384722222225</v>
      </c>
      <c r="I155">
        <v>1.1636</v>
      </c>
      <c r="J155" s="374">
        <v>43283.620138888888</v>
      </c>
      <c r="K155">
        <v>1.1624000000000001</v>
      </c>
      <c r="L155">
        <v>0</v>
      </c>
      <c r="M155">
        <v>11.999999999998181</v>
      </c>
      <c r="N155">
        <v>1.2</v>
      </c>
      <c r="O155" s="515">
        <v>0.23541666666278616</v>
      </c>
    </row>
    <row r="156" spans="1:15" x14ac:dyDescent="0.2">
      <c r="A156" s="514">
        <v>155</v>
      </c>
      <c r="B156" s="514" t="s">
        <v>93</v>
      </c>
      <c r="C156" s="514">
        <v>2</v>
      </c>
      <c r="D156">
        <v>0.01</v>
      </c>
      <c r="E156">
        <v>0.02</v>
      </c>
      <c r="F156" s="382">
        <v>43283.65902777778</v>
      </c>
      <c r="G156">
        <v>1.1603000000000001</v>
      </c>
      <c r="H156" s="382">
        <v>43283.70416666667</v>
      </c>
      <c r="I156">
        <v>1.1616</v>
      </c>
      <c r="J156" s="374">
        <v>43283.718055555553</v>
      </c>
      <c r="K156">
        <v>1.1597999999999999</v>
      </c>
      <c r="L156">
        <v>12.999999999998181</v>
      </c>
      <c r="M156">
        <v>18</v>
      </c>
      <c r="N156">
        <v>2.2999999999999998</v>
      </c>
      <c r="O156" s="515">
        <v>5.9027777773735579E-2</v>
      </c>
    </row>
    <row r="157" spans="1:15" x14ac:dyDescent="0.2">
      <c r="A157" s="514">
        <v>156</v>
      </c>
      <c r="B157" s="514" t="s">
        <v>93</v>
      </c>
      <c r="C157" s="514">
        <v>5</v>
      </c>
      <c r="D157">
        <v>0.03</v>
      </c>
      <c r="E157">
        <v>0.08</v>
      </c>
      <c r="F157" s="382">
        <v>43283.752083333333</v>
      </c>
      <c r="G157">
        <v>1.1607000000000001</v>
      </c>
      <c r="H157" s="382">
        <v>43285.151388888888</v>
      </c>
      <c r="I157">
        <v>1.1677</v>
      </c>
      <c r="J157" s="374">
        <v>43285.425000000003</v>
      </c>
      <c r="K157">
        <v>1.1638999999999999</v>
      </c>
      <c r="L157">
        <v>70</v>
      </c>
      <c r="M157">
        <v>38</v>
      </c>
      <c r="N157">
        <v>11.649999999999999</v>
      </c>
      <c r="O157" s="515">
        <v>1.6729166666700621</v>
      </c>
    </row>
    <row r="158" spans="1:15" x14ac:dyDescent="0.2">
      <c r="A158" s="514">
        <v>157</v>
      </c>
      <c r="B158" s="514" t="s">
        <v>92</v>
      </c>
      <c r="C158" s="514">
        <v>2</v>
      </c>
      <c r="D158">
        <v>0.01</v>
      </c>
      <c r="E158">
        <v>0.02</v>
      </c>
      <c r="F158" s="382">
        <v>43283.928472222222</v>
      </c>
      <c r="G158">
        <v>1.1638999999999999</v>
      </c>
      <c r="H158" s="382">
        <v>43284.151388888888</v>
      </c>
      <c r="I158">
        <v>1.1625000000000001</v>
      </c>
      <c r="J158" s="374">
        <v>43284.334027777775</v>
      </c>
      <c r="K158">
        <v>1.1646000000000001</v>
      </c>
      <c r="L158">
        <v>14</v>
      </c>
      <c r="M158">
        <v>21</v>
      </c>
      <c r="N158">
        <v>2.68</v>
      </c>
      <c r="O158" s="515">
        <v>0.40555555555329192</v>
      </c>
    </row>
    <row r="159" spans="1:15" x14ac:dyDescent="0.2">
      <c r="A159" s="514">
        <v>158</v>
      </c>
      <c r="B159" s="514" t="s">
        <v>92</v>
      </c>
      <c r="C159" s="514">
        <v>1</v>
      </c>
      <c r="D159">
        <v>0.01</v>
      </c>
      <c r="E159">
        <v>0.01</v>
      </c>
      <c r="F159" s="382">
        <v>43284.354861111111</v>
      </c>
      <c r="G159">
        <v>1.1647000000000001</v>
      </c>
      <c r="H159" s="382">
        <v>43284.354861111111</v>
      </c>
      <c r="I159">
        <v>1.1647000000000001</v>
      </c>
      <c r="J159" s="374">
        <v>43284.402777777781</v>
      </c>
      <c r="K159">
        <v>1.1659999999999999</v>
      </c>
      <c r="L159">
        <v>0</v>
      </c>
      <c r="M159">
        <v>13</v>
      </c>
      <c r="N159">
        <v>1.3</v>
      </c>
      <c r="O159" s="515">
        <v>4.7916666670062114E-2</v>
      </c>
    </row>
    <row r="160" spans="1:15" x14ac:dyDescent="0.2">
      <c r="A160" s="514">
        <v>159</v>
      </c>
      <c r="B160" s="514" t="s">
        <v>92</v>
      </c>
      <c r="C160" s="514">
        <v>2</v>
      </c>
      <c r="D160">
        <v>0.01</v>
      </c>
      <c r="E160">
        <v>0.02</v>
      </c>
      <c r="F160" s="382">
        <v>43284.411805555559</v>
      </c>
      <c r="G160">
        <v>1.1660999999999999</v>
      </c>
      <c r="H160" s="382">
        <v>43284.520833333336</v>
      </c>
      <c r="I160">
        <v>1.1648000000000001</v>
      </c>
      <c r="J160" s="374">
        <v>43285.115972222222</v>
      </c>
      <c r="K160">
        <v>1.1668000000000001</v>
      </c>
      <c r="L160">
        <v>13</v>
      </c>
      <c r="M160">
        <v>20</v>
      </c>
      <c r="N160">
        <v>2.46</v>
      </c>
      <c r="O160" s="515">
        <v>0.70416666666278616</v>
      </c>
    </row>
    <row r="161" spans="1:15" x14ac:dyDescent="0.2">
      <c r="A161" s="514">
        <v>160</v>
      </c>
      <c r="B161" s="514" t="s">
        <v>92</v>
      </c>
      <c r="C161" s="514">
        <v>3</v>
      </c>
      <c r="D161">
        <v>0.01</v>
      </c>
      <c r="E161">
        <v>0.03</v>
      </c>
      <c r="F161" s="382">
        <v>43285.386111111111</v>
      </c>
      <c r="G161">
        <v>1.1672</v>
      </c>
      <c r="H161" s="382">
        <v>43285.423611111109</v>
      </c>
      <c r="I161">
        <v>1.1645000000000001</v>
      </c>
      <c r="J161" s="374">
        <v>43285.786111111112</v>
      </c>
      <c r="K161">
        <v>1.1672</v>
      </c>
      <c r="L161">
        <v>27</v>
      </c>
      <c r="M161">
        <v>27</v>
      </c>
      <c r="N161">
        <v>3.9000000000000004</v>
      </c>
      <c r="O161" s="515">
        <v>0.40000000000145519</v>
      </c>
    </row>
    <row r="162" spans="1:15" x14ac:dyDescent="0.2">
      <c r="A162" s="514">
        <v>161</v>
      </c>
      <c r="B162" s="514" t="s">
        <v>93</v>
      </c>
      <c r="C162" s="514">
        <v>8</v>
      </c>
      <c r="D162">
        <v>0.09</v>
      </c>
      <c r="E162">
        <v>0.27</v>
      </c>
      <c r="F162" s="382">
        <v>43285.586805555555</v>
      </c>
      <c r="G162">
        <v>1.1637999999999999</v>
      </c>
      <c r="H162" s="382">
        <v>43290.163888888892</v>
      </c>
      <c r="I162">
        <v>1.1766000000000001</v>
      </c>
      <c r="J162" s="374">
        <v>43291.536805555559</v>
      </c>
      <c r="K162">
        <v>1.1712</v>
      </c>
      <c r="L162">
        <v>128</v>
      </c>
      <c r="M162">
        <v>54</v>
      </c>
      <c r="N162">
        <v>48.21</v>
      </c>
      <c r="O162" s="515">
        <v>3.9500000000043656</v>
      </c>
    </row>
    <row r="163" spans="1:15" x14ac:dyDescent="0.2">
      <c r="A163" s="514">
        <v>162</v>
      </c>
      <c r="B163" s="514" t="s">
        <v>92</v>
      </c>
      <c r="C163" s="514">
        <v>1</v>
      </c>
      <c r="D163">
        <v>0.01</v>
      </c>
      <c r="E163">
        <v>0.01</v>
      </c>
      <c r="F163" s="382">
        <v>43286.09097222222</v>
      </c>
      <c r="G163">
        <v>1.1657999999999999</v>
      </c>
      <c r="H163" s="382">
        <v>43286.09097222222</v>
      </c>
      <c r="I163">
        <v>1.1657999999999999</v>
      </c>
      <c r="J163" s="374">
        <v>43286.313888888886</v>
      </c>
      <c r="K163">
        <v>1.167</v>
      </c>
      <c r="L163">
        <v>0</v>
      </c>
      <c r="M163">
        <v>12</v>
      </c>
      <c r="N163">
        <v>1.2</v>
      </c>
      <c r="O163" s="515">
        <v>0.22291666666569654</v>
      </c>
    </row>
    <row r="164" spans="1:15" x14ac:dyDescent="0.2">
      <c r="A164" s="514">
        <v>163</v>
      </c>
      <c r="B164" s="514" t="s">
        <v>92</v>
      </c>
      <c r="C164" s="514">
        <v>2</v>
      </c>
      <c r="D164">
        <v>0.01</v>
      </c>
      <c r="E164">
        <v>0.02</v>
      </c>
      <c r="F164" s="382">
        <v>43286.363888888889</v>
      </c>
      <c r="G164">
        <v>1.1704000000000001</v>
      </c>
      <c r="H164" s="382">
        <v>43286.393750000003</v>
      </c>
      <c r="I164">
        <v>1.1692</v>
      </c>
      <c r="J164" s="374">
        <v>43286.583333333336</v>
      </c>
      <c r="K164">
        <v>1.171</v>
      </c>
      <c r="L164">
        <v>12.000000000001819</v>
      </c>
      <c r="M164">
        <v>18</v>
      </c>
      <c r="N164">
        <v>2.4</v>
      </c>
      <c r="O164" s="515">
        <v>0.21944444444670808</v>
      </c>
    </row>
    <row r="165" spans="1:15" x14ac:dyDescent="0.2">
      <c r="A165" s="514">
        <v>164</v>
      </c>
      <c r="B165" s="514" t="s">
        <v>92</v>
      </c>
      <c r="C165" s="514">
        <v>3</v>
      </c>
      <c r="D165">
        <v>0.01</v>
      </c>
      <c r="E165">
        <v>0.03</v>
      </c>
      <c r="F165" s="382">
        <v>43286.612500000003</v>
      </c>
      <c r="G165">
        <v>1.171</v>
      </c>
      <c r="H165" s="382">
        <v>43286.827777777777</v>
      </c>
      <c r="I165">
        <v>1.1684000000000001</v>
      </c>
      <c r="J165" s="374">
        <v>43287.336805555555</v>
      </c>
      <c r="K165">
        <v>1.1712</v>
      </c>
      <c r="L165">
        <v>25.999999999998181</v>
      </c>
      <c r="M165">
        <v>27.999999999998181</v>
      </c>
      <c r="N165">
        <v>4.04</v>
      </c>
      <c r="O165" s="515">
        <v>0.72430555555183673</v>
      </c>
    </row>
    <row r="166" spans="1:15" x14ac:dyDescent="0.2">
      <c r="A166" s="514">
        <v>165</v>
      </c>
      <c r="B166" s="514" t="s">
        <v>92</v>
      </c>
      <c r="C166" s="514">
        <v>2</v>
      </c>
      <c r="D166">
        <v>0.01</v>
      </c>
      <c r="E166">
        <v>0.02</v>
      </c>
      <c r="F166" s="382">
        <v>43287.375694444447</v>
      </c>
      <c r="G166">
        <v>1.1718999999999999</v>
      </c>
      <c r="H166" s="382">
        <v>43287.395833333336</v>
      </c>
      <c r="I166">
        <v>1.1706000000000001</v>
      </c>
      <c r="J166" s="374">
        <v>43287.599305555559</v>
      </c>
      <c r="K166">
        <v>1.1725000000000001</v>
      </c>
      <c r="L166">
        <v>13</v>
      </c>
      <c r="M166">
        <v>19.000000000001819</v>
      </c>
      <c r="N166">
        <v>2.5</v>
      </c>
      <c r="O166" s="515">
        <v>0.22361111111240461</v>
      </c>
    </row>
    <row r="167" spans="1:15" x14ac:dyDescent="0.2">
      <c r="A167" s="514">
        <v>166</v>
      </c>
      <c r="B167" s="514" t="s">
        <v>92</v>
      </c>
      <c r="C167" s="514">
        <v>1</v>
      </c>
      <c r="D167">
        <v>0.01</v>
      </c>
      <c r="E167">
        <v>0.01</v>
      </c>
      <c r="F167" s="382">
        <v>43287.602083333331</v>
      </c>
      <c r="G167">
        <v>1.1720999999999999</v>
      </c>
      <c r="H167" s="382">
        <v>43287.602083333331</v>
      </c>
      <c r="I167">
        <v>1.1720999999999999</v>
      </c>
      <c r="J167" s="374">
        <v>43287.604166666664</v>
      </c>
      <c r="K167">
        <v>1.1738999999999999</v>
      </c>
      <c r="L167">
        <v>0</v>
      </c>
      <c r="M167">
        <v>18</v>
      </c>
      <c r="N167">
        <v>1.8</v>
      </c>
      <c r="O167" s="515">
        <v>2.0833333328482695E-3</v>
      </c>
    </row>
    <row r="168" spans="1:15" x14ac:dyDescent="0.2">
      <c r="A168" s="514">
        <v>167</v>
      </c>
      <c r="B168" s="514" t="s">
        <v>92</v>
      </c>
      <c r="C168" s="514">
        <v>1</v>
      </c>
      <c r="D168">
        <v>0.01</v>
      </c>
      <c r="E168">
        <v>0.01</v>
      </c>
      <c r="F168" s="382">
        <v>43287.615972222222</v>
      </c>
      <c r="G168">
        <v>1.1745000000000001</v>
      </c>
      <c r="H168" s="382">
        <v>43287.615972222222</v>
      </c>
      <c r="I168">
        <v>1.1745000000000001</v>
      </c>
      <c r="J168" s="374">
        <v>43287.631944444445</v>
      </c>
      <c r="K168">
        <v>1.1757</v>
      </c>
      <c r="L168">
        <v>0</v>
      </c>
      <c r="M168">
        <v>11.999999999998181</v>
      </c>
      <c r="N168">
        <v>1.2</v>
      </c>
      <c r="O168" s="515">
        <v>1.5972222223354038E-2</v>
      </c>
    </row>
    <row r="169" spans="1:15" x14ac:dyDescent="0.2">
      <c r="A169" s="514">
        <v>168</v>
      </c>
      <c r="B169" s="514" t="s">
        <v>92</v>
      </c>
      <c r="C169" s="514">
        <v>2</v>
      </c>
      <c r="D169">
        <v>0.01</v>
      </c>
      <c r="E169">
        <v>0.02</v>
      </c>
      <c r="F169" s="382">
        <v>43287.637499999997</v>
      </c>
      <c r="G169">
        <v>1.1755</v>
      </c>
      <c r="H169" s="382">
        <v>43287.736805555556</v>
      </c>
      <c r="I169">
        <v>1.1742999999999999</v>
      </c>
      <c r="J169" s="374">
        <v>43290.150694444441</v>
      </c>
      <c r="K169">
        <v>1.1761999999999999</v>
      </c>
      <c r="L169">
        <v>12.000000000001819</v>
      </c>
      <c r="M169">
        <v>19.000000000001819</v>
      </c>
      <c r="N169">
        <v>2.36</v>
      </c>
      <c r="O169" s="515">
        <v>0.51319444444379769</v>
      </c>
    </row>
    <row r="170" spans="1:15" x14ac:dyDescent="0.2">
      <c r="A170" s="514">
        <v>169</v>
      </c>
      <c r="B170" s="514" t="s">
        <v>92</v>
      </c>
      <c r="C170" s="514">
        <v>2</v>
      </c>
      <c r="D170">
        <v>0.01</v>
      </c>
      <c r="E170">
        <v>0.02</v>
      </c>
      <c r="F170" s="382">
        <v>43290.368055555555</v>
      </c>
      <c r="G170">
        <v>1.177</v>
      </c>
      <c r="H170" s="382">
        <v>43290.394444444442</v>
      </c>
      <c r="I170">
        <v>1.1758</v>
      </c>
      <c r="J170" s="374">
        <v>43290.432638888888</v>
      </c>
      <c r="K170">
        <v>1.1776</v>
      </c>
      <c r="L170">
        <v>12</v>
      </c>
      <c r="M170">
        <v>18</v>
      </c>
      <c r="N170">
        <v>2.4</v>
      </c>
      <c r="O170" s="515">
        <v>6.4583333332848269E-2</v>
      </c>
    </row>
    <row r="171" spans="1:15" x14ac:dyDescent="0.2">
      <c r="A171" s="514">
        <v>170</v>
      </c>
      <c r="B171" s="514" t="s">
        <v>92</v>
      </c>
      <c r="C171" s="514">
        <v>2</v>
      </c>
      <c r="D171">
        <v>0.01</v>
      </c>
      <c r="E171">
        <v>0.02</v>
      </c>
      <c r="F171" s="382">
        <v>43290.436111111114</v>
      </c>
      <c r="G171">
        <v>1.1776</v>
      </c>
      <c r="H171" s="382">
        <v>43290.519444444442</v>
      </c>
      <c r="I171">
        <v>1.1763999999999999</v>
      </c>
      <c r="J171" s="374">
        <v>43290.566666666666</v>
      </c>
      <c r="K171">
        <v>1.1781999999999999</v>
      </c>
      <c r="L171">
        <v>12.000000000001819</v>
      </c>
      <c r="M171">
        <v>18.000000000001819</v>
      </c>
      <c r="N171">
        <v>2.4</v>
      </c>
      <c r="O171" s="515">
        <v>0.13055555555183673</v>
      </c>
    </row>
    <row r="172" spans="1:15" x14ac:dyDescent="0.2">
      <c r="A172" s="514">
        <v>171</v>
      </c>
      <c r="B172" s="514" t="s">
        <v>92</v>
      </c>
      <c r="C172" s="514">
        <v>6</v>
      </c>
      <c r="D172">
        <v>0.04</v>
      </c>
      <c r="E172">
        <v>0.12</v>
      </c>
      <c r="F172" s="382">
        <v>43290.576388888891</v>
      </c>
      <c r="G172">
        <v>1.1785000000000001</v>
      </c>
      <c r="H172" s="382">
        <v>43291.601388888892</v>
      </c>
      <c r="I172">
        <v>1.1701999999999999</v>
      </c>
      <c r="J172" s="374">
        <v>43291.834027777775</v>
      </c>
      <c r="K172">
        <v>1.1747000000000001</v>
      </c>
      <c r="L172">
        <v>83.000000000003638</v>
      </c>
      <c r="M172">
        <v>45.000000000001819</v>
      </c>
      <c r="N172">
        <v>18.79</v>
      </c>
      <c r="O172" s="515">
        <v>1.257638888884685</v>
      </c>
    </row>
    <row r="173" spans="1:15" x14ac:dyDescent="0.2">
      <c r="A173" s="514">
        <v>172</v>
      </c>
      <c r="B173" s="514" t="s">
        <v>93</v>
      </c>
      <c r="C173" s="514">
        <v>4</v>
      </c>
      <c r="D173">
        <v>0.02</v>
      </c>
      <c r="E173">
        <v>0.05</v>
      </c>
      <c r="F173" s="382">
        <v>43291.606944444444</v>
      </c>
      <c r="G173">
        <v>1.1704000000000001</v>
      </c>
      <c r="H173" s="382">
        <v>43291.819444444445</v>
      </c>
      <c r="I173">
        <v>1.1744000000000001</v>
      </c>
      <c r="J173" s="374">
        <v>43292.447916666664</v>
      </c>
      <c r="K173">
        <v>1.1714</v>
      </c>
      <c r="L173">
        <v>40</v>
      </c>
      <c r="M173">
        <v>30.000000000001819</v>
      </c>
      <c r="N173">
        <v>6.99</v>
      </c>
      <c r="O173" s="515">
        <v>0.84097222222044365</v>
      </c>
    </row>
    <row r="174" spans="1:15" x14ac:dyDescent="0.2">
      <c r="A174" s="514">
        <v>173</v>
      </c>
      <c r="B174" s="514" t="s">
        <v>92</v>
      </c>
      <c r="C174" s="514">
        <v>4</v>
      </c>
      <c r="D174">
        <v>0.02</v>
      </c>
      <c r="E174">
        <v>0.05</v>
      </c>
      <c r="F174" s="382">
        <v>43291.842361111114</v>
      </c>
      <c r="G174">
        <v>1.1745000000000001</v>
      </c>
      <c r="H174" s="382">
        <v>43292.463888888888</v>
      </c>
      <c r="I174">
        <v>1.1705000000000001</v>
      </c>
      <c r="J174" s="374">
        <v>43292.593055555553</v>
      </c>
      <c r="K174">
        <v>1.1737</v>
      </c>
      <c r="L174">
        <v>40</v>
      </c>
      <c r="M174">
        <v>31.999999999998181</v>
      </c>
      <c r="N174">
        <v>7.58</v>
      </c>
      <c r="O174" s="515">
        <v>0.75069444443943212</v>
      </c>
    </row>
    <row r="175" spans="1:15" x14ac:dyDescent="0.2">
      <c r="A175" s="514">
        <v>174</v>
      </c>
      <c r="B175" s="514" t="s">
        <v>93</v>
      </c>
      <c r="C175" s="514">
        <v>4</v>
      </c>
      <c r="D175">
        <v>0.02</v>
      </c>
      <c r="E175">
        <v>0.05</v>
      </c>
      <c r="F175" s="382">
        <v>43292.467361111114</v>
      </c>
      <c r="G175">
        <v>1.1701999999999999</v>
      </c>
      <c r="H175" s="382">
        <v>43292.613194444442</v>
      </c>
      <c r="I175">
        <v>1.1741999999999999</v>
      </c>
      <c r="J175" s="374">
        <v>43292.724999999999</v>
      </c>
      <c r="K175">
        <v>1.1711</v>
      </c>
      <c r="L175">
        <v>40.000000000001819</v>
      </c>
      <c r="M175">
        <v>31</v>
      </c>
      <c r="N175">
        <v>7.2</v>
      </c>
      <c r="O175" s="515">
        <v>0.257638888884685</v>
      </c>
    </row>
    <row r="176" spans="1:15" x14ac:dyDescent="0.2">
      <c r="A176" s="514">
        <v>175</v>
      </c>
      <c r="B176" s="514" t="s">
        <v>92</v>
      </c>
      <c r="C176" s="514">
        <v>8</v>
      </c>
      <c r="D176">
        <v>0.09</v>
      </c>
      <c r="E176">
        <v>0.27</v>
      </c>
      <c r="F176" s="382">
        <v>43292.628472222219</v>
      </c>
      <c r="G176">
        <v>1.1751</v>
      </c>
      <c r="H176" s="382">
        <v>43294.388888888891</v>
      </c>
      <c r="I176">
        <v>1.163</v>
      </c>
      <c r="J176" s="374">
        <v>43297.148611111108</v>
      </c>
      <c r="K176">
        <v>1.1688000000000001</v>
      </c>
      <c r="L176">
        <v>121</v>
      </c>
      <c r="M176">
        <v>58</v>
      </c>
      <c r="N176">
        <v>48.78</v>
      </c>
      <c r="O176" s="515">
        <v>2.5201388888890506</v>
      </c>
    </row>
    <row r="177" spans="1:15" x14ac:dyDescent="0.2">
      <c r="A177" s="514">
        <v>176</v>
      </c>
      <c r="B177" s="514" t="s">
        <v>93</v>
      </c>
      <c r="C177" s="514">
        <v>1</v>
      </c>
      <c r="D177">
        <v>0.01</v>
      </c>
      <c r="E177">
        <v>0.01</v>
      </c>
      <c r="F177" s="382">
        <v>43292.755555555559</v>
      </c>
      <c r="G177">
        <v>1.1726000000000001</v>
      </c>
      <c r="H177" s="382">
        <v>43292.755555555559</v>
      </c>
      <c r="I177">
        <v>1.1726000000000001</v>
      </c>
      <c r="J177" s="374">
        <v>43292.770138888889</v>
      </c>
      <c r="K177">
        <v>1.1714</v>
      </c>
      <c r="L177">
        <v>0</v>
      </c>
      <c r="M177">
        <v>12</v>
      </c>
      <c r="N177">
        <v>1.2</v>
      </c>
      <c r="O177" s="515">
        <v>1.4583333329937886E-2</v>
      </c>
    </row>
    <row r="178" spans="1:15" x14ac:dyDescent="0.2">
      <c r="A178" s="514">
        <v>177</v>
      </c>
      <c r="B178" s="514" t="s">
        <v>93</v>
      </c>
      <c r="C178" s="514">
        <v>1</v>
      </c>
      <c r="D178">
        <v>0.01</v>
      </c>
      <c r="E178">
        <v>0.01</v>
      </c>
      <c r="F178" s="382">
        <v>43292.800000000003</v>
      </c>
      <c r="G178">
        <v>1.1681999999999999</v>
      </c>
      <c r="H178" s="382">
        <v>43292.800000000003</v>
      </c>
      <c r="I178">
        <v>1.1681999999999999</v>
      </c>
      <c r="J178" s="374">
        <v>43292.827777777777</v>
      </c>
      <c r="K178">
        <v>1.167</v>
      </c>
      <c r="L178">
        <v>0</v>
      </c>
      <c r="M178">
        <v>11.999999999998181</v>
      </c>
      <c r="N178">
        <v>1.2</v>
      </c>
      <c r="O178" s="515">
        <v>2.7777777773735579E-2</v>
      </c>
    </row>
    <row r="179" spans="1:15" x14ac:dyDescent="0.2">
      <c r="A179" s="514">
        <v>178</v>
      </c>
      <c r="B179" s="514" t="s">
        <v>93</v>
      </c>
      <c r="C179" s="514">
        <v>2</v>
      </c>
      <c r="D179">
        <v>0.01</v>
      </c>
      <c r="E179">
        <v>0.02</v>
      </c>
      <c r="F179" s="382">
        <v>43292.855555555558</v>
      </c>
      <c r="G179">
        <v>1.1674</v>
      </c>
      <c r="H179" s="382">
        <v>43293.371527777781</v>
      </c>
      <c r="I179">
        <v>1.1686000000000001</v>
      </c>
      <c r="J179" s="374">
        <v>43293.539583333331</v>
      </c>
      <c r="K179">
        <v>1.1667000000000001</v>
      </c>
      <c r="L179">
        <v>12</v>
      </c>
      <c r="M179">
        <v>19</v>
      </c>
      <c r="N179">
        <v>2.65</v>
      </c>
      <c r="O179" s="515">
        <v>0.68402777777373558</v>
      </c>
    </row>
    <row r="180" spans="1:15" x14ac:dyDescent="0.2">
      <c r="A180" s="514">
        <v>179</v>
      </c>
      <c r="B180" s="514" t="s">
        <v>93</v>
      </c>
      <c r="C180" s="514">
        <v>3</v>
      </c>
      <c r="D180">
        <v>0.01</v>
      </c>
      <c r="E180">
        <v>0.03</v>
      </c>
      <c r="F180" s="382">
        <v>43293.546527777777</v>
      </c>
      <c r="G180">
        <v>1.1659999999999999</v>
      </c>
      <c r="H180" s="382">
        <v>43293.711111111108</v>
      </c>
      <c r="I180">
        <v>1.1685000000000001</v>
      </c>
      <c r="J180" s="374">
        <v>43294.033333333333</v>
      </c>
      <c r="K180">
        <v>1.1659999999999999</v>
      </c>
      <c r="L180">
        <v>25.000000000001819</v>
      </c>
      <c r="M180">
        <v>25.000000000001819</v>
      </c>
      <c r="N180">
        <v>3.76</v>
      </c>
      <c r="O180" s="515">
        <v>0.48680555555620231</v>
      </c>
    </row>
    <row r="181" spans="1:15" x14ac:dyDescent="0.2">
      <c r="A181" s="514">
        <v>180</v>
      </c>
      <c r="B181" s="514" t="s">
        <v>93</v>
      </c>
      <c r="C181" s="514">
        <v>2</v>
      </c>
      <c r="D181">
        <v>0.01</v>
      </c>
      <c r="E181">
        <v>0.02</v>
      </c>
      <c r="F181" s="382">
        <v>43294.036805555559</v>
      </c>
      <c r="G181">
        <v>1.1658999999999999</v>
      </c>
      <c r="H181" s="382">
        <v>43294.14166666667</v>
      </c>
      <c r="I181">
        <v>1.1671</v>
      </c>
      <c r="J181" s="374">
        <v>43294.347222222219</v>
      </c>
      <c r="K181">
        <v>1.1653</v>
      </c>
      <c r="L181">
        <v>12</v>
      </c>
      <c r="M181">
        <v>18</v>
      </c>
      <c r="N181">
        <v>2.4</v>
      </c>
      <c r="O181" s="515">
        <v>0.31041666665987577</v>
      </c>
    </row>
    <row r="182" spans="1:15" x14ac:dyDescent="0.2">
      <c r="A182" s="514">
        <v>181</v>
      </c>
      <c r="B182" s="514" t="s">
        <v>93</v>
      </c>
      <c r="C182" s="514">
        <v>1</v>
      </c>
      <c r="D182">
        <v>0.01</v>
      </c>
      <c r="E182">
        <v>0.01</v>
      </c>
      <c r="F182" s="382">
        <v>43294.35</v>
      </c>
      <c r="G182">
        <v>1.1654</v>
      </c>
      <c r="H182" s="382">
        <v>43294.35</v>
      </c>
      <c r="I182">
        <v>1.1654</v>
      </c>
      <c r="J182" s="374">
        <v>43294.375</v>
      </c>
      <c r="K182">
        <v>1.1641999999999999</v>
      </c>
      <c r="L182">
        <v>0</v>
      </c>
      <c r="M182">
        <v>12.000000000001819</v>
      </c>
      <c r="N182">
        <v>1.2</v>
      </c>
      <c r="O182" s="515">
        <v>2.5000000001455192E-2</v>
      </c>
    </row>
    <row r="183" spans="1:15" x14ac:dyDescent="0.2">
      <c r="A183" s="514">
        <v>182</v>
      </c>
      <c r="B183" s="514" t="s">
        <v>93</v>
      </c>
      <c r="C183" s="514">
        <v>1</v>
      </c>
      <c r="D183">
        <v>0.01</v>
      </c>
      <c r="E183">
        <v>0.01</v>
      </c>
      <c r="F183" s="382">
        <v>43294.37777777778</v>
      </c>
      <c r="G183">
        <v>1.1647000000000001</v>
      </c>
      <c r="H183" s="382">
        <v>43294.37777777778</v>
      </c>
      <c r="I183">
        <v>1.1647000000000001</v>
      </c>
      <c r="J183" s="374">
        <v>43294.382638888892</v>
      </c>
      <c r="K183">
        <v>1.1635</v>
      </c>
      <c r="L183">
        <v>0</v>
      </c>
      <c r="M183">
        <v>12</v>
      </c>
      <c r="N183">
        <v>1.2</v>
      </c>
      <c r="O183" s="515">
        <v>4.8611111124046147E-3</v>
      </c>
    </row>
    <row r="184" spans="1:15" x14ac:dyDescent="0.2">
      <c r="A184" s="514">
        <v>183</v>
      </c>
      <c r="B184" s="514" t="s">
        <v>93</v>
      </c>
      <c r="C184" s="514">
        <v>1</v>
      </c>
      <c r="D184">
        <v>0.01</v>
      </c>
      <c r="E184">
        <v>0.01</v>
      </c>
      <c r="F184" s="382">
        <v>43294.392361111109</v>
      </c>
      <c r="G184">
        <v>1.1632</v>
      </c>
      <c r="H184" s="382">
        <v>43294.392361111109</v>
      </c>
      <c r="I184">
        <v>1.1632</v>
      </c>
      <c r="J184" s="374">
        <v>43294.430555555555</v>
      </c>
      <c r="K184">
        <v>1.1618999999999999</v>
      </c>
      <c r="L184">
        <v>0</v>
      </c>
      <c r="M184">
        <v>13</v>
      </c>
      <c r="N184">
        <v>1.3</v>
      </c>
      <c r="O184" s="515">
        <v>3.8194444445252884E-2</v>
      </c>
    </row>
    <row r="185" spans="1:15" x14ac:dyDescent="0.2">
      <c r="A185" s="514">
        <v>184</v>
      </c>
      <c r="B185" s="514" t="s">
        <v>93</v>
      </c>
      <c r="C185" s="514">
        <v>8</v>
      </c>
      <c r="D185">
        <v>0.09</v>
      </c>
      <c r="E185">
        <v>0.27</v>
      </c>
      <c r="F185" s="382">
        <v>43294.449305555558</v>
      </c>
      <c r="G185">
        <v>1.1619999999999999</v>
      </c>
      <c r="H185" s="382">
        <v>43298.37222222222</v>
      </c>
      <c r="I185">
        <v>1.1734</v>
      </c>
      <c r="J185" s="374">
        <v>43298.706944444442</v>
      </c>
      <c r="K185">
        <v>1.1681999999999999</v>
      </c>
      <c r="L185">
        <v>114</v>
      </c>
      <c r="M185">
        <v>52.000000000001819</v>
      </c>
      <c r="N185">
        <v>47.72999999999999</v>
      </c>
      <c r="O185" s="515">
        <v>2.257638888884685</v>
      </c>
    </row>
    <row r="186" spans="1:15" x14ac:dyDescent="0.2">
      <c r="A186" s="514">
        <v>185</v>
      </c>
      <c r="B186" s="514" t="s">
        <v>92</v>
      </c>
      <c r="C186" s="514">
        <v>1</v>
      </c>
      <c r="D186">
        <v>0.01</v>
      </c>
      <c r="E186">
        <v>0.01</v>
      </c>
      <c r="F186" s="382">
        <v>43297.190972222219</v>
      </c>
      <c r="G186">
        <v>1.1681999999999999</v>
      </c>
      <c r="H186" s="382">
        <v>43297.190972222219</v>
      </c>
      <c r="I186">
        <v>1.1681999999999999</v>
      </c>
      <c r="J186" s="374">
        <v>43297.301388888889</v>
      </c>
      <c r="K186">
        <v>1.1694</v>
      </c>
      <c r="L186">
        <v>0</v>
      </c>
      <c r="M186">
        <v>12.000000000001819</v>
      </c>
      <c r="N186">
        <v>1.2</v>
      </c>
      <c r="O186" s="515">
        <v>0.11041666667006211</v>
      </c>
    </row>
    <row r="187" spans="1:15" x14ac:dyDescent="0.2">
      <c r="A187" s="514">
        <v>186</v>
      </c>
      <c r="B187" s="514" t="s">
        <v>92</v>
      </c>
      <c r="C187" s="514">
        <v>1</v>
      </c>
      <c r="D187">
        <v>0.01</v>
      </c>
      <c r="E187">
        <v>0.01</v>
      </c>
      <c r="F187" s="382">
        <v>43297.386805555558</v>
      </c>
      <c r="G187">
        <v>1.1694</v>
      </c>
      <c r="H187" s="382">
        <v>43297.386805555558</v>
      </c>
      <c r="I187">
        <v>1.1694</v>
      </c>
      <c r="J187" s="374">
        <v>43297.479166666664</v>
      </c>
      <c r="K187">
        <v>1.1706000000000001</v>
      </c>
      <c r="L187">
        <v>0</v>
      </c>
      <c r="M187">
        <v>12</v>
      </c>
      <c r="N187">
        <v>1.2</v>
      </c>
      <c r="O187" s="515">
        <v>9.2361111106583849E-2</v>
      </c>
    </row>
    <row r="188" spans="1:15" x14ac:dyDescent="0.2">
      <c r="A188" s="514">
        <v>187</v>
      </c>
      <c r="B188" s="514" t="s">
        <v>92</v>
      </c>
      <c r="C188" s="514">
        <v>3</v>
      </c>
      <c r="D188">
        <v>0.01</v>
      </c>
      <c r="E188">
        <v>0.03</v>
      </c>
      <c r="F188" s="382">
        <v>43297.566666666666</v>
      </c>
      <c r="G188">
        <v>1.1722999999999999</v>
      </c>
      <c r="H188" s="382">
        <v>43297.774305555555</v>
      </c>
      <c r="I188">
        <v>1.1696</v>
      </c>
      <c r="J188" s="374">
        <v>43298.344444444447</v>
      </c>
      <c r="K188">
        <v>1.1724000000000001</v>
      </c>
      <c r="L188">
        <v>26.999999999998181</v>
      </c>
      <c r="M188">
        <v>28.000000000001819</v>
      </c>
      <c r="N188">
        <v>3.9400000000000004</v>
      </c>
      <c r="O188" s="515">
        <v>0.77777777778101154</v>
      </c>
    </row>
    <row r="189" spans="1:15" x14ac:dyDescent="0.2">
      <c r="A189" s="514">
        <v>188</v>
      </c>
      <c r="B189" s="514" t="s">
        <v>92</v>
      </c>
      <c r="C189" s="514">
        <v>9</v>
      </c>
      <c r="D189">
        <v>0.13</v>
      </c>
      <c r="E189">
        <v>0.4</v>
      </c>
      <c r="F189" s="382">
        <v>43298.461111111108</v>
      </c>
      <c r="G189">
        <v>1.1740999999999999</v>
      </c>
      <c r="H189" s="382">
        <v>43300.482638888891</v>
      </c>
      <c r="I189">
        <v>1.1601999999999999</v>
      </c>
      <c r="J189" s="374">
        <v>43300.804861111108</v>
      </c>
      <c r="K189">
        <v>1.1664000000000001</v>
      </c>
      <c r="L189">
        <v>139.00000000000182</v>
      </c>
      <c r="M189">
        <v>62.000000000003638</v>
      </c>
      <c r="N189">
        <v>75.88</v>
      </c>
      <c r="O189" s="515">
        <v>2.34375</v>
      </c>
    </row>
    <row r="190" spans="1:15" x14ac:dyDescent="0.2">
      <c r="A190" s="514">
        <v>189</v>
      </c>
      <c r="B190" s="514" t="s">
        <v>93</v>
      </c>
      <c r="C190" s="514">
        <v>1</v>
      </c>
      <c r="D190">
        <v>0.01</v>
      </c>
      <c r="E190">
        <v>0.01</v>
      </c>
      <c r="F190" s="382">
        <v>43298.711805555555</v>
      </c>
      <c r="G190">
        <v>1.1685000000000001</v>
      </c>
      <c r="H190" s="382">
        <v>43298.711805555555</v>
      </c>
      <c r="I190">
        <v>1.1685000000000001</v>
      </c>
      <c r="J190" s="374">
        <v>43298.748611111114</v>
      </c>
      <c r="K190">
        <v>1.1673</v>
      </c>
      <c r="L190">
        <v>0</v>
      </c>
      <c r="M190">
        <v>12.000000000001819</v>
      </c>
      <c r="N190">
        <v>1.2</v>
      </c>
      <c r="O190" s="515">
        <v>3.680555555911269E-2</v>
      </c>
    </row>
    <row r="191" spans="1:15" x14ac:dyDescent="0.2">
      <c r="A191" s="514">
        <v>190</v>
      </c>
      <c r="B191" s="514" t="s">
        <v>93</v>
      </c>
      <c r="C191" s="514">
        <v>1</v>
      </c>
      <c r="D191">
        <v>0.01</v>
      </c>
      <c r="E191">
        <v>0.01</v>
      </c>
      <c r="F191" s="382">
        <v>43298.752083333333</v>
      </c>
      <c r="G191">
        <v>1.1664000000000001</v>
      </c>
      <c r="H191" s="382">
        <v>43298.752083333333</v>
      </c>
      <c r="I191">
        <v>1.1664000000000001</v>
      </c>
      <c r="J191" s="374">
        <v>43298.8</v>
      </c>
      <c r="K191">
        <v>1.1652</v>
      </c>
      <c r="L191">
        <v>0</v>
      </c>
      <c r="M191">
        <v>12.000000000001819</v>
      </c>
      <c r="N191">
        <v>1.2</v>
      </c>
      <c r="O191" s="515">
        <v>4.7916666670062114E-2</v>
      </c>
    </row>
    <row r="192" spans="1:15" x14ac:dyDescent="0.2">
      <c r="A192" s="514">
        <v>191</v>
      </c>
      <c r="B192" s="514" t="s">
        <v>93</v>
      </c>
      <c r="C192" s="514">
        <v>2</v>
      </c>
      <c r="D192">
        <v>0.01</v>
      </c>
      <c r="E192">
        <v>0.02</v>
      </c>
      <c r="F192" s="382">
        <v>43298.81527777778</v>
      </c>
      <c r="G192">
        <v>1.1655</v>
      </c>
      <c r="H192" s="382">
        <v>43298.824305555558</v>
      </c>
      <c r="I192">
        <v>1.1667000000000001</v>
      </c>
      <c r="J192" s="374">
        <v>43299.25</v>
      </c>
      <c r="K192">
        <v>1.1647000000000001</v>
      </c>
      <c r="L192">
        <v>12</v>
      </c>
      <c r="M192">
        <v>20</v>
      </c>
      <c r="N192">
        <v>2.84</v>
      </c>
      <c r="O192" s="515">
        <v>0.43472222222044365</v>
      </c>
    </row>
    <row r="193" spans="1:15" x14ac:dyDescent="0.2">
      <c r="A193" s="514">
        <v>192</v>
      </c>
      <c r="B193" s="514" t="s">
        <v>93</v>
      </c>
      <c r="C193" s="514">
        <v>1</v>
      </c>
      <c r="D193">
        <v>0.01</v>
      </c>
      <c r="E193">
        <v>0.01</v>
      </c>
      <c r="F193" s="382">
        <v>43299.402083333334</v>
      </c>
      <c r="G193">
        <v>1.1626000000000001</v>
      </c>
      <c r="H193" s="382">
        <v>43299.402083333334</v>
      </c>
      <c r="I193">
        <v>1.1626000000000001</v>
      </c>
      <c r="J193" s="374">
        <v>43299.436805555553</v>
      </c>
      <c r="K193">
        <v>1.1614</v>
      </c>
      <c r="L193">
        <v>0</v>
      </c>
      <c r="M193">
        <v>12</v>
      </c>
      <c r="N193">
        <v>1.2</v>
      </c>
      <c r="O193" s="515">
        <v>3.4722222218988463E-2</v>
      </c>
    </row>
    <row r="194" spans="1:15" x14ac:dyDescent="0.2">
      <c r="A194" s="514">
        <v>193</v>
      </c>
      <c r="B194" s="514" t="s">
        <v>93</v>
      </c>
      <c r="C194" s="514">
        <v>1</v>
      </c>
      <c r="D194">
        <v>0.01</v>
      </c>
      <c r="E194">
        <v>0.01</v>
      </c>
      <c r="F194" s="382">
        <v>43299.462500000001</v>
      </c>
      <c r="G194">
        <v>1.1625000000000001</v>
      </c>
      <c r="H194" s="382">
        <v>43299.462500000001</v>
      </c>
      <c r="I194">
        <v>1.1625000000000001</v>
      </c>
      <c r="J194" s="374">
        <v>43299.544444444444</v>
      </c>
      <c r="K194">
        <v>1.1613</v>
      </c>
      <c r="L194">
        <v>0</v>
      </c>
      <c r="M194">
        <v>12</v>
      </c>
      <c r="N194">
        <v>1.2</v>
      </c>
      <c r="O194" s="515">
        <v>8.1944444442342501E-2</v>
      </c>
    </row>
    <row r="195" spans="1:15" x14ac:dyDescent="0.2">
      <c r="A195" s="514">
        <v>194</v>
      </c>
      <c r="B195" s="514" t="s">
        <v>93</v>
      </c>
      <c r="C195" s="514">
        <v>4</v>
      </c>
      <c r="D195">
        <v>0.02</v>
      </c>
      <c r="E195">
        <v>0.05</v>
      </c>
      <c r="F195" s="382">
        <v>43299.606249999997</v>
      </c>
      <c r="G195">
        <v>1.1619999999999999</v>
      </c>
      <c r="H195" s="382">
        <v>43299.767361111109</v>
      </c>
      <c r="I195">
        <v>1.1659999999999999</v>
      </c>
      <c r="J195" s="374">
        <v>43300.345833333333</v>
      </c>
      <c r="K195">
        <v>1.163</v>
      </c>
      <c r="L195">
        <v>40</v>
      </c>
      <c r="M195">
        <v>30</v>
      </c>
      <c r="N195">
        <v>6.9399999999999995</v>
      </c>
      <c r="O195" s="515">
        <v>0.73958333333575865</v>
      </c>
    </row>
    <row r="196" spans="1:15" x14ac:dyDescent="0.2">
      <c r="A196" s="514">
        <v>195</v>
      </c>
      <c r="B196" s="514" t="s">
        <v>93</v>
      </c>
      <c r="C196" s="514">
        <v>1</v>
      </c>
      <c r="D196">
        <v>0.01</v>
      </c>
      <c r="E196">
        <v>0.01</v>
      </c>
      <c r="F196" s="382">
        <v>43300.370138888888</v>
      </c>
      <c r="G196">
        <v>1.1624000000000001</v>
      </c>
      <c r="H196" s="382">
        <v>43300.370138888888</v>
      </c>
      <c r="I196">
        <v>1.1624000000000001</v>
      </c>
      <c r="J196" s="374">
        <v>43300.381944444445</v>
      </c>
      <c r="K196">
        <v>1.1612</v>
      </c>
      <c r="L196">
        <v>0</v>
      </c>
      <c r="M196">
        <v>12.000000000001819</v>
      </c>
      <c r="N196">
        <v>1.2</v>
      </c>
      <c r="O196" s="515">
        <v>1.1805555557657499E-2</v>
      </c>
    </row>
    <row r="197" spans="1:15" x14ac:dyDescent="0.2">
      <c r="A197" s="514">
        <v>196</v>
      </c>
      <c r="B197" s="514" t="s">
        <v>93</v>
      </c>
      <c r="C197" s="514">
        <v>1</v>
      </c>
      <c r="D197">
        <v>0.01</v>
      </c>
      <c r="E197">
        <v>0.01</v>
      </c>
      <c r="F197" s="382">
        <v>43300.418749999997</v>
      </c>
      <c r="G197">
        <v>1.1614</v>
      </c>
      <c r="H197" s="382">
        <v>43300.418749999997</v>
      </c>
      <c r="I197">
        <v>1.1614</v>
      </c>
      <c r="J197" s="374">
        <v>43300.479861111111</v>
      </c>
      <c r="K197">
        <v>1.1601999999999999</v>
      </c>
      <c r="L197">
        <v>0</v>
      </c>
      <c r="M197">
        <v>12.000000000001819</v>
      </c>
      <c r="N197">
        <v>1.2</v>
      </c>
      <c r="O197" s="515">
        <v>6.1111111113859806E-2</v>
      </c>
    </row>
    <row r="198" spans="1:15" x14ac:dyDescent="0.2">
      <c r="A198" s="514">
        <v>197</v>
      </c>
      <c r="B198" s="514" t="s">
        <v>93</v>
      </c>
      <c r="C198" s="514">
        <v>2</v>
      </c>
      <c r="D198">
        <v>0.01</v>
      </c>
      <c r="E198">
        <v>0.02</v>
      </c>
      <c r="F198" s="382">
        <v>43300.489583333336</v>
      </c>
      <c r="G198">
        <v>1.1599999999999999</v>
      </c>
      <c r="H198" s="382">
        <v>43300.518750000003</v>
      </c>
      <c r="I198">
        <v>1.1612</v>
      </c>
      <c r="J198" s="374">
        <v>43300.544444444444</v>
      </c>
      <c r="K198">
        <v>1.1594</v>
      </c>
      <c r="L198">
        <v>12</v>
      </c>
      <c r="M198">
        <v>18</v>
      </c>
      <c r="N198">
        <v>2.4</v>
      </c>
      <c r="O198" s="515">
        <v>5.486111110803904E-2</v>
      </c>
    </row>
    <row r="199" spans="1:15" x14ac:dyDescent="0.2">
      <c r="A199" s="514">
        <v>198</v>
      </c>
      <c r="B199" s="514" t="s">
        <v>93</v>
      </c>
      <c r="C199" s="514">
        <v>1</v>
      </c>
      <c r="D199">
        <v>0.01</v>
      </c>
      <c r="E199">
        <v>0.01</v>
      </c>
      <c r="F199" s="382">
        <v>43300.563888888886</v>
      </c>
      <c r="G199">
        <v>1.1593</v>
      </c>
      <c r="H199" s="382">
        <v>43300.563888888886</v>
      </c>
      <c r="I199">
        <v>1.1593</v>
      </c>
      <c r="J199" s="374">
        <v>43300.604166666664</v>
      </c>
      <c r="K199">
        <v>1.1580999999999999</v>
      </c>
      <c r="L199">
        <v>0</v>
      </c>
      <c r="M199">
        <v>12.000000000001819</v>
      </c>
      <c r="N199">
        <v>1.2</v>
      </c>
      <c r="O199" s="515">
        <v>4.0277777778101154E-2</v>
      </c>
    </row>
    <row r="200" spans="1:15" x14ac:dyDescent="0.2">
      <c r="A200" s="514">
        <v>199</v>
      </c>
      <c r="B200" s="514" t="s">
        <v>93</v>
      </c>
      <c r="C200" s="514">
        <v>9</v>
      </c>
      <c r="D200">
        <v>0.13</v>
      </c>
      <c r="E200">
        <v>0.39999999999999997</v>
      </c>
      <c r="F200" s="382">
        <v>43300.606944444444</v>
      </c>
      <c r="G200">
        <v>1.1579999999999999</v>
      </c>
      <c r="H200" s="382">
        <v>43304.047222222223</v>
      </c>
      <c r="I200">
        <v>1.1739999999999999</v>
      </c>
      <c r="J200" s="374">
        <v>43305.289583333331</v>
      </c>
      <c r="K200">
        <v>1.1677</v>
      </c>
      <c r="L200">
        <v>160</v>
      </c>
      <c r="M200">
        <v>63</v>
      </c>
      <c r="N200">
        <v>75.97</v>
      </c>
      <c r="O200" s="515">
        <v>2.6826388888875954</v>
      </c>
    </row>
    <row r="201" spans="1:15" x14ac:dyDescent="0.2">
      <c r="A201" s="514">
        <v>200</v>
      </c>
      <c r="B201" s="514" t="s">
        <v>92</v>
      </c>
      <c r="C201" s="514">
        <v>3</v>
      </c>
      <c r="D201">
        <v>0.01</v>
      </c>
      <c r="E201">
        <v>0.03</v>
      </c>
      <c r="F201" s="382">
        <v>43300.839583333334</v>
      </c>
      <c r="G201">
        <v>1.1657999999999999</v>
      </c>
      <c r="H201" s="382">
        <v>43301.15625</v>
      </c>
      <c r="I201">
        <v>1.1632</v>
      </c>
      <c r="J201" s="374">
        <v>43301.287499999999</v>
      </c>
      <c r="K201">
        <v>1.1658999999999999</v>
      </c>
      <c r="L201">
        <v>26</v>
      </c>
      <c r="M201">
        <v>27</v>
      </c>
      <c r="N201">
        <v>3.96</v>
      </c>
      <c r="O201" s="515">
        <v>0.44791666666424135</v>
      </c>
    </row>
    <row r="202" spans="1:15" x14ac:dyDescent="0.2">
      <c r="A202" s="514">
        <v>201</v>
      </c>
      <c r="B202" s="514" t="s">
        <v>92</v>
      </c>
      <c r="C202" s="514">
        <v>3</v>
      </c>
      <c r="D202">
        <v>0.01</v>
      </c>
      <c r="E202">
        <v>0.03</v>
      </c>
      <c r="F202" s="382">
        <v>43301.339583333334</v>
      </c>
      <c r="G202">
        <v>1.1668000000000001</v>
      </c>
      <c r="H202" s="382">
        <v>43301.388888888891</v>
      </c>
      <c r="I202">
        <v>1.1642999999999999</v>
      </c>
      <c r="J202" s="374">
        <v>43301.59097222222</v>
      </c>
      <c r="K202">
        <v>1.1669</v>
      </c>
      <c r="L202">
        <v>25.000000000001819</v>
      </c>
      <c r="M202">
        <v>26.000000000001819</v>
      </c>
      <c r="N202">
        <v>4</v>
      </c>
      <c r="O202" s="515">
        <v>0.25138888888614019</v>
      </c>
    </row>
    <row r="203" spans="1:15" x14ac:dyDescent="0.2">
      <c r="A203" s="514">
        <v>202</v>
      </c>
      <c r="B203" s="514" t="s">
        <v>92</v>
      </c>
      <c r="C203" s="514">
        <v>1</v>
      </c>
      <c r="D203">
        <v>0.01</v>
      </c>
      <c r="E203">
        <v>0.01</v>
      </c>
      <c r="F203" s="382">
        <v>43301.627083333333</v>
      </c>
      <c r="G203">
        <v>1.1705000000000001</v>
      </c>
      <c r="H203" s="382">
        <v>43301.627083333333</v>
      </c>
      <c r="I203">
        <v>1.1705000000000001</v>
      </c>
      <c r="J203" s="374">
        <v>43301.642361111109</v>
      </c>
      <c r="K203">
        <v>1.1717</v>
      </c>
      <c r="L203">
        <v>0</v>
      </c>
      <c r="M203">
        <v>11.999999999998181</v>
      </c>
      <c r="N203">
        <v>1.2</v>
      </c>
      <c r="O203" s="515">
        <v>1.5277777776645962E-2</v>
      </c>
    </row>
    <row r="204" spans="1:15" x14ac:dyDescent="0.2">
      <c r="A204" s="514">
        <v>203</v>
      </c>
      <c r="B204" s="514" t="s">
        <v>92</v>
      </c>
      <c r="C204" s="514">
        <v>2</v>
      </c>
      <c r="D204">
        <v>0.01</v>
      </c>
      <c r="E204">
        <v>0.02</v>
      </c>
      <c r="F204" s="382">
        <v>43301.645138888889</v>
      </c>
      <c r="G204">
        <v>1.1716</v>
      </c>
      <c r="H204" s="382">
        <v>43301.658333333333</v>
      </c>
      <c r="I204">
        <v>1.1702999999999999</v>
      </c>
      <c r="J204" s="374">
        <v>43301.8125</v>
      </c>
      <c r="K204">
        <v>1.1721999999999999</v>
      </c>
      <c r="L204">
        <v>13.000000000001819</v>
      </c>
      <c r="M204">
        <v>19</v>
      </c>
      <c r="N204">
        <v>2.5</v>
      </c>
      <c r="O204" s="515">
        <v>0.16736111111094942</v>
      </c>
    </row>
    <row r="205" spans="1:15" x14ac:dyDescent="0.2">
      <c r="A205" s="514">
        <v>204</v>
      </c>
      <c r="B205" s="514" t="s">
        <v>92</v>
      </c>
      <c r="C205" s="514">
        <v>1</v>
      </c>
      <c r="D205">
        <v>0.01</v>
      </c>
      <c r="E205">
        <v>0.01</v>
      </c>
      <c r="F205" s="382">
        <v>43301.865277777775</v>
      </c>
      <c r="G205">
        <v>1.1724000000000001</v>
      </c>
      <c r="H205" s="382">
        <v>43301.865277777775</v>
      </c>
      <c r="I205">
        <v>1.1724000000000001</v>
      </c>
      <c r="J205" s="374">
        <v>43304.044444444444</v>
      </c>
      <c r="K205">
        <v>1.1737</v>
      </c>
      <c r="L205">
        <v>0</v>
      </c>
      <c r="M205">
        <v>12.999999999998181</v>
      </c>
      <c r="N205">
        <v>1.18</v>
      </c>
      <c r="O205" s="515">
        <v>0.17916666666860692</v>
      </c>
    </row>
    <row r="206" spans="1:15" x14ac:dyDescent="0.2">
      <c r="A206" s="514">
        <v>205</v>
      </c>
      <c r="B206" s="514" t="s">
        <v>92</v>
      </c>
      <c r="C206" s="514">
        <v>3</v>
      </c>
      <c r="D206">
        <v>0.01</v>
      </c>
      <c r="E206">
        <v>0.03</v>
      </c>
      <c r="F206" s="382">
        <v>43304.15902777778</v>
      </c>
      <c r="G206">
        <v>1.1741999999999999</v>
      </c>
      <c r="H206" s="382">
        <v>43304.381249999999</v>
      </c>
      <c r="I206">
        <v>1.1716</v>
      </c>
      <c r="J206" s="374">
        <v>43304.399305555555</v>
      </c>
      <c r="K206">
        <v>1.1741999999999999</v>
      </c>
      <c r="L206">
        <v>26</v>
      </c>
      <c r="M206">
        <v>26</v>
      </c>
      <c r="N206">
        <v>3.9000000000000004</v>
      </c>
      <c r="O206" s="515">
        <v>0.24027777777519077</v>
      </c>
    </row>
    <row r="207" spans="1:15" x14ac:dyDescent="0.2">
      <c r="A207" s="514">
        <v>206</v>
      </c>
      <c r="B207" s="514" t="s">
        <v>92</v>
      </c>
      <c r="C207" s="514">
        <v>3</v>
      </c>
      <c r="D207">
        <v>0.01</v>
      </c>
      <c r="E207">
        <v>0.03</v>
      </c>
      <c r="F207" s="382">
        <v>43304.446527777778</v>
      </c>
      <c r="G207">
        <v>1.1722999999999999</v>
      </c>
      <c r="H207" s="382">
        <v>43304.479166666664</v>
      </c>
      <c r="I207">
        <v>1.1697</v>
      </c>
      <c r="J207" s="374">
        <v>43304.611111111109</v>
      </c>
      <c r="K207">
        <v>1.1722999999999999</v>
      </c>
      <c r="L207">
        <v>25.999999999998181</v>
      </c>
      <c r="M207">
        <v>25.999999999998181</v>
      </c>
      <c r="N207">
        <v>3.9000000000000004</v>
      </c>
      <c r="O207" s="515">
        <v>0.16458333333139308</v>
      </c>
    </row>
    <row r="208" spans="1:15" x14ac:dyDescent="0.2">
      <c r="A208" s="514">
        <v>207</v>
      </c>
      <c r="B208" s="514" t="s">
        <v>92</v>
      </c>
      <c r="C208" s="514">
        <v>4</v>
      </c>
      <c r="D208">
        <v>0.02</v>
      </c>
      <c r="E208">
        <v>0.05</v>
      </c>
      <c r="F208" s="382">
        <v>43304.65347222222</v>
      </c>
      <c r="G208">
        <v>1.1705000000000001</v>
      </c>
      <c r="H208" s="382">
        <v>43305.366666666669</v>
      </c>
      <c r="I208">
        <v>1.1665000000000001</v>
      </c>
      <c r="J208" s="374">
        <v>43305.395833333336</v>
      </c>
      <c r="K208">
        <v>1.1696</v>
      </c>
      <c r="L208">
        <v>40</v>
      </c>
      <c r="M208">
        <v>30.999999999998181</v>
      </c>
      <c r="N208">
        <v>6.96</v>
      </c>
      <c r="O208" s="515">
        <v>0.742361111115315</v>
      </c>
    </row>
    <row r="209" spans="1:15" x14ac:dyDescent="0.2">
      <c r="A209" s="514">
        <v>208</v>
      </c>
      <c r="B209" s="514" t="s">
        <v>93</v>
      </c>
      <c r="C209" s="514">
        <v>4</v>
      </c>
      <c r="D209">
        <v>0.02</v>
      </c>
      <c r="E209">
        <v>0.05</v>
      </c>
      <c r="F209" s="382">
        <v>43305.378472222219</v>
      </c>
      <c r="G209">
        <v>1.1664000000000001</v>
      </c>
      <c r="H209" s="382">
        <v>43305.697222222225</v>
      </c>
      <c r="I209">
        <v>1.1714</v>
      </c>
      <c r="J209" s="374">
        <v>43305.75</v>
      </c>
      <c r="K209">
        <v>1.1679999999999999</v>
      </c>
      <c r="L209">
        <v>49.999999999998181</v>
      </c>
      <c r="M209">
        <v>34</v>
      </c>
      <c r="N209">
        <v>7</v>
      </c>
      <c r="O209" s="515">
        <v>0.37152777778101154</v>
      </c>
    </row>
    <row r="210" spans="1:15" x14ac:dyDescent="0.2">
      <c r="A210" s="514">
        <v>209</v>
      </c>
      <c r="B210" s="514" t="s">
        <v>92</v>
      </c>
      <c r="C210" s="514">
        <v>2</v>
      </c>
      <c r="D210">
        <v>0.01</v>
      </c>
      <c r="E210">
        <v>0.02</v>
      </c>
      <c r="F210" s="382">
        <v>43305.402083333334</v>
      </c>
      <c r="G210">
        <v>1.1696</v>
      </c>
      <c r="H210" s="382">
        <v>43305.434027777781</v>
      </c>
      <c r="I210">
        <v>1.1682999999999999</v>
      </c>
      <c r="J210" s="374">
        <v>43305.508333333331</v>
      </c>
      <c r="K210">
        <v>1.1701999999999999</v>
      </c>
      <c r="L210">
        <v>13.000000000001819</v>
      </c>
      <c r="M210">
        <v>19</v>
      </c>
      <c r="N210">
        <v>2.5</v>
      </c>
      <c r="O210" s="515">
        <v>0.10624999999708962</v>
      </c>
    </row>
    <row r="211" spans="1:15" x14ac:dyDescent="0.2">
      <c r="A211" s="514">
        <v>210</v>
      </c>
      <c r="B211" s="514" t="s">
        <v>92</v>
      </c>
      <c r="C211" s="514">
        <v>2</v>
      </c>
      <c r="D211">
        <v>0.01</v>
      </c>
      <c r="E211">
        <v>0.02</v>
      </c>
      <c r="F211" s="382">
        <v>43305.559027777781</v>
      </c>
      <c r="G211">
        <v>1.1706000000000001</v>
      </c>
      <c r="H211" s="382">
        <v>43305.609722222223</v>
      </c>
      <c r="I211">
        <v>1.1694</v>
      </c>
      <c r="J211" s="374">
        <v>43305.663888888892</v>
      </c>
      <c r="K211">
        <v>1.1712</v>
      </c>
      <c r="L211">
        <v>12</v>
      </c>
      <c r="M211">
        <v>18</v>
      </c>
      <c r="N211">
        <v>2.4</v>
      </c>
      <c r="O211" s="515">
        <v>0.10486111111094942</v>
      </c>
    </row>
    <row r="212" spans="1:15" x14ac:dyDescent="0.2">
      <c r="A212" s="514">
        <v>211</v>
      </c>
      <c r="B212" s="514" t="s">
        <v>92</v>
      </c>
      <c r="C212" s="514">
        <v>3</v>
      </c>
      <c r="D212">
        <v>0.01</v>
      </c>
      <c r="E212">
        <v>0.03</v>
      </c>
      <c r="F212" s="382">
        <v>43305.679861111108</v>
      </c>
      <c r="G212">
        <v>1.1706000000000001</v>
      </c>
      <c r="H212" s="382">
        <v>43305.75</v>
      </c>
      <c r="I212">
        <v>1.1680999999999999</v>
      </c>
      <c r="J212" s="374">
        <v>43306.630555555559</v>
      </c>
      <c r="K212">
        <v>1.1708000000000001</v>
      </c>
      <c r="L212">
        <v>25</v>
      </c>
      <c r="M212">
        <v>27</v>
      </c>
      <c r="N212">
        <v>3.9400000000000004</v>
      </c>
      <c r="O212" s="515">
        <v>0.95069444445107365</v>
      </c>
    </row>
    <row r="213" spans="1:15" x14ac:dyDescent="0.2">
      <c r="A213" s="514">
        <v>212</v>
      </c>
      <c r="B213" s="514" t="s">
        <v>93</v>
      </c>
      <c r="C213" s="514">
        <v>2</v>
      </c>
      <c r="D213">
        <v>0.01</v>
      </c>
      <c r="E213">
        <v>0.02</v>
      </c>
      <c r="F213" s="382">
        <v>43305.822916666664</v>
      </c>
      <c r="G213">
        <v>1.1685000000000001</v>
      </c>
      <c r="H213" s="382">
        <v>43306.370833333334</v>
      </c>
      <c r="I213">
        <v>1.1698</v>
      </c>
      <c r="J213" s="374">
        <v>43306.697222222225</v>
      </c>
      <c r="K213">
        <v>1.1677999999999999</v>
      </c>
      <c r="L213">
        <v>12.999999999998181</v>
      </c>
      <c r="M213">
        <v>20</v>
      </c>
      <c r="N213">
        <v>2.7199999999999998</v>
      </c>
      <c r="O213" s="515">
        <v>0.87430555556056788</v>
      </c>
    </row>
    <row r="214" spans="1:15" x14ac:dyDescent="0.2">
      <c r="A214" s="514">
        <v>213</v>
      </c>
      <c r="B214" s="514" t="s">
        <v>92</v>
      </c>
      <c r="C214" s="514">
        <v>3</v>
      </c>
      <c r="D214">
        <v>0.01</v>
      </c>
      <c r="E214">
        <v>0.03</v>
      </c>
      <c r="F214" s="382">
        <v>43306.640972222223</v>
      </c>
      <c r="G214">
        <v>1.1709000000000001</v>
      </c>
      <c r="H214" s="382">
        <v>43306.697222222225</v>
      </c>
      <c r="I214">
        <v>1.1682999999999999</v>
      </c>
      <c r="J214" s="374">
        <v>43306.838194444441</v>
      </c>
      <c r="K214">
        <v>1.1709000000000001</v>
      </c>
      <c r="L214">
        <v>26.000000000001819</v>
      </c>
      <c r="M214">
        <v>26.000000000001819</v>
      </c>
      <c r="N214">
        <v>3.9000000000000004</v>
      </c>
      <c r="O214" s="515">
        <v>0.19722222221753327</v>
      </c>
    </row>
    <row r="215" spans="1:15" x14ac:dyDescent="0.2">
      <c r="A215" s="514">
        <v>214</v>
      </c>
      <c r="B215" s="514" t="s">
        <v>93</v>
      </c>
      <c r="C215" s="514">
        <v>1</v>
      </c>
      <c r="D215">
        <v>0.01</v>
      </c>
      <c r="E215">
        <v>0.01</v>
      </c>
      <c r="F215" s="382">
        <v>43306.7</v>
      </c>
      <c r="G215">
        <v>1.1684000000000001</v>
      </c>
      <c r="H215" s="382">
        <v>43306.7</v>
      </c>
      <c r="I215">
        <v>1.1684000000000001</v>
      </c>
      <c r="J215" s="374">
        <v>43306.708333333336</v>
      </c>
      <c r="K215">
        <v>1.1672</v>
      </c>
      <c r="L215">
        <v>0</v>
      </c>
      <c r="M215">
        <v>12.000000000001819</v>
      </c>
      <c r="N215">
        <v>1.2</v>
      </c>
      <c r="O215" s="515">
        <v>8.3333333386690356E-3</v>
      </c>
    </row>
    <row r="216" spans="1:15" x14ac:dyDescent="0.2">
      <c r="A216" s="514">
        <v>215</v>
      </c>
      <c r="B216" s="514" t="s">
        <v>93</v>
      </c>
      <c r="C216" s="514">
        <v>5</v>
      </c>
      <c r="D216">
        <v>0.03</v>
      </c>
      <c r="E216">
        <v>0.08</v>
      </c>
      <c r="F216" s="382">
        <v>43306.758333333331</v>
      </c>
      <c r="G216">
        <v>1.1673</v>
      </c>
      <c r="H216" s="382">
        <v>43306.911111111112</v>
      </c>
      <c r="I216">
        <v>1.1731</v>
      </c>
      <c r="J216" s="374">
        <v>43307.621527777781</v>
      </c>
      <c r="K216">
        <v>1.1694</v>
      </c>
      <c r="L216">
        <v>58</v>
      </c>
      <c r="M216">
        <v>37</v>
      </c>
      <c r="N216">
        <v>13.68</v>
      </c>
      <c r="O216" s="515">
        <v>0.86319444444961846</v>
      </c>
    </row>
    <row r="217" spans="1:15" x14ac:dyDescent="0.2">
      <c r="A217" s="514">
        <v>216</v>
      </c>
      <c r="B217" s="514" t="s">
        <v>92</v>
      </c>
      <c r="C217" s="514">
        <v>1</v>
      </c>
      <c r="D217">
        <v>0.01</v>
      </c>
      <c r="E217">
        <v>0.01</v>
      </c>
      <c r="F217" s="382">
        <v>43306.853472222225</v>
      </c>
      <c r="G217">
        <v>1.1702999999999999</v>
      </c>
      <c r="H217" s="382">
        <v>43306.853472222225</v>
      </c>
      <c r="I217">
        <v>1.1702999999999999</v>
      </c>
      <c r="J217" s="374">
        <v>43306.9</v>
      </c>
      <c r="K217">
        <v>1.1715</v>
      </c>
      <c r="L217">
        <v>0</v>
      </c>
      <c r="M217">
        <v>12.000000000001819</v>
      </c>
      <c r="N217">
        <v>1.2</v>
      </c>
      <c r="O217" s="515">
        <v>4.6527777776645962E-2</v>
      </c>
    </row>
    <row r="218" spans="1:15" x14ac:dyDescent="0.2">
      <c r="A218" s="514">
        <v>217</v>
      </c>
      <c r="B218" s="514" t="s">
        <v>92</v>
      </c>
      <c r="C218" s="514">
        <v>2</v>
      </c>
      <c r="D218">
        <v>0.01</v>
      </c>
      <c r="E218">
        <v>0.02</v>
      </c>
      <c r="F218" s="382">
        <v>43306.915277777778</v>
      </c>
      <c r="G218">
        <v>1.1733</v>
      </c>
      <c r="H218" s="382">
        <v>43306.92291666667</v>
      </c>
      <c r="I218">
        <v>1.1719999999999999</v>
      </c>
      <c r="J218" s="374">
        <v>43307.140972222223</v>
      </c>
      <c r="K218">
        <v>1.1741999999999999</v>
      </c>
      <c r="L218">
        <v>13</v>
      </c>
      <c r="M218">
        <v>22</v>
      </c>
      <c r="N218">
        <v>2.3600000000000003</v>
      </c>
      <c r="O218" s="515">
        <v>0.22569444444525288</v>
      </c>
    </row>
    <row r="219" spans="1:15" x14ac:dyDescent="0.2">
      <c r="A219" s="514">
        <v>218</v>
      </c>
      <c r="B219" s="514" t="s">
        <v>92</v>
      </c>
      <c r="C219" s="514">
        <v>7</v>
      </c>
      <c r="D219">
        <v>0.06</v>
      </c>
      <c r="E219">
        <v>0.18</v>
      </c>
      <c r="F219" s="382">
        <v>43307.356249999997</v>
      </c>
      <c r="G219">
        <v>1.1736</v>
      </c>
      <c r="H219" s="382">
        <v>43307.859722222223</v>
      </c>
      <c r="I219">
        <v>1.1642999999999999</v>
      </c>
      <c r="J219" s="374">
        <v>43311.488194444442</v>
      </c>
      <c r="K219">
        <v>1.1692</v>
      </c>
      <c r="L219">
        <v>93.000000000001819</v>
      </c>
      <c r="M219">
        <v>49.000000000001819</v>
      </c>
      <c r="N219">
        <v>31.060000000000002</v>
      </c>
      <c r="O219" s="515">
        <v>2.1319444444452529</v>
      </c>
    </row>
    <row r="220" spans="1:15" x14ac:dyDescent="0.2">
      <c r="A220" s="514">
        <v>219</v>
      </c>
      <c r="B220" s="514" t="s">
        <v>93</v>
      </c>
      <c r="C220" s="514">
        <v>1</v>
      </c>
      <c r="D220">
        <v>0.01</v>
      </c>
      <c r="E220">
        <v>0.01</v>
      </c>
      <c r="F220" s="382">
        <v>43307.627083333333</v>
      </c>
      <c r="G220">
        <v>1.1698</v>
      </c>
      <c r="H220" s="382">
        <v>43307.627083333333</v>
      </c>
      <c r="I220">
        <v>1.1698</v>
      </c>
      <c r="J220" s="374">
        <v>43307.644444444442</v>
      </c>
      <c r="K220">
        <v>1.1686000000000001</v>
      </c>
      <c r="L220">
        <v>0</v>
      </c>
      <c r="M220">
        <v>12</v>
      </c>
      <c r="N220">
        <v>1.2</v>
      </c>
      <c r="O220" s="515">
        <v>1.7361111109494232E-2</v>
      </c>
    </row>
    <row r="221" spans="1:15" x14ac:dyDescent="0.2">
      <c r="A221" s="514">
        <v>220</v>
      </c>
      <c r="B221" s="514" t="s">
        <v>93</v>
      </c>
      <c r="C221" s="514">
        <v>1</v>
      </c>
      <c r="D221">
        <v>0.01</v>
      </c>
      <c r="E221">
        <v>0.01</v>
      </c>
      <c r="F221" s="382">
        <v>43307.65</v>
      </c>
      <c r="G221">
        <v>1.1680999999999999</v>
      </c>
      <c r="H221" s="382">
        <v>43307.65</v>
      </c>
      <c r="I221">
        <v>1.1680999999999999</v>
      </c>
      <c r="J221" s="374">
        <v>43307.681250000001</v>
      </c>
      <c r="K221">
        <v>1.1668000000000001</v>
      </c>
      <c r="L221">
        <v>0</v>
      </c>
      <c r="M221">
        <v>13</v>
      </c>
      <c r="N221">
        <v>1.3</v>
      </c>
      <c r="O221" s="515">
        <v>3.125E-2</v>
      </c>
    </row>
    <row r="222" spans="1:15" x14ac:dyDescent="0.2">
      <c r="A222" s="514">
        <v>221</v>
      </c>
      <c r="B222" s="514" t="s">
        <v>93</v>
      </c>
      <c r="C222" s="514">
        <v>1</v>
      </c>
      <c r="D222">
        <v>0.01</v>
      </c>
      <c r="E222">
        <v>0.01</v>
      </c>
      <c r="F222" s="382">
        <v>43307.69027777778</v>
      </c>
      <c r="G222">
        <v>1.1657999999999999</v>
      </c>
      <c r="H222" s="382">
        <v>43307.69027777778</v>
      </c>
      <c r="I222">
        <v>1.1657999999999999</v>
      </c>
      <c r="J222" s="374">
        <v>43307.848611111112</v>
      </c>
      <c r="K222">
        <v>1.1646000000000001</v>
      </c>
      <c r="L222">
        <v>0</v>
      </c>
      <c r="M222">
        <v>12</v>
      </c>
      <c r="N222">
        <v>1.2</v>
      </c>
      <c r="O222" s="515">
        <v>0.15833333333284827</v>
      </c>
    </row>
    <row r="223" spans="1:15" x14ac:dyDescent="0.2">
      <c r="A223" s="514">
        <v>222</v>
      </c>
      <c r="B223" s="514" t="s">
        <v>93</v>
      </c>
      <c r="C223" s="514">
        <v>2</v>
      </c>
      <c r="D223">
        <v>0.01</v>
      </c>
      <c r="E223">
        <v>0.02</v>
      </c>
      <c r="F223" s="382">
        <v>43308.362500000003</v>
      </c>
      <c r="G223">
        <v>1.1642999999999999</v>
      </c>
      <c r="H223" s="382">
        <v>43308.38958333333</v>
      </c>
      <c r="I223">
        <v>1.1655</v>
      </c>
      <c r="J223" s="374">
        <v>43308.430555555555</v>
      </c>
      <c r="K223">
        <v>1.1635</v>
      </c>
      <c r="L223">
        <v>12.000000000001819</v>
      </c>
      <c r="M223">
        <v>20</v>
      </c>
      <c r="N223">
        <v>2.8</v>
      </c>
      <c r="O223" s="515">
        <v>6.8055555551836733E-2</v>
      </c>
    </row>
    <row r="224" spans="1:15" x14ac:dyDescent="0.2">
      <c r="A224" s="514">
        <v>223</v>
      </c>
      <c r="B224" s="514" t="s">
        <v>93</v>
      </c>
      <c r="C224" s="514">
        <v>8</v>
      </c>
      <c r="D224">
        <v>0.09</v>
      </c>
      <c r="E224">
        <v>0.27</v>
      </c>
      <c r="F224" s="382">
        <v>43308.505555555559</v>
      </c>
      <c r="G224">
        <v>1.1625000000000001</v>
      </c>
      <c r="H224" s="382">
        <v>43312.551388888889</v>
      </c>
      <c r="I224">
        <v>1.1740999999999999</v>
      </c>
      <c r="J224" s="374">
        <v>43312.956944444442</v>
      </c>
      <c r="K224">
        <v>1.1687000000000001</v>
      </c>
      <c r="L224">
        <v>116</v>
      </c>
      <c r="M224">
        <v>54</v>
      </c>
      <c r="N224">
        <v>51.050000000000004</v>
      </c>
      <c r="O224" s="515">
        <v>2.4513888888832298</v>
      </c>
    </row>
    <row r="225" spans="1:15" x14ac:dyDescent="0.2">
      <c r="A225" s="514">
        <v>224</v>
      </c>
      <c r="B225" s="514" t="s">
        <v>92</v>
      </c>
      <c r="C225" s="514">
        <v>1</v>
      </c>
      <c r="D225">
        <v>0.01</v>
      </c>
      <c r="E225">
        <v>0.01</v>
      </c>
      <c r="F225" s="382">
        <v>43311.490277777775</v>
      </c>
      <c r="G225">
        <v>1.1689000000000001</v>
      </c>
      <c r="H225" s="382">
        <v>43311.490277777775</v>
      </c>
      <c r="I225">
        <v>1.1689000000000001</v>
      </c>
      <c r="J225" s="374">
        <v>43311.654861111114</v>
      </c>
      <c r="K225">
        <v>1.1700999999999999</v>
      </c>
      <c r="L225">
        <v>0</v>
      </c>
      <c r="M225">
        <v>12</v>
      </c>
      <c r="N225">
        <v>1.2</v>
      </c>
      <c r="O225" s="515">
        <v>0.16458333333866904</v>
      </c>
    </row>
    <row r="226" spans="1:15" x14ac:dyDescent="0.2">
      <c r="A226" s="514">
        <v>225</v>
      </c>
      <c r="B226" s="514" t="s">
        <v>92</v>
      </c>
      <c r="C226" s="514">
        <v>1</v>
      </c>
      <c r="D226">
        <v>0.01</v>
      </c>
      <c r="E226">
        <v>0.01</v>
      </c>
      <c r="F226" s="382">
        <v>43311.669444444444</v>
      </c>
      <c r="G226">
        <v>1.1706000000000001</v>
      </c>
      <c r="H226" s="382">
        <v>43311.669444444444</v>
      </c>
      <c r="I226">
        <v>1.1706000000000001</v>
      </c>
      <c r="J226" s="374">
        <v>43311.742361111108</v>
      </c>
      <c r="K226">
        <v>1.1718</v>
      </c>
      <c r="L226">
        <v>0</v>
      </c>
      <c r="M226">
        <v>12</v>
      </c>
      <c r="N226">
        <v>1.2</v>
      </c>
      <c r="O226" s="515">
        <v>7.2916666664241347E-2</v>
      </c>
    </row>
    <row r="227" spans="1:15" x14ac:dyDescent="0.2">
      <c r="A227" s="514">
        <v>226</v>
      </c>
      <c r="B227" s="514" t="s">
        <v>92</v>
      </c>
      <c r="C227" s="514">
        <v>1</v>
      </c>
      <c r="D227">
        <v>0.01</v>
      </c>
      <c r="E227">
        <v>0.01</v>
      </c>
      <c r="F227" s="382">
        <v>43312.180555555555</v>
      </c>
      <c r="G227">
        <v>1.1705000000000001</v>
      </c>
      <c r="H227" s="382">
        <v>43312.180555555555</v>
      </c>
      <c r="I227">
        <v>1.1705000000000001</v>
      </c>
      <c r="J227" s="374">
        <v>43312.283333333333</v>
      </c>
      <c r="K227">
        <v>1.1717</v>
      </c>
      <c r="L227">
        <v>0</v>
      </c>
      <c r="M227">
        <v>11.999999999998181</v>
      </c>
      <c r="N227">
        <v>1.2</v>
      </c>
      <c r="O227" s="515">
        <v>0.10277777777810115</v>
      </c>
    </row>
    <row r="228" spans="1:15" x14ac:dyDescent="0.2">
      <c r="A228" s="514">
        <v>227</v>
      </c>
      <c r="B228" s="514" t="s">
        <v>92</v>
      </c>
      <c r="C228" s="514">
        <v>1</v>
      </c>
      <c r="D228">
        <v>0.01</v>
      </c>
      <c r="E228">
        <v>0.01</v>
      </c>
      <c r="F228" s="382">
        <v>43312.37777777778</v>
      </c>
      <c r="G228">
        <v>1.1718999999999999</v>
      </c>
      <c r="H228" s="382">
        <v>43312.37777777778</v>
      </c>
      <c r="I228">
        <v>1.1718999999999999</v>
      </c>
      <c r="J228" s="374">
        <v>43312.456250000003</v>
      </c>
      <c r="K228">
        <v>1.1731</v>
      </c>
      <c r="L228">
        <v>0</v>
      </c>
      <c r="M228">
        <v>12</v>
      </c>
      <c r="N228">
        <v>1.2</v>
      </c>
      <c r="O228" s="515">
        <v>7.8472222223354038E-2</v>
      </c>
    </row>
    <row r="229" spans="1:15" x14ac:dyDescent="0.2">
      <c r="A229" s="514">
        <v>228</v>
      </c>
      <c r="B229" s="514" t="s">
        <v>92</v>
      </c>
      <c r="C229" s="514">
        <v>1</v>
      </c>
      <c r="D229">
        <v>0.01</v>
      </c>
      <c r="E229">
        <v>0.01</v>
      </c>
      <c r="F229" s="382">
        <v>43312.459722222222</v>
      </c>
      <c r="G229">
        <v>1.1722999999999999</v>
      </c>
      <c r="H229" s="382">
        <v>43312.459722222222</v>
      </c>
      <c r="I229">
        <v>1.1722999999999999</v>
      </c>
      <c r="J229" s="374">
        <v>43312.52847222222</v>
      </c>
      <c r="K229">
        <v>1.1735</v>
      </c>
      <c r="L229">
        <v>0</v>
      </c>
      <c r="M229">
        <v>12.000000000001819</v>
      </c>
      <c r="N229">
        <v>1.2</v>
      </c>
      <c r="O229" s="515">
        <v>6.8749999998544808E-2</v>
      </c>
    </row>
    <row r="230" spans="1:15" x14ac:dyDescent="0.2">
      <c r="A230" s="514">
        <v>229</v>
      </c>
      <c r="B230" s="514" t="s">
        <v>92</v>
      </c>
      <c r="C230" s="514">
        <v>1</v>
      </c>
      <c r="D230">
        <v>0.01</v>
      </c>
      <c r="E230">
        <v>0.01</v>
      </c>
      <c r="F230" s="382">
        <v>43312.531944444447</v>
      </c>
      <c r="G230">
        <v>1.1731</v>
      </c>
      <c r="H230" s="382">
        <v>43312.531944444447</v>
      </c>
      <c r="I230">
        <v>1.1731</v>
      </c>
      <c r="J230" s="374">
        <v>43312.551388888889</v>
      </c>
      <c r="K230">
        <v>1.1742999999999999</v>
      </c>
      <c r="L230">
        <v>0</v>
      </c>
      <c r="M230">
        <v>11.999999999998181</v>
      </c>
      <c r="N230">
        <v>1.2</v>
      </c>
      <c r="O230" s="515">
        <v>1.9444444442342501E-2</v>
      </c>
    </row>
    <row r="231" spans="1:15" x14ac:dyDescent="0.2">
      <c r="A231" s="514">
        <v>230</v>
      </c>
      <c r="B231" s="514" t="s">
        <v>92</v>
      </c>
      <c r="C231" s="514">
        <v>14</v>
      </c>
      <c r="D231">
        <v>1.47</v>
      </c>
      <c r="E231">
        <v>3.7700000000000005</v>
      </c>
      <c r="F231" s="382">
        <v>43312.617361111108</v>
      </c>
      <c r="G231">
        <v>1.1737</v>
      </c>
      <c r="H231" s="382">
        <v>43326.745138888888</v>
      </c>
      <c r="I231">
        <v>1.1349</v>
      </c>
      <c r="J231" s="374">
        <v>43332.770138888889</v>
      </c>
      <c r="K231">
        <v>1.1462000000000001</v>
      </c>
      <c r="L231">
        <v>388</v>
      </c>
      <c r="M231">
        <v>113.00000000000182</v>
      </c>
      <c r="N231">
        <v>640.94000000000028</v>
      </c>
      <c r="O231" s="515">
        <v>14.152777777781012</v>
      </c>
    </row>
    <row r="232" spans="1:15" x14ac:dyDescent="0.2">
      <c r="A232" s="514">
        <v>231</v>
      </c>
      <c r="B232" s="514" t="s">
        <v>93</v>
      </c>
      <c r="C232" s="514">
        <v>2</v>
      </c>
      <c r="D232">
        <v>0.01</v>
      </c>
      <c r="E232">
        <v>0.02</v>
      </c>
      <c r="F232" s="382">
        <v>43313.367361111108</v>
      </c>
      <c r="G232">
        <v>1.1679999999999999</v>
      </c>
      <c r="H232" s="382">
        <v>43313.400694444441</v>
      </c>
      <c r="I232">
        <v>1.1692</v>
      </c>
      <c r="J232" s="374">
        <v>43313.702777777777</v>
      </c>
      <c r="K232">
        <v>1.1674</v>
      </c>
      <c r="L232">
        <v>12</v>
      </c>
      <c r="M232">
        <v>18</v>
      </c>
      <c r="N232">
        <v>2.4</v>
      </c>
      <c r="O232" s="515">
        <v>0.33541666666860692</v>
      </c>
    </row>
    <row r="233" spans="1:15" x14ac:dyDescent="0.2">
      <c r="A233" s="514">
        <v>232</v>
      </c>
      <c r="B233" s="514" t="s">
        <v>93</v>
      </c>
      <c r="C233" s="514">
        <v>1</v>
      </c>
      <c r="D233">
        <v>0.01</v>
      </c>
      <c r="E233">
        <v>0.01</v>
      </c>
      <c r="F233" s="382">
        <v>43313.706944444442</v>
      </c>
      <c r="G233">
        <v>1.1672</v>
      </c>
      <c r="H233" s="382">
        <v>43313.706944444442</v>
      </c>
      <c r="I233">
        <v>1.1672</v>
      </c>
      <c r="J233" s="374">
        <v>43313.804861111108</v>
      </c>
      <c r="K233">
        <v>1.1659999999999999</v>
      </c>
      <c r="L233">
        <v>0</v>
      </c>
      <c r="M233">
        <v>12</v>
      </c>
      <c r="N233">
        <v>1.2</v>
      </c>
      <c r="O233" s="515">
        <v>9.7916666665696539E-2</v>
      </c>
    </row>
    <row r="234" spans="1:15" x14ac:dyDescent="0.2">
      <c r="A234" s="514">
        <v>233</v>
      </c>
      <c r="B234" s="514" t="s">
        <v>93</v>
      </c>
      <c r="C234" s="514">
        <v>1</v>
      </c>
      <c r="D234">
        <v>0.01</v>
      </c>
      <c r="E234">
        <v>0.01</v>
      </c>
      <c r="F234" s="382">
        <v>43314.145833333336</v>
      </c>
      <c r="G234">
        <v>1.1666000000000001</v>
      </c>
      <c r="H234" s="382">
        <v>43314.145833333336</v>
      </c>
      <c r="I234">
        <v>1.1666000000000001</v>
      </c>
      <c r="J234" s="374">
        <v>43314.230555555558</v>
      </c>
      <c r="K234">
        <v>1.1654</v>
      </c>
      <c r="L234">
        <v>0</v>
      </c>
      <c r="M234">
        <v>12</v>
      </c>
      <c r="N234">
        <v>1.2</v>
      </c>
      <c r="O234" s="515">
        <v>8.4722222221898846E-2</v>
      </c>
    </row>
    <row r="235" spans="1:15" x14ac:dyDescent="0.2">
      <c r="A235" s="514">
        <v>234</v>
      </c>
      <c r="B235" s="514" t="s">
        <v>93</v>
      </c>
      <c r="C235" s="514">
        <v>1</v>
      </c>
      <c r="D235">
        <v>0.01</v>
      </c>
      <c r="E235">
        <v>0.01</v>
      </c>
      <c r="F235" s="382">
        <v>43314.394444444442</v>
      </c>
      <c r="G235">
        <v>1.163</v>
      </c>
      <c r="H235" s="382">
        <v>43314.394444444442</v>
      </c>
      <c r="I235">
        <v>1.163</v>
      </c>
      <c r="J235" s="374">
        <v>43314.474305555559</v>
      </c>
      <c r="K235">
        <v>1.1617999999999999</v>
      </c>
      <c r="L235">
        <v>0</v>
      </c>
      <c r="M235">
        <v>12</v>
      </c>
      <c r="N235">
        <v>1.2</v>
      </c>
      <c r="O235" s="515">
        <v>7.9861111116770189E-2</v>
      </c>
    </row>
    <row r="236" spans="1:15" x14ac:dyDescent="0.2">
      <c r="A236" s="514">
        <v>235</v>
      </c>
      <c r="B236" s="514" t="s">
        <v>93</v>
      </c>
      <c r="C236" s="514">
        <v>1</v>
      </c>
      <c r="D236">
        <v>0.01</v>
      </c>
      <c r="E236">
        <v>0.01</v>
      </c>
      <c r="F236" s="382">
        <v>43314.527777777781</v>
      </c>
      <c r="G236">
        <v>1.1621999999999999</v>
      </c>
      <c r="H236" s="382">
        <v>43314.527777777781</v>
      </c>
      <c r="I236">
        <v>1.1621999999999999</v>
      </c>
      <c r="J236" s="374">
        <v>43314.574305555558</v>
      </c>
      <c r="K236">
        <v>1.161</v>
      </c>
      <c r="L236">
        <v>0</v>
      </c>
      <c r="M236">
        <v>11.999999999998181</v>
      </c>
      <c r="N236">
        <v>1.2</v>
      </c>
      <c r="O236" s="515">
        <v>4.6527777776645962E-2</v>
      </c>
    </row>
    <row r="237" spans="1:15" x14ac:dyDescent="0.2">
      <c r="A237" s="514">
        <v>236</v>
      </c>
      <c r="B237" s="514" t="s">
        <v>93</v>
      </c>
      <c r="C237" s="514">
        <v>2</v>
      </c>
      <c r="D237">
        <v>0.01</v>
      </c>
      <c r="E237">
        <v>0.02</v>
      </c>
      <c r="F237" s="382">
        <v>43314.581250000003</v>
      </c>
      <c r="G237">
        <v>1.1612</v>
      </c>
      <c r="H237" s="382">
        <v>43314.62222222222</v>
      </c>
      <c r="I237">
        <v>1.1624000000000001</v>
      </c>
      <c r="J237" s="374">
        <v>43314.793749999997</v>
      </c>
      <c r="K237">
        <v>1.1606000000000001</v>
      </c>
      <c r="L237">
        <v>12.000000000001819</v>
      </c>
      <c r="M237">
        <v>18.000000000001819</v>
      </c>
      <c r="N237">
        <v>2.4</v>
      </c>
      <c r="O237" s="515">
        <v>0.21249999999417923</v>
      </c>
    </row>
    <row r="238" spans="1:15" x14ac:dyDescent="0.2">
      <c r="A238" s="514">
        <v>237</v>
      </c>
      <c r="B238" s="514" t="s">
        <v>93</v>
      </c>
      <c r="C238" s="514">
        <v>1</v>
      </c>
      <c r="D238">
        <v>0.01</v>
      </c>
      <c r="E238">
        <v>0.01</v>
      </c>
      <c r="F238" s="382">
        <v>43315.356944444444</v>
      </c>
      <c r="G238">
        <v>1.1581999999999999</v>
      </c>
      <c r="H238" s="382">
        <v>43315.356944444444</v>
      </c>
      <c r="I238">
        <v>1.1581999999999999</v>
      </c>
      <c r="J238" s="374">
        <v>43315.413194444445</v>
      </c>
      <c r="K238">
        <v>1.157</v>
      </c>
      <c r="L238">
        <v>0</v>
      </c>
      <c r="M238">
        <v>11.999999999998181</v>
      </c>
      <c r="N238">
        <v>1.2</v>
      </c>
      <c r="O238" s="515">
        <v>5.6250000001455192E-2</v>
      </c>
    </row>
    <row r="239" spans="1:15" x14ac:dyDescent="0.2">
      <c r="A239" s="514">
        <v>238</v>
      </c>
      <c r="B239" s="514" t="s">
        <v>93</v>
      </c>
      <c r="C239" s="514">
        <v>3</v>
      </c>
      <c r="D239">
        <v>0.01</v>
      </c>
      <c r="E239">
        <v>0.03</v>
      </c>
      <c r="F239" s="382">
        <v>43315.443055555559</v>
      </c>
      <c r="G239">
        <v>1.1577</v>
      </c>
      <c r="H239" s="382">
        <v>43315.563194444447</v>
      </c>
      <c r="I239">
        <v>1.1603000000000001</v>
      </c>
      <c r="J239" s="374">
        <v>43315.642361111109</v>
      </c>
      <c r="K239">
        <v>1.1577</v>
      </c>
      <c r="L239">
        <v>26.000000000001819</v>
      </c>
      <c r="M239">
        <v>26.000000000001819</v>
      </c>
      <c r="N239">
        <v>3.8</v>
      </c>
      <c r="O239" s="515">
        <v>0.19930555555038154</v>
      </c>
    </row>
    <row r="240" spans="1:15" x14ac:dyDescent="0.2">
      <c r="A240" s="514">
        <v>239</v>
      </c>
      <c r="B240" s="514" t="s">
        <v>93</v>
      </c>
      <c r="C240" s="514">
        <v>1</v>
      </c>
      <c r="D240">
        <v>0.01</v>
      </c>
      <c r="E240">
        <v>0.01</v>
      </c>
      <c r="F240" s="382">
        <v>43315.668749999997</v>
      </c>
      <c r="G240">
        <v>1.1581999999999999</v>
      </c>
      <c r="H240" s="382">
        <v>43315.668749999997</v>
      </c>
      <c r="I240">
        <v>1.1581999999999999</v>
      </c>
      <c r="J240" s="374">
        <v>43315.695833333331</v>
      </c>
      <c r="K240">
        <v>1.1594</v>
      </c>
      <c r="L240">
        <v>0</v>
      </c>
      <c r="M240">
        <v>-12.000000000001819</v>
      </c>
      <c r="N240">
        <v>-1.2</v>
      </c>
      <c r="O240" s="515">
        <v>2.7083333334303461E-2</v>
      </c>
    </row>
    <row r="241" spans="1:15" x14ac:dyDescent="0.2">
      <c r="A241" s="514">
        <v>240</v>
      </c>
      <c r="B241" s="514" t="s">
        <v>93</v>
      </c>
      <c r="C241" s="514">
        <v>1</v>
      </c>
      <c r="D241">
        <v>0.01</v>
      </c>
      <c r="E241">
        <v>0.01</v>
      </c>
      <c r="F241" s="382">
        <v>43318.09375</v>
      </c>
      <c r="G241">
        <v>1.1560999999999999</v>
      </c>
      <c r="H241" s="382">
        <v>43318.09375</v>
      </c>
      <c r="I241">
        <v>1.1560999999999999</v>
      </c>
      <c r="J241" s="374">
        <v>43318.509722222225</v>
      </c>
      <c r="K241">
        <v>1.1549</v>
      </c>
      <c r="L241">
        <v>0</v>
      </c>
      <c r="M241">
        <v>11.999999999998181</v>
      </c>
      <c r="N241">
        <v>1.2</v>
      </c>
      <c r="O241" s="515">
        <v>0.41597222222480923</v>
      </c>
    </row>
    <row r="242" spans="1:15" x14ac:dyDescent="0.2">
      <c r="A242" s="514">
        <v>241</v>
      </c>
      <c r="B242" s="514" t="s">
        <v>93</v>
      </c>
      <c r="C242" s="514">
        <v>6</v>
      </c>
      <c r="D242">
        <v>0.04</v>
      </c>
      <c r="E242">
        <v>0.12</v>
      </c>
      <c r="F242" s="382">
        <v>43318.667361111111</v>
      </c>
      <c r="G242">
        <v>1.1545000000000001</v>
      </c>
      <c r="H242" s="382">
        <v>43320.212500000001</v>
      </c>
      <c r="I242">
        <v>1.1617999999999999</v>
      </c>
      <c r="J242" s="374">
        <v>43320.609027777777</v>
      </c>
      <c r="K242">
        <v>1.1577999999999999</v>
      </c>
      <c r="L242">
        <v>73</v>
      </c>
      <c r="M242">
        <v>40</v>
      </c>
      <c r="N242">
        <v>18.78</v>
      </c>
      <c r="O242" s="515">
        <v>1.9416666666656965</v>
      </c>
    </row>
    <row r="243" spans="1:15" x14ac:dyDescent="0.2">
      <c r="A243" s="514">
        <v>242</v>
      </c>
      <c r="B243" s="514" t="s">
        <v>93</v>
      </c>
      <c r="C243" s="514">
        <v>3</v>
      </c>
      <c r="D243">
        <v>0.01</v>
      </c>
      <c r="E243">
        <v>0.03</v>
      </c>
      <c r="F243" s="382">
        <v>43320.636805555558</v>
      </c>
      <c r="G243">
        <v>1.1589</v>
      </c>
      <c r="H243" s="382">
        <v>43320.841666666667</v>
      </c>
      <c r="I243">
        <v>1.1615</v>
      </c>
      <c r="J243" s="374">
        <v>43321.383333333331</v>
      </c>
      <c r="K243">
        <v>1.159</v>
      </c>
      <c r="L243">
        <v>26</v>
      </c>
      <c r="M243">
        <v>25</v>
      </c>
      <c r="N243">
        <v>3.75</v>
      </c>
      <c r="O243" s="515">
        <v>0.74652777777373558</v>
      </c>
    </row>
    <row r="244" spans="1:15" x14ac:dyDescent="0.2">
      <c r="A244" s="514">
        <v>243</v>
      </c>
      <c r="B244" s="514" t="s">
        <v>93</v>
      </c>
      <c r="C244" s="514">
        <v>2</v>
      </c>
      <c r="D244">
        <v>0.01</v>
      </c>
      <c r="E244">
        <v>0.02</v>
      </c>
      <c r="F244" s="382">
        <v>43321.40347222222</v>
      </c>
      <c r="G244">
        <v>1.1584000000000001</v>
      </c>
      <c r="H244" s="382">
        <v>43321.479861111111</v>
      </c>
      <c r="I244">
        <v>1.1597</v>
      </c>
      <c r="J244" s="374">
        <v>43321.697916666664</v>
      </c>
      <c r="K244">
        <v>1.1578999999999999</v>
      </c>
      <c r="L244">
        <v>12.999999999998181</v>
      </c>
      <c r="M244">
        <v>18</v>
      </c>
      <c r="N244">
        <v>2.2999999999999998</v>
      </c>
      <c r="O244" s="515">
        <v>0.29444444444379769</v>
      </c>
    </row>
    <row r="245" spans="1:15" x14ac:dyDescent="0.2">
      <c r="A245" s="514">
        <v>244</v>
      </c>
      <c r="B245" s="514" t="s">
        <v>93</v>
      </c>
      <c r="C245" s="514">
        <v>1</v>
      </c>
      <c r="D245">
        <v>0.01</v>
      </c>
      <c r="E245">
        <v>0.01</v>
      </c>
      <c r="F245" s="382">
        <v>43321.709722222222</v>
      </c>
      <c r="G245">
        <v>1.1573</v>
      </c>
      <c r="H245" s="382">
        <v>43321.709722222222</v>
      </c>
      <c r="I245">
        <v>1.1573</v>
      </c>
      <c r="J245" s="374">
        <v>43321.751388888886</v>
      </c>
      <c r="K245">
        <v>1.1560999999999999</v>
      </c>
      <c r="L245">
        <v>0</v>
      </c>
      <c r="M245">
        <v>12.000000000001819</v>
      </c>
      <c r="N245">
        <v>1.2</v>
      </c>
      <c r="O245" s="515">
        <v>4.1666666664241347E-2</v>
      </c>
    </row>
    <row r="246" spans="1:15" x14ac:dyDescent="0.2">
      <c r="A246" s="514">
        <v>245</v>
      </c>
      <c r="B246" s="514" t="s">
        <v>93</v>
      </c>
      <c r="C246" s="514">
        <v>1</v>
      </c>
      <c r="D246">
        <v>0.01</v>
      </c>
      <c r="E246">
        <v>0.01</v>
      </c>
      <c r="F246" s="382">
        <v>43322.053472222222</v>
      </c>
      <c r="G246">
        <v>1.1523000000000001</v>
      </c>
      <c r="H246" s="382">
        <v>43322.053472222222</v>
      </c>
      <c r="I246">
        <v>1.1523000000000001</v>
      </c>
      <c r="J246" s="374">
        <v>43322.29791666667</v>
      </c>
      <c r="K246">
        <v>1.1507000000000001</v>
      </c>
      <c r="L246">
        <v>0</v>
      </c>
      <c r="M246">
        <v>16.000000000001819</v>
      </c>
      <c r="N246">
        <v>1.6</v>
      </c>
      <c r="O246" s="515">
        <v>0.24444444444816327</v>
      </c>
    </row>
    <row r="247" spans="1:15" x14ac:dyDescent="0.2">
      <c r="A247" s="514">
        <v>246</v>
      </c>
      <c r="B247" s="514" t="s">
        <v>93</v>
      </c>
      <c r="C247" s="514">
        <v>1</v>
      </c>
      <c r="D247">
        <v>0.01</v>
      </c>
      <c r="E247">
        <v>0.01</v>
      </c>
      <c r="F247" s="382">
        <v>43322.306250000001</v>
      </c>
      <c r="G247">
        <v>1.1460999999999999</v>
      </c>
      <c r="H247" s="382">
        <v>43322.306250000001</v>
      </c>
      <c r="I247">
        <v>1.1460999999999999</v>
      </c>
      <c r="J247" s="374">
        <v>43322.309027777781</v>
      </c>
      <c r="K247">
        <v>1.1449</v>
      </c>
      <c r="L247">
        <v>0</v>
      </c>
      <c r="M247">
        <v>11.999999999998181</v>
      </c>
      <c r="N247">
        <v>1.2</v>
      </c>
      <c r="O247" s="515">
        <v>2.7777777795563452E-3</v>
      </c>
    </row>
    <row r="248" spans="1:15" x14ac:dyDescent="0.2">
      <c r="A248" s="514">
        <v>247</v>
      </c>
      <c r="B248" s="514" t="s">
        <v>93</v>
      </c>
      <c r="C248" s="514">
        <v>1</v>
      </c>
      <c r="D248">
        <v>0.01</v>
      </c>
      <c r="E248">
        <v>0.01</v>
      </c>
      <c r="F248" s="382">
        <v>43322.317361111112</v>
      </c>
      <c r="G248">
        <v>1.1458999999999999</v>
      </c>
      <c r="H248" s="382">
        <v>43322.317361111112</v>
      </c>
      <c r="I248">
        <v>1.1458999999999999</v>
      </c>
      <c r="J248" s="374">
        <v>43322.34097222222</v>
      </c>
      <c r="K248">
        <v>1.1447000000000001</v>
      </c>
      <c r="L248">
        <v>0</v>
      </c>
      <c r="M248">
        <v>12</v>
      </c>
      <c r="N248">
        <v>1.2</v>
      </c>
      <c r="O248" s="515">
        <v>2.361111110803904E-2</v>
      </c>
    </row>
    <row r="249" spans="1:15" x14ac:dyDescent="0.2">
      <c r="A249" s="514">
        <v>248</v>
      </c>
      <c r="B249" s="514" t="s">
        <v>93</v>
      </c>
      <c r="C249" s="514">
        <v>3</v>
      </c>
      <c r="D249">
        <v>0.01</v>
      </c>
      <c r="E249">
        <v>0.03</v>
      </c>
      <c r="F249" s="382">
        <v>43322.348611111112</v>
      </c>
      <c r="G249">
        <v>1.1446000000000001</v>
      </c>
      <c r="H249" s="382">
        <v>43322.372916666667</v>
      </c>
      <c r="I249">
        <v>1.1473</v>
      </c>
      <c r="J249" s="374">
        <v>43322.436111111114</v>
      </c>
      <c r="K249">
        <v>1.1446000000000001</v>
      </c>
      <c r="L249">
        <v>27</v>
      </c>
      <c r="M249">
        <v>27</v>
      </c>
      <c r="N249">
        <v>4</v>
      </c>
      <c r="O249" s="515">
        <v>8.7500000001455192E-2</v>
      </c>
    </row>
    <row r="250" spans="1:15" x14ac:dyDescent="0.2">
      <c r="A250" s="514">
        <v>249</v>
      </c>
      <c r="B250" s="514" t="s">
        <v>93</v>
      </c>
      <c r="C250" s="514">
        <v>3</v>
      </c>
      <c r="D250">
        <v>0.01</v>
      </c>
      <c r="E250">
        <v>0.03</v>
      </c>
      <c r="F250" s="382">
        <v>43322.438888888886</v>
      </c>
      <c r="G250">
        <v>1.1451</v>
      </c>
      <c r="H250" s="382">
        <v>43322.527083333334</v>
      </c>
      <c r="I250">
        <v>1.1476999999999999</v>
      </c>
      <c r="J250" s="374">
        <v>43322.586111111108</v>
      </c>
      <c r="K250">
        <v>1.1451</v>
      </c>
      <c r="L250">
        <v>26</v>
      </c>
      <c r="M250">
        <v>26</v>
      </c>
      <c r="N250">
        <v>3.8</v>
      </c>
      <c r="O250" s="515">
        <v>0.14722222222189885</v>
      </c>
    </row>
    <row r="251" spans="1:15" x14ac:dyDescent="0.2">
      <c r="A251" s="514">
        <v>250</v>
      </c>
      <c r="B251" s="514" t="s">
        <v>93</v>
      </c>
      <c r="C251" s="514">
        <v>1</v>
      </c>
      <c r="D251">
        <v>0.01</v>
      </c>
      <c r="E251">
        <v>0.01</v>
      </c>
      <c r="F251" s="382">
        <v>43322.61041666667</v>
      </c>
      <c r="G251">
        <v>1.1451</v>
      </c>
      <c r="H251" s="382">
        <v>43322.61041666667</v>
      </c>
      <c r="I251">
        <v>1.1451</v>
      </c>
      <c r="J251" s="374">
        <v>43322.631944444445</v>
      </c>
      <c r="K251">
        <v>1.1438999999999999</v>
      </c>
      <c r="L251">
        <v>0</v>
      </c>
      <c r="M251">
        <v>12</v>
      </c>
      <c r="N251">
        <v>1.2</v>
      </c>
      <c r="O251" s="515">
        <v>2.1527777775190771E-2</v>
      </c>
    </row>
    <row r="252" spans="1:15" x14ac:dyDescent="0.2">
      <c r="A252" s="514">
        <v>251</v>
      </c>
      <c r="B252" s="514" t="s">
        <v>93</v>
      </c>
      <c r="C252" s="514">
        <v>2</v>
      </c>
      <c r="D252">
        <v>0.01</v>
      </c>
      <c r="E252">
        <v>0.02</v>
      </c>
      <c r="F252" s="382">
        <v>43322.662499999999</v>
      </c>
      <c r="G252">
        <v>1.1425000000000001</v>
      </c>
      <c r="H252" s="382">
        <v>43322.673611111109</v>
      </c>
      <c r="I252">
        <v>1.1437999999999999</v>
      </c>
      <c r="J252" s="374">
        <v>43322.715277777781</v>
      </c>
      <c r="K252">
        <v>1.1419999999999999</v>
      </c>
      <c r="L252">
        <v>13</v>
      </c>
      <c r="M252">
        <v>18.000000000001819</v>
      </c>
      <c r="N252">
        <v>2.2999999999999998</v>
      </c>
      <c r="O252" s="515">
        <v>5.2777777782466728E-2</v>
      </c>
    </row>
    <row r="253" spans="1:15" x14ac:dyDescent="0.2">
      <c r="A253" s="514">
        <v>252</v>
      </c>
      <c r="B253" s="514" t="s">
        <v>93</v>
      </c>
      <c r="C253" s="514">
        <v>1</v>
      </c>
      <c r="D253">
        <v>0.01</v>
      </c>
      <c r="E253">
        <v>0.01</v>
      </c>
      <c r="F253" s="382">
        <v>43322.722222222219</v>
      </c>
      <c r="G253">
        <v>1.1419999999999999</v>
      </c>
      <c r="H253" s="382">
        <v>43322.722222222219</v>
      </c>
      <c r="I253">
        <v>1.1419999999999999</v>
      </c>
      <c r="J253" s="374">
        <v>43322.743750000001</v>
      </c>
      <c r="K253">
        <v>1.1408</v>
      </c>
      <c r="L253">
        <v>0</v>
      </c>
      <c r="M253">
        <v>11.999999999998181</v>
      </c>
      <c r="N253">
        <v>1.2</v>
      </c>
      <c r="O253" s="515">
        <v>2.1527777782466728E-2</v>
      </c>
    </row>
    <row r="254" spans="1:15" x14ac:dyDescent="0.2">
      <c r="A254" s="514">
        <v>253</v>
      </c>
      <c r="B254" s="514" t="s">
        <v>93</v>
      </c>
      <c r="C254" s="514">
        <v>1</v>
      </c>
      <c r="D254">
        <v>0.01</v>
      </c>
      <c r="E254">
        <v>0.01</v>
      </c>
      <c r="F254" s="382">
        <v>43322.754166666666</v>
      </c>
      <c r="G254">
        <v>1.1400999999999999</v>
      </c>
      <c r="H254" s="382">
        <v>43322.754166666666</v>
      </c>
      <c r="I254">
        <v>1.1400999999999999</v>
      </c>
      <c r="J254" s="374">
        <v>43322.808333333334</v>
      </c>
      <c r="K254">
        <v>1.1389</v>
      </c>
      <c r="L254">
        <v>0</v>
      </c>
      <c r="M254">
        <v>11.999999999998181</v>
      </c>
      <c r="N254">
        <v>1.2</v>
      </c>
      <c r="O254" s="515">
        <v>5.4166666668606922E-2</v>
      </c>
    </row>
    <row r="255" spans="1:15" x14ac:dyDescent="0.2">
      <c r="A255" s="514">
        <v>254</v>
      </c>
      <c r="B255" s="514" t="s">
        <v>93</v>
      </c>
      <c r="C255" s="514">
        <v>3</v>
      </c>
      <c r="D255">
        <v>0.01</v>
      </c>
      <c r="E255">
        <v>0.03</v>
      </c>
      <c r="F255" s="382">
        <v>43322.816666666666</v>
      </c>
      <c r="G255">
        <v>1.1392</v>
      </c>
      <c r="H255" s="382">
        <v>43322.890972222223</v>
      </c>
      <c r="I255">
        <v>1.1417999999999999</v>
      </c>
      <c r="J255" s="374">
        <v>43325</v>
      </c>
      <c r="K255">
        <v>1.1386000000000001</v>
      </c>
      <c r="L255">
        <v>26</v>
      </c>
      <c r="M255">
        <v>32</v>
      </c>
      <c r="N255">
        <v>5.66</v>
      </c>
      <c r="O255" s="515">
        <v>0.18333333333430346</v>
      </c>
    </row>
    <row r="256" spans="1:15" x14ac:dyDescent="0.2">
      <c r="A256" s="514">
        <v>255</v>
      </c>
      <c r="B256" s="514" t="s">
        <v>93</v>
      </c>
      <c r="C256" s="514">
        <v>1</v>
      </c>
      <c r="D256">
        <v>0.01</v>
      </c>
      <c r="E256">
        <v>0.01</v>
      </c>
      <c r="F256" s="382">
        <v>43325.045138888891</v>
      </c>
      <c r="G256">
        <v>1.1402000000000001</v>
      </c>
      <c r="H256" s="382">
        <v>43325.045138888891</v>
      </c>
      <c r="I256">
        <v>1.1402000000000001</v>
      </c>
      <c r="J256" s="374">
        <v>43325.104166666664</v>
      </c>
      <c r="K256">
        <v>1.139</v>
      </c>
      <c r="L256">
        <v>0</v>
      </c>
      <c r="M256">
        <v>12.000000000001819</v>
      </c>
      <c r="N256">
        <v>1.2</v>
      </c>
      <c r="O256" s="515">
        <v>5.9027777773735579E-2</v>
      </c>
    </row>
    <row r="257" spans="1:15" x14ac:dyDescent="0.2">
      <c r="A257" s="514">
        <v>256</v>
      </c>
      <c r="B257" s="514" t="s">
        <v>93</v>
      </c>
      <c r="C257" s="514">
        <v>1</v>
      </c>
      <c r="D257">
        <v>0.01</v>
      </c>
      <c r="E257">
        <v>0.01</v>
      </c>
      <c r="F257" s="382">
        <v>43325.134027777778</v>
      </c>
      <c r="G257">
        <v>1.1382000000000001</v>
      </c>
      <c r="H257" s="382">
        <v>43325.134027777778</v>
      </c>
      <c r="I257">
        <v>1.1382000000000001</v>
      </c>
      <c r="J257" s="374">
        <v>43325.157638888886</v>
      </c>
      <c r="K257">
        <v>1.137</v>
      </c>
      <c r="L257">
        <v>0</v>
      </c>
      <c r="M257">
        <v>12.000000000001819</v>
      </c>
      <c r="N257">
        <v>1.2</v>
      </c>
      <c r="O257" s="515">
        <v>2.361111110803904E-2</v>
      </c>
    </row>
    <row r="258" spans="1:15" x14ac:dyDescent="0.2">
      <c r="A258" s="514">
        <v>257</v>
      </c>
      <c r="B258" s="514" t="s">
        <v>93</v>
      </c>
      <c r="C258" s="514">
        <v>1</v>
      </c>
      <c r="D258">
        <v>0.01</v>
      </c>
      <c r="E258">
        <v>0.01</v>
      </c>
      <c r="F258" s="382">
        <v>43325.190972222219</v>
      </c>
      <c r="G258">
        <v>1.1382000000000001</v>
      </c>
      <c r="H258" s="382">
        <v>43325.190972222219</v>
      </c>
      <c r="I258">
        <v>1.1382000000000001</v>
      </c>
      <c r="J258" s="374">
        <v>43325.287499999999</v>
      </c>
      <c r="K258">
        <v>1.137</v>
      </c>
      <c r="L258">
        <v>0</v>
      </c>
      <c r="M258">
        <v>12.000000000001819</v>
      </c>
      <c r="N258">
        <v>1.2</v>
      </c>
      <c r="O258" s="515">
        <v>9.6527777779556345E-2</v>
      </c>
    </row>
    <row r="259" spans="1:15" x14ac:dyDescent="0.2">
      <c r="A259" s="514">
        <v>258</v>
      </c>
      <c r="B259" s="514" t="s">
        <v>93</v>
      </c>
      <c r="C259" s="514">
        <v>3</v>
      </c>
      <c r="D259">
        <v>0.01</v>
      </c>
      <c r="E259">
        <v>0.03</v>
      </c>
      <c r="F259" s="382">
        <v>43325.292361111111</v>
      </c>
      <c r="G259">
        <v>1.1368</v>
      </c>
      <c r="H259" s="382">
        <v>43325.306250000001</v>
      </c>
      <c r="I259">
        <v>1.1394</v>
      </c>
      <c r="J259" s="374">
        <v>43325.424305555556</v>
      </c>
      <c r="K259">
        <v>1.1368</v>
      </c>
      <c r="L259">
        <v>26</v>
      </c>
      <c r="M259">
        <v>26</v>
      </c>
      <c r="N259">
        <v>3.9000000000000004</v>
      </c>
      <c r="O259" s="515">
        <v>0.13194444444525288</v>
      </c>
    </row>
    <row r="260" spans="1:15" x14ac:dyDescent="0.2">
      <c r="A260" s="514">
        <v>259</v>
      </c>
      <c r="B260" s="514" t="s">
        <v>93</v>
      </c>
      <c r="C260" s="514">
        <v>5</v>
      </c>
      <c r="D260">
        <v>0.03</v>
      </c>
      <c r="E260">
        <v>0.08</v>
      </c>
      <c r="F260" s="382">
        <v>43325.427083333336</v>
      </c>
      <c r="G260">
        <v>1.1372</v>
      </c>
      <c r="H260" s="382">
        <v>43325.645138888889</v>
      </c>
      <c r="I260">
        <v>1.1429</v>
      </c>
      <c r="J260" s="374">
        <v>43325.754166666666</v>
      </c>
      <c r="K260">
        <v>1.1393</v>
      </c>
      <c r="L260">
        <v>57</v>
      </c>
      <c r="M260">
        <v>36</v>
      </c>
      <c r="N260">
        <v>12.100000000000001</v>
      </c>
      <c r="O260" s="515">
        <v>0.32708333332993789</v>
      </c>
    </row>
    <row r="261" spans="1:15" x14ac:dyDescent="0.2">
      <c r="A261" s="514">
        <v>260</v>
      </c>
      <c r="B261" s="514" t="s">
        <v>93</v>
      </c>
      <c r="C261" s="514">
        <v>3</v>
      </c>
      <c r="D261">
        <v>0.01</v>
      </c>
      <c r="E261">
        <v>0.03</v>
      </c>
      <c r="F261" s="382">
        <v>43325.777777777781</v>
      </c>
      <c r="G261">
        <v>1.1392</v>
      </c>
      <c r="H261" s="382">
        <v>43326.348611111112</v>
      </c>
      <c r="I261">
        <v>1.1420999999999999</v>
      </c>
      <c r="J261" s="374">
        <v>43326.448611111111</v>
      </c>
      <c r="K261">
        <v>1.1393</v>
      </c>
      <c r="L261">
        <v>28.999999999998181</v>
      </c>
      <c r="M261">
        <v>27.999999999998181</v>
      </c>
      <c r="N261">
        <v>3.84</v>
      </c>
      <c r="O261" s="515">
        <v>0.67083333332993789</v>
      </c>
    </row>
    <row r="262" spans="1:15" x14ac:dyDescent="0.2">
      <c r="A262" s="514">
        <v>261</v>
      </c>
      <c r="B262" s="514" t="s">
        <v>93</v>
      </c>
      <c r="C262" s="514">
        <v>2</v>
      </c>
      <c r="D262">
        <v>0.01</v>
      </c>
      <c r="E262">
        <v>0.02</v>
      </c>
      <c r="F262" s="382">
        <v>43326.463888888888</v>
      </c>
      <c r="G262">
        <v>1.1391</v>
      </c>
      <c r="H262" s="382">
        <v>43326.490277777775</v>
      </c>
      <c r="I262">
        <v>1.1403000000000001</v>
      </c>
      <c r="J262" s="374">
        <v>43326.630555555559</v>
      </c>
      <c r="K262">
        <v>1.1385000000000001</v>
      </c>
      <c r="L262">
        <v>12.000000000001819</v>
      </c>
      <c r="M262">
        <v>18.000000000001819</v>
      </c>
      <c r="N262">
        <v>2.4</v>
      </c>
      <c r="O262" s="515">
        <v>0.16666666667151731</v>
      </c>
    </row>
    <row r="263" spans="1:15" x14ac:dyDescent="0.2">
      <c r="A263" s="514">
        <v>262</v>
      </c>
      <c r="B263" s="514" t="s">
        <v>93</v>
      </c>
      <c r="C263" s="514">
        <v>1</v>
      </c>
      <c r="D263">
        <v>0.01</v>
      </c>
      <c r="E263">
        <v>0.01</v>
      </c>
      <c r="F263" s="382">
        <v>43326.668749999997</v>
      </c>
      <c r="G263">
        <v>1.1384000000000001</v>
      </c>
      <c r="H263" s="382">
        <v>43326.668749999997</v>
      </c>
      <c r="I263">
        <v>1.1384000000000001</v>
      </c>
      <c r="J263" s="374">
        <v>43326.707638888889</v>
      </c>
      <c r="K263">
        <v>1.1372</v>
      </c>
      <c r="L263">
        <v>0</v>
      </c>
      <c r="M263">
        <v>12</v>
      </c>
      <c r="N263">
        <v>1.2</v>
      </c>
      <c r="O263" s="515">
        <v>3.888888889196096E-2</v>
      </c>
    </row>
    <row r="264" spans="1:15" x14ac:dyDescent="0.2">
      <c r="A264" s="514">
        <v>263</v>
      </c>
      <c r="B264" s="514" t="s">
        <v>93</v>
      </c>
      <c r="C264" s="514">
        <v>1</v>
      </c>
      <c r="D264">
        <v>0.01</v>
      </c>
      <c r="E264">
        <v>0.01</v>
      </c>
      <c r="F264" s="382">
        <v>43326.724305555559</v>
      </c>
      <c r="G264">
        <v>1.1357999999999999</v>
      </c>
      <c r="H264" s="382">
        <v>43326.724305555559</v>
      </c>
      <c r="I264">
        <v>1.1357999999999999</v>
      </c>
      <c r="J264" s="374">
        <v>43326.747916666667</v>
      </c>
      <c r="K264">
        <v>1.1346000000000001</v>
      </c>
      <c r="L264">
        <v>0</v>
      </c>
      <c r="M264">
        <v>12</v>
      </c>
      <c r="N264">
        <v>1.2</v>
      </c>
      <c r="O264" s="515">
        <v>2.361111110803904E-2</v>
      </c>
    </row>
    <row r="265" spans="1:15" x14ac:dyDescent="0.2">
      <c r="A265" s="514">
        <v>264</v>
      </c>
      <c r="B265" s="514" t="s">
        <v>93</v>
      </c>
      <c r="C265" s="514">
        <v>1</v>
      </c>
      <c r="D265">
        <v>0.01</v>
      </c>
      <c r="E265">
        <v>0.01</v>
      </c>
      <c r="F265" s="382">
        <v>43326.75</v>
      </c>
      <c r="G265">
        <v>1.1349</v>
      </c>
      <c r="H265" s="382">
        <v>43326.75</v>
      </c>
      <c r="I265">
        <v>1.1349</v>
      </c>
      <c r="J265" s="374">
        <v>43326.796527777777</v>
      </c>
      <c r="K265">
        <v>1.1336999999999999</v>
      </c>
      <c r="L265">
        <v>0</v>
      </c>
      <c r="M265">
        <v>12</v>
      </c>
      <c r="N265">
        <v>1.2</v>
      </c>
      <c r="O265" s="515">
        <v>4.6527777776645962E-2</v>
      </c>
    </row>
    <row r="266" spans="1:15" x14ac:dyDescent="0.2">
      <c r="A266" s="514">
        <v>265</v>
      </c>
      <c r="B266" s="514" t="s">
        <v>93</v>
      </c>
      <c r="C266" s="514">
        <v>1</v>
      </c>
      <c r="D266">
        <v>0.01</v>
      </c>
      <c r="E266">
        <v>0.01</v>
      </c>
      <c r="F266" s="382">
        <v>43326.801388888889</v>
      </c>
      <c r="G266">
        <v>1.1339999999999999</v>
      </c>
      <c r="H266" s="382">
        <v>43326.801388888889</v>
      </c>
      <c r="I266">
        <v>1.1339999999999999</v>
      </c>
      <c r="J266" s="374">
        <v>43327.198611111111</v>
      </c>
      <c r="K266">
        <v>1.1328</v>
      </c>
      <c r="L266">
        <v>0</v>
      </c>
      <c r="M266">
        <v>11.999999999998181</v>
      </c>
      <c r="N266">
        <v>1.22</v>
      </c>
      <c r="O266" s="515">
        <v>0.39722222222189885</v>
      </c>
    </row>
    <row r="267" spans="1:15" x14ac:dyDescent="0.2">
      <c r="A267" s="514">
        <v>266</v>
      </c>
      <c r="B267" s="514" t="s">
        <v>93</v>
      </c>
      <c r="C267" s="514">
        <v>2</v>
      </c>
      <c r="D267">
        <v>0.01</v>
      </c>
      <c r="E267">
        <v>0.02</v>
      </c>
      <c r="F267" s="382">
        <v>43327.227083333331</v>
      </c>
      <c r="G267">
        <v>1.1325000000000001</v>
      </c>
      <c r="H267" s="382">
        <v>43327.352777777778</v>
      </c>
      <c r="I267">
        <v>1.1337999999999999</v>
      </c>
      <c r="J267" s="374">
        <v>43327.423611111109</v>
      </c>
      <c r="K267">
        <v>1.1319999999999999</v>
      </c>
      <c r="L267">
        <v>13</v>
      </c>
      <c r="M267">
        <v>18.000000000001819</v>
      </c>
      <c r="N267">
        <v>2.2999999999999998</v>
      </c>
      <c r="O267" s="515">
        <v>0.19652777777810115</v>
      </c>
    </row>
    <row r="268" spans="1:15" x14ac:dyDescent="0.2">
      <c r="A268" s="514">
        <v>267</v>
      </c>
      <c r="B268" s="514" t="s">
        <v>93</v>
      </c>
      <c r="C268" s="514">
        <v>2</v>
      </c>
      <c r="D268">
        <v>0.01</v>
      </c>
      <c r="E268">
        <v>0.02</v>
      </c>
      <c r="F268" s="382">
        <v>43327.426388888889</v>
      </c>
      <c r="G268">
        <v>1.1323000000000001</v>
      </c>
      <c r="H268" s="382">
        <v>43327.43472222222</v>
      </c>
      <c r="I268">
        <v>1.1335999999999999</v>
      </c>
      <c r="J268" s="374">
        <v>43327.522222222222</v>
      </c>
      <c r="K268">
        <v>1.1317999999999999</v>
      </c>
      <c r="L268">
        <v>13</v>
      </c>
      <c r="M268">
        <v>18</v>
      </c>
      <c r="N268">
        <v>2.2999999999999998</v>
      </c>
      <c r="O268" s="515">
        <v>9.5833333332848269E-2</v>
      </c>
    </row>
    <row r="269" spans="1:15" x14ac:dyDescent="0.2">
      <c r="A269" s="514">
        <v>268</v>
      </c>
      <c r="B269" s="514" t="s">
        <v>93</v>
      </c>
      <c r="C269" s="514">
        <v>2</v>
      </c>
      <c r="D269">
        <v>0.01</v>
      </c>
      <c r="E269">
        <v>0.02</v>
      </c>
      <c r="F269" s="382">
        <v>43327.541666666664</v>
      </c>
      <c r="G269">
        <v>1.1316999999999999</v>
      </c>
      <c r="H269" s="382">
        <v>43327.617361111108</v>
      </c>
      <c r="I269">
        <v>1.1329</v>
      </c>
      <c r="J269" s="374">
        <v>43327.627083333333</v>
      </c>
      <c r="K269">
        <v>1.1311</v>
      </c>
      <c r="L269">
        <v>12</v>
      </c>
      <c r="M269">
        <v>18</v>
      </c>
      <c r="N269">
        <v>2.4</v>
      </c>
      <c r="O269" s="515">
        <v>8.5416666668606922E-2</v>
      </c>
    </row>
    <row r="270" spans="1:15" x14ac:dyDescent="0.2">
      <c r="A270" s="514">
        <v>269</v>
      </c>
      <c r="B270" s="514" t="s">
        <v>93</v>
      </c>
      <c r="C270" s="514">
        <v>1</v>
      </c>
      <c r="D270">
        <v>0.01</v>
      </c>
      <c r="E270">
        <v>0.01</v>
      </c>
      <c r="F270" s="382">
        <v>43327.679166666669</v>
      </c>
      <c r="G270">
        <v>1.1317999999999999</v>
      </c>
      <c r="H270" s="382">
        <v>43327.679166666669</v>
      </c>
      <c r="I270">
        <v>1.1317999999999999</v>
      </c>
      <c r="J270" s="374">
        <v>43327.705555555556</v>
      </c>
      <c r="K270">
        <v>1.1306</v>
      </c>
      <c r="L270">
        <v>0</v>
      </c>
      <c r="M270">
        <v>12</v>
      </c>
      <c r="N270">
        <v>1.2</v>
      </c>
      <c r="O270" s="515">
        <v>2.6388888887595385E-2</v>
      </c>
    </row>
    <row r="271" spans="1:15" x14ac:dyDescent="0.2">
      <c r="A271" s="514">
        <v>270</v>
      </c>
      <c r="B271" s="514" t="s">
        <v>93</v>
      </c>
      <c r="C271" s="514">
        <v>5</v>
      </c>
      <c r="D271">
        <v>0.03</v>
      </c>
      <c r="E271">
        <v>0.08</v>
      </c>
      <c r="F271" s="382">
        <v>43327.759027777778</v>
      </c>
      <c r="G271">
        <v>1.1335</v>
      </c>
      <c r="H271" s="382">
        <v>43328.664583333331</v>
      </c>
      <c r="I271">
        <v>1.1403000000000001</v>
      </c>
      <c r="J271" s="374">
        <v>43328.780555555553</v>
      </c>
      <c r="K271">
        <v>1.1364000000000001</v>
      </c>
      <c r="L271">
        <v>68.000000000001819</v>
      </c>
      <c r="M271">
        <v>39.000000000001819</v>
      </c>
      <c r="N271">
        <v>12.3</v>
      </c>
      <c r="O271" s="515">
        <v>1.0215277777751908</v>
      </c>
    </row>
    <row r="272" spans="1:15" x14ac:dyDescent="0.2">
      <c r="A272" s="514">
        <v>271</v>
      </c>
      <c r="B272" s="514" t="s">
        <v>93</v>
      </c>
      <c r="C272" s="514">
        <v>5</v>
      </c>
      <c r="D272">
        <v>0.03</v>
      </c>
      <c r="E272">
        <v>0.08</v>
      </c>
      <c r="F272" s="382">
        <v>43328.787499999999</v>
      </c>
      <c r="G272">
        <v>1.1359999999999999</v>
      </c>
      <c r="H272" s="382">
        <v>43329.429861111108</v>
      </c>
      <c r="I272">
        <v>1.1415</v>
      </c>
      <c r="J272" s="374">
        <v>43329.500694444447</v>
      </c>
      <c r="K272">
        <v>1.1379999999999999</v>
      </c>
      <c r="L272">
        <v>55.000000000001819</v>
      </c>
      <c r="M272">
        <v>35.000000000001819</v>
      </c>
      <c r="N272">
        <v>12.24</v>
      </c>
      <c r="O272" s="515">
        <v>0.71319444444816327</v>
      </c>
    </row>
    <row r="273" spans="1:15" x14ac:dyDescent="0.2">
      <c r="A273" s="514">
        <v>272</v>
      </c>
      <c r="B273" s="514" t="s">
        <v>93</v>
      </c>
      <c r="C273" s="514">
        <v>5</v>
      </c>
      <c r="D273">
        <v>0.03</v>
      </c>
      <c r="E273">
        <v>0.08</v>
      </c>
      <c r="F273" s="382">
        <v>43329.531944444447</v>
      </c>
      <c r="G273">
        <v>1.1383000000000001</v>
      </c>
      <c r="H273" s="382">
        <v>43329.87222222222</v>
      </c>
      <c r="I273">
        <v>1.1438999999999999</v>
      </c>
      <c r="J273" s="374">
        <v>43332.470138888886</v>
      </c>
      <c r="K273">
        <v>1.1404000000000001</v>
      </c>
      <c r="L273">
        <v>56</v>
      </c>
      <c r="M273">
        <v>35</v>
      </c>
      <c r="N273">
        <v>12.040000000000001</v>
      </c>
      <c r="O273" s="515">
        <v>0.93819444443943212</v>
      </c>
    </row>
    <row r="274" spans="1:15" x14ac:dyDescent="0.2">
      <c r="A274" s="514">
        <v>273</v>
      </c>
      <c r="B274" s="514" t="s">
        <v>93</v>
      </c>
      <c r="C274" s="514">
        <v>8</v>
      </c>
      <c r="D274">
        <v>0.09</v>
      </c>
      <c r="E274">
        <v>0.27</v>
      </c>
      <c r="F274" s="382">
        <v>43332.861111111109</v>
      </c>
      <c r="G274">
        <v>1.1468</v>
      </c>
      <c r="H274" s="382">
        <v>43333.843055555553</v>
      </c>
      <c r="I274">
        <v>1.1597999999999999</v>
      </c>
      <c r="J274" s="374">
        <v>43335.794444444444</v>
      </c>
      <c r="K274">
        <v>1.1540999999999999</v>
      </c>
      <c r="L274">
        <v>130</v>
      </c>
      <c r="M274">
        <v>57.000000000001819</v>
      </c>
      <c r="N274">
        <v>52.14</v>
      </c>
      <c r="O274" s="515">
        <v>2.9333333333343035</v>
      </c>
    </row>
    <row r="275" spans="1:15" x14ac:dyDescent="0.2">
      <c r="A275" s="514">
        <v>274</v>
      </c>
      <c r="B275" s="514" t="s">
        <v>92</v>
      </c>
      <c r="C275" s="514">
        <v>1</v>
      </c>
      <c r="D275">
        <v>0.01</v>
      </c>
      <c r="E275">
        <v>0.01</v>
      </c>
      <c r="F275" s="382">
        <v>43332.865277777775</v>
      </c>
      <c r="G275">
        <v>1.1468</v>
      </c>
      <c r="H275" s="382">
        <v>43332.865277777775</v>
      </c>
      <c r="I275">
        <v>1.1468</v>
      </c>
      <c r="J275" s="374">
        <v>43332.922222222223</v>
      </c>
      <c r="K275">
        <v>1.1479999999999999</v>
      </c>
      <c r="L275">
        <v>0</v>
      </c>
      <c r="M275">
        <v>12</v>
      </c>
      <c r="N275">
        <v>1.2</v>
      </c>
      <c r="O275" s="515">
        <v>5.6944444448163267E-2</v>
      </c>
    </row>
    <row r="276" spans="1:15" x14ac:dyDescent="0.2">
      <c r="A276" s="514">
        <v>275</v>
      </c>
      <c r="B276" s="514" t="s">
        <v>92</v>
      </c>
      <c r="C276" s="514">
        <v>1</v>
      </c>
      <c r="D276">
        <v>0.01</v>
      </c>
      <c r="E276">
        <v>0.01</v>
      </c>
      <c r="F276" s="382">
        <v>43332.940972222219</v>
      </c>
      <c r="G276">
        <v>1.1482000000000001</v>
      </c>
      <c r="H276" s="382">
        <v>43332.940972222219</v>
      </c>
      <c r="I276">
        <v>1.1482000000000001</v>
      </c>
      <c r="J276" s="374">
        <v>43333.093055555553</v>
      </c>
      <c r="K276">
        <v>1.1495</v>
      </c>
      <c r="L276">
        <v>0</v>
      </c>
      <c r="M276">
        <v>12.999999999998181</v>
      </c>
      <c r="N276">
        <v>1.18</v>
      </c>
      <c r="O276" s="515">
        <v>0.15208333333430346</v>
      </c>
    </row>
    <row r="277" spans="1:15" x14ac:dyDescent="0.2">
      <c r="A277" s="514">
        <v>276</v>
      </c>
      <c r="B277" s="514" t="s">
        <v>92</v>
      </c>
      <c r="C277" s="514">
        <v>1</v>
      </c>
      <c r="D277">
        <v>0.01</v>
      </c>
      <c r="E277">
        <v>0.01</v>
      </c>
      <c r="F277" s="382">
        <v>43333.116666666669</v>
      </c>
      <c r="G277">
        <v>1.1524000000000001</v>
      </c>
      <c r="H277" s="382">
        <v>43333.116666666669</v>
      </c>
      <c r="I277">
        <v>1.1524000000000001</v>
      </c>
      <c r="J277" s="374">
        <v>43333.30972222222</v>
      </c>
      <c r="K277">
        <v>1.1536</v>
      </c>
      <c r="L277">
        <v>0</v>
      </c>
      <c r="M277">
        <v>12</v>
      </c>
      <c r="N277">
        <v>1.2</v>
      </c>
      <c r="O277" s="515">
        <v>0.19305555555183673</v>
      </c>
    </row>
    <row r="278" spans="1:15" x14ac:dyDescent="0.2">
      <c r="A278" s="514">
        <v>277</v>
      </c>
      <c r="B278" s="514" t="s">
        <v>92</v>
      </c>
      <c r="C278" s="514">
        <v>2</v>
      </c>
      <c r="D278">
        <v>0.01</v>
      </c>
      <c r="E278">
        <v>0.02</v>
      </c>
      <c r="F278" s="382">
        <v>43333.325694444444</v>
      </c>
      <c r="G278">
        <v>1.1528</v>
      </c>
      <c r="H278" s="382">
        <v>43333.372916666667</v>
      </c>
      <c r="I278">
        <v>1.1516</v>
      </c>
      <c r="J278" s="374">
        <v>43333.451388888891</v>
      </c>
      <c r="K278">
        <v>1.1534</v>
      </c>
      <c r="L278">
        <v>12</v>
      </c>
      <c r="M278">
        <v>18</v>
      </c>
      <c r="N278">
        <v>2.4</v>
      </c>
      <c r="O278" s="515">
        <v>0.12569444444670808</v>
      </c>
    </row>
    <row r="279" spans="1:15" x14ac:dyDescent="0.2">
      <c r="A279" s="514">
        <v>278</v>
      </c>
      <c r="B279" s="514" t="s">
        <v>92</v>
      </c>
      <c r="C279" s="514">
        <v>2</v>
      </c>
      <c r="D279">
        <v>0.01</v>
      </c>
      <c r="E279">
        <v>0.02</v>
      </c>
      <c r="F279" s="382">
        <v>43333.55</v>
      </c>
      <c r="G279">
        <v>1.1516999999999999</v>
      </c>
      <c r="H279" s="382">
        <v>43333.591666666667</v>
      </c>
      <c r="I279">
        <v>1.1503000000000001</v>
      </c>
      <c r="J279" s="374">
        <v>43333.660416666666</v>
      </c>
      <c r="K279">
        <v>1.1521999999999999</v>
      </c>
      <c r="L279">
        <v>13.999999999998181</v>
      </c>
      <c r="M279">
        <v>18.999999999996362</v>
      </c>
      <c r="N279">
        <v>2.4</v>
      </c>
      <c r="O279" s="515">
        <v>0.11041666666278616</v>
      </c>
    </row>
    <row r="280" spans="1:15" x14ac:dyDescent="0.2">
      <c r="A280" s="514">
        <v>279</v>
      </c>
      <c r="B280" s="514" t="s">
        <v>92</v>
      </c>
      <c r="C280" s="514">
        <v>1</v>
      </c>
      <c r="D280">
        <v>0.01</v>
      </c>
      <c r="E280">
        <v>0.01</v>
      </c>
      <c r="F280" s="382">
        <v>43333.700694444444</v>
      </c>
      <c r="G280">
        <v>1.1525000000000001</v>
      </c>
      <c r="H280" s="382">
        <v>43333.700694444444</v>
      </c>
      <c r="I280">
        <v>1.1525000000000001</v>
      </c>
      <c r="J280" s="374">
        <v>43333.742361111108</v>
      </c>
      <c r="K280">
        <v>1.1537999999999999</v>
      </c>
      <c r="L280">
        <v>0</v>
      </c>
      <c r="M280">
        <v>13</v>
      </c>
      <c r="N280">
        <v>1.3</v>
      </c>
      <c r="O280" s="515">
        <v>4.1666666664241347E-2</v>
      </c>
    </row>
    <row r="281" spans="1:15" x14ac:dyDescent="0.2">
      <c r="A281" s="514">
        <v>280</v>
      </c>
      <c r="B281" s="514" t="s">
        <v>92</v>
      </c>
      <c r="C281" s="514">
        <v>1</v>
      </c>
      <c r="D281">
        <v>0.01</v>
      </c>
      <c r="E281">
        <v>0.01</v>
      </c>
      <c r="F281" s="382">
        <v>43333.790972222225</v>
      </c>
      <c r="G281">
        <v>1.1563000000000001</v>
      </c>
      <c r="H281" s="382">
        <v>43333.790972222225</v>
      </c>
      <c r="I281">
        <v>1.1563000000000001</v>
      </c>
      <c r="J281" s="374">
        <v>43333.818055555559</v>
      </c>
      <c r="K281">
        <v>1.1575</v>
      </c>
      <c r="L281">
        <v>0</v>
      </c>
      <c r="M281">
        <v>11.999999999998181</v>
      </c>
      <c r="N281">
        <v>1.2</v>
      </c>
      <c r="O281" s="515">
        <v>2.7083333334303461E-2</v>
      </c>
    </row>
    <row r="282" spans="1:15" x14ac:dyDescent="0.2">
      <c r="A282" s="514">
        <v>281</v>
      </c>
      <c r="B282" s="514" t="s">
        <v>92</v>
      </c>
      <c r="C282" s="514">
        <v>3</v>
      </c>
      <c r="D282">
        <v>0.01</v>
      </c>
      <c r="E282">
        <v>0.03</v>
      </c>
      <c r="F282" s="382">
        <v>43333.82916666667</v>
      </c>
      <c r="G282">
        <v>1.1594</v>
      </c>
      <c r="H282" s="382">
        <v>43334.34652777778</v>
      </c>
      <c r="I282">
        <v>1.1568000000000001</v>
      </c>
      <c r="J282" s="374">
        <v>43334.496527777781</v>
      </c>
      <c r="K282">
        <v>1.1595</v>
      </c>
      <c r="L282">
        <v>26</v>
      </c>
      <c r="M282">
        <v>27</v>
      </c>
      <c r="N282">
        <v>3.8600000000000003</v>
      </c>
      <c r="O282" s="515">
        <v>0.66736111111094942</v>
      </c>
    </row>
    <row r="283" spans="1:15" x14ac:dyDescent="0.2">
      <c r="A283" s="514">
        <v>282</v>
      </c>
      <c r="B283" s="514" t="s">
        <v>92</v>
      </c>
      <c r="C283" s="514">
        <v>1</v>
      </c>
      <c r="D283">
        <v>0.01</v>
      </c>
      <c r="E283">
        <v>0.01</v>
      </c>
      <c r="F283" s="382">
        <v>43334.511111111111</v>
      </c>
      <c r="G283">
        <v>1.1592</v>
      </c>
      <c r="H283" s="382">
        <v>43334.511111111111</v>
      </c>
      <c r="I283">
        <v>1.1592</v>
      </c>
      <c r="J283" s="374">
        <v>43334.548611111109</v>
      </c>
      <c r="K283">
        <v>1.1604000000000001</v>
      </c>
      <c r="L283">
        <v>0</v>
      </c>
      <c r="M283">
        <v>12.000000000001819</v>
      </c>
      <c r="N283">
        <v>1.2</v>
      </c>
      <c r="O283" s="515">
        <v>3.7499999998544808E-2</v>
      </c>
    </row>
    <row r="284" spans="1:15" x14ac:dyDescent="0.2">
      <c r="A284" s="514">
        <v>283</v>
      </c>
      <c r="B284" s="514" t="s">
        <v>92</v>
      </c>
      <c r="C284" s="514">
        <v>1</v>
      </c>
      <c r="D284">
        <v>0.01</v>
      </c>
      <c r="E284">
        <v>0.01</v>
      </c>
      <c r="F284" s="382">
        <v>43334.561111111114</v>
      </c>
      <c r="G284">
        <v>1.1609</v>
      </c>
      <c r="H284" s="382">
        <v>43334.561111111114</v>
      </c>
      <c r="I284">
        <v>1.1609</v>
      </c>
      <c r="J284" s="374">
        <v>43334.625694444447</v>
      </c>
      <c r="K284">
        <v>1.1620999999999999</v>
      </c>
      <c r="L284">
        <v>0</v>
      </c>
      <c r="M284">
        <v>12</v>
      </c>
      <c r="N284">
        <v>1.2</v>
      </c>
      <c r="O284" s="515">
        <v>6.4583333332848269E-2</v>
      </c>
    </row>
    <row r="285" spans="1:15" x14ac:dyDescent="0.2">
      <c r="A285" s="514">
        <v>284</v>
      </c>
      <c r="B285" s="514" t="s">
        <v>92</v>
      </c>
      <c r="C285" s="514">
        <v>2</v>
      </c>
      <c r="D285">
        <v>0.01</v>
      </c>
      <c r="E285">
        <v>0.02</v>
      </c>
      <c r="F285" s="382">
        <v>43334.638888888891</v>
      </c>
      <c r="G285">
        <v>1.1609</v>
      </c>
      <c r="H285" s="382">
        <v>43334.65902777778</v>
      </c>
      <c r="I285">
        <v>1.1597</v>
      </c>
      <c r="J285" s="374">
        <v>43334.836111111108</v>
      </c>
      <c r="K285">
        <v>1.1617999999999999</v>
      </c>
      <c r="L285">
        <v>12</v>
      </c>
      <c r="M285">
        <v>21</v>
      </c>
      <c r="N285">
        <v>3</v>
      </c>
      <c r="O285" s="515">
        <v>0.19722222221753327</v>
      </c>
    </row>
    <row r="286" spans="1:15" x14ac:dyDescent="0.2">
      <c r="A286" s="514">
        <v>285</v>
      </c>
      <c r="B286" s="514" t="s">
        <v>92</v>
      </c>
      <c r="C286" s="514">
        <v>6</v>
      </c>
      <c r="D286">
        <v>0.04</v>
      </c>
      <c r="E286">
        <v>0.12</v>
      </c>
      <c r="F286" s="382">
        <v>43334.840277777781</v>
      </c>
      <c r="G286">
        <v>1.1611</v>
      </c>
      <c r="H286" s="382">
        <v>43335.79583333333</v>
      </c>
      <c r="I286">
        <v>1.1539999999999999</v>
      </c>
      <c r="J286" s="374">
        <v>43336.532638888886</v>
      </c>
      <c r="K286">
        <v>1.1581999999999999</v>
      </c>
      <c r="L286">
        <v>71</v>
      </c>
      <c r="M286">
        <v>41.999999999998181</v>
      </c>
      <c r="N286">
        <v>19.310000000000002</v>
      </c>
      <c r="O286" s="515">
        <v>1.6923611111051287</v>
      </c>
    </row>
    <row r="287" spans="1:15" x14ac:dyDescent="0.2">
      <c r="A287" s="514">
        <v>286</v>
      </c>
      <c r="B287" s="514" t="s">
        <v>93</v>
      </c>
      <c r="C287" s="514">
        <v>8</v>
      </c>
      <c r="D287">
        <v>0.09</v>
      </c>
      <c r="E287">
        <v>0.26999999999999996</v>
      </c>
      <c r="F287" s="382">
        <v>43335.805555555555</v>
      </c>
      <c r="G287">
        <v>1.1538999999999999</v>
      </c>
      <c r="H287" s="382">
        <v>43342.146527777775</v>
      </c>
      <c r="I287">
        <v>1.17</v>
      </c>
      <c r="J287" s="374">
        <v>43343.619444444441</v>
      </c>
      <c r="K287">
        <v>1.1635</v>
      </c>
      <c r="L287">
        <v>161</v>
      </c>
      <c r="M287">
        <v>65</v>
      </c>
      <c r="N287">
        <v>48.349999999999994</v>
      </c>
      <c r="O287" s="515">
        <v>5.8138888888861402</v>
      </c>
    </row>
    <row r="288" spans="1:15" x14ac:dyDescent="0.2">
      <c r="A288" s="514">
        <v>287</v>
      </c>
      <c r="B288" s="514" t="s">
        <v>92</v>
      </c>
      <c r="C288" s="514">
        <v>1</v>
      </c>
      <c r="D288">
        <v>0.01</v>
      </c>
      <c r="E288">
        <v>0.01</v>
      </c>
      <c r="F288" s="382">
        <v>43336.546527777777</v>
      </c>
      <c r="G288">
        <v>1.1580999999999999</v>
      </c>
      <c r="H288" s="382">
        <v>43336.546527777777</v>
      </c>
      <c r="I288">
        <v>1.1580999999999999</v>
      </c>
      <c r="J288" s="374">
        <v>43336.569444444445</v>
      </c>
      <c r="K288">
        <v>1.1595</v>
      </c>
      <c r="L288">
        <v>0</v>
      </c>
      <c r="M288">
        <v>14.000000000001819</v>
      </c>
      <c r="N288">
        <v>1.4</v>
      </c>
      <c r="O288" s="515">
        <v>2.2916666668606922E-2</v>
      </c>
    </row>
    <row r="289" spans="1:15" x14ac:dyDescent="0.2">
      <c r="A289" s="514">
        <v>288</v>
      </c>
      <c r="B289" s="514" t="s">
        <v>92</v>
      </c>
      <c r="C289" s="514">
        <v>1</v>
      </c>
      <c r="D289">
        <v>0.01</v>
      </c>
      <c r="E289">
        <v>0.01</v>
      </c>
      <c r="F289" s="382">
        <v>43336.584027777775</v>
      </c>
      <c r="G289">
        <v>1.1594</v>
      </c>
      <c r="H289" s="382">
        <v>43336.584027777775</v>
      </c>
      <c r="I289">
        <v>1.1594</v>
      </c>
      <c r="J289" s="374">
        <v>43336.667361111111</v>
      </c>
      <c r="K289">
        <v>1.1606000000000001</v>
      </c>
      <c r="L289">
        <v>0</v>
      </c>
      <c r="M289">
        <v>12</v>
      </c>
      <c r="N289">
        <v>1.2</v>
      </c>
      <c r="O289" s="515">
        <v>8.3333333335758653E-2</v>
      </c>
    </row>
    <row r="290" spans="1:15" x14ac:dyDescent="0.2">
      <c r="A290" s="514">
        <v>289</v>
      </c>
      <c r="B290" s="514" t="s">
        <v>92</v>
      </c>
      <c r="C290" s="514">
        <v>5</v>
      </c>
      <c r="D290">
        <v>0.03</v>
      </c>
      <c r="E290">
        <v>0.08</v>
      </c>
      <c r="F290" s="382">
        <v>43342.396527777775</v>
      </c>
      <c r="G290">
        <v>1.1709000000000001</v>
      </c>
      <c r="H290" s="382">
        <v>43342.648611111108</v>
      </c>
      <c r="I290">
        <v>1.1645000000000001</v>
      </c>
      <c r="J290" s="374">
        <v>43343.293749999997</v>
      </c>
      <c r="K290">
        <v>1.1687000000000001</v>
      </c>
      <c r="L290">
        <v>64</v>
      </c>
      <c r="M290">
        <v>42</v>
      </c>
      <c r="N290">
        <v>12.620000000000001</v>
      </c>
      <c r="O290" s="515">
        <v>0.89722222222189885</v>
      </c>
    </row>
    <row r="291" spans="1:15" x14ac:dyDescent="0.2">
      <c r="A291" s="514">
        <v>290</v>
      </c>
      <c r="B291" s="514" t="s">
        <v>92</v>
      </c>
      <c r="C291" s="514">
        <v>9</v>
      </c>
      <c r="D291">
        <v>0.13</v>
      </c>
      <c r="E291">
        <v>0.4</v>
      </c>
      <c r="F291" s="382">
        <v>43343.387499999997</v>
      </c>
      <c r="G291">
        <v>1.1681999999999999</v>
      </c>
      <c r="H291" s="382">
        <v>43347.668749999997</v>
      </c>
      <c r="I291">
        <v>1.1534</v>
      </c>
      <c r="J291" s="374">
        <v>43348.145833333336</v>
      </c>
      <c r="K291">
        <v>1.1600999999999999</v>
      </c>
      <c r="L291">
        <v>147.99999999999818</v>
      </c>
      <c r="M291">
        <v>67</v>
      </c>
      <c r="N291">
        <v>76.709999999999994</v>
      </c>
      <c r="O291" s="515">
        <v>2.758333333338669</v>
      </c>
    </row>
    <row r="292" spans="1:15" x14ac:dyDescent="0.2">
      <c r="A292" s="514">
        <v>291</v>
      </c>
      <c r="B292" s="514" t="s">
        <v>93</v>
      </c>
      <c r="C292" s="514">
        <v>2</v>
      </c>
      <c r="D292">
        <v>0.01</v>
      </c>
      <c r="E292">
        <v>0.02</v>
      </c>
      <c r="F292" s="382">
        <v>43343.663888888892</v>
      </c>
      <c r="G292">
        <v>1.1636</v>
      </c>
      <c r="H292" s="382">
        <v>43343.695833333331</v>
      </c>
      <c r="I292">
        <v>1.1648000000000001</v>
      </c>
      <c r="J292" s="374">
        <v>43343.711111111108</v>
      </c>
      <c r="K292">
        <v>1.163</v>
      </c>
      <c r="L292">
        <v>12</v>
      </c>
      <c r="M292">
        <v>18</v>
      </c>
      <c r="N292">
        <v>2.4</v>
      </c>
      <c r="O292" s="515">
        <v>4.722222221607808E-2</v>
      </c>
    </row>
    <row r="293" spans="1:15" x14ac:dyDescent="0.2">
      <c r="A293" s="514">
        <v>292</v>
      </c>
      <c r="B293" s="514" t="s">
        <v>93</v>
      </c>
      <c r="C293" s="514">
        <v>2</v>
      </c>
      <c r="D293">
        <v>0.01</v>
      </c>
      <c r="E293">
        <v>0.02</v>
      </c>
      <c r="F293" s="382">
        <v>43343.751388888886</v>
      </c>
      <c r="G293">
        <v>1.1597</v>
      </c>
      <c r="H293" s="382">
        <v>43343.909722222219</v>
      </c>
      <c r="I293">
        <v>1.1609</v>
      </c>
      <c r="J293" s="374">
        <v>43346.145833333336</v>
      </c>
      <c r="K293">
        <v>1.1591</v>
      </c>
      <c r="L293">
        <v>12</v>
      </c>
      <c r="M293">
        <v>18</v>
      </c>
      <c r="N293">
        <v>2.44</v>
      </c>
      <c r="O293" s="515">
        <v>0.39444444444961846</v>
      </c>
    </row>
    <row r="294" spans="1:15" x14ac:dyDescent="0.2">
      <c r="A294" s="514">
        <v>293</v>
      </c>
      <c r="B294" s="514" t="s">
        <v>93</v>
      </c>
      <c r="C294" s="514">
        <v>1</v>
      </c>
      <c r="D294">
        <v>0.01</v>
      </c>
      <c r="E294">
        <v>0.01</v>
      </c>
      <c r="F294" s="382">
        <v>43346.299305555556</v>
      </c>
      <c r="G294">
        <v>1.1608000000000001</v>
      </c>
      <c r="H294" s="382">
        <v>43346.299305555556</v>
      </c>
      <c r="I294">
        <v>1.1608000000000001</v>
      </c>
      <c r="J294" s="374">
        <v>43346.379166666666</v>
      </c>
      <c r="K294">
        <v>1.1596</v>
      </c>
      <c r="L294">
        <v>0</v>
      </c>
      <c r="M294">
        <v>12</v>
      </c>
      <c r="N294">
        <v>1.2</v>
      </c>
      <c r="O294" s="515">
        <v>7.9861111109494232E-2</v>
      </c>
    </row>
    <row r="295" spans="1:15" x14ac:dyDescent="0.2">
      <c r="A295" s="514">
        <v>294</v>
      </c>
      <c r="B295" s="514" t="s">
        <v>93</v>
      </c>
      <c r="C295" s="514">
        <v>1</v>
      </c>
      <c r="D295">
        <v>0.01</v>
      </c>
      <c r="E295">
        <v>0.01</v>
      </c>
      <c r="F295" s="382">
        <v>43346.404166666667</v>
      </c>
      <c r="G295">
        <v>1.1623000000000001</v>
      </c>
      <c r="H295" s="382">
        <v>43346.404166666667</v>
      </c>
      <c r="I295">
        <v>1.1623000000000001</v>
      </c>
      <c r="J295" s="374">
        <v>43346.413888888892</v>
      </c>
      <c r="K295">
        <v>1.1611</v>
      </c>
      <c r="L295">
        <v>0</v>
      </c>
      <c r="M295">
        <v>12.000000000001819</v>
      </c>
      <c r="N295">
        <v>1.2</v>
      </c>
      <c r="O295" s="515">
        <v>9.7222222248092294E-3</v>
      </c>
    </row>
    <row r="296" spans="1:15" x14ac:dyDescent="0.2">
      <c r="A296" s="514">
        <v>295</v>
      </c>
      <c r="B296" s="514" t="s">
        <v>93</v>
      </c>
      <c r="C296" s="514">
        <v>1</v>
      </c>
      <c r="D296">
        <v>0.01</v>
      </c>
      <c r="E296">
        <v>0.01</v>
      </c>
      <c r="F296" s="382">
        <v>43346.423611111109</v>
      </c>
      <c r="G296">
        <v>1.1617</v>
      </c>
      <c r="H296" s="382">
        <v>43346.423611111109</v>
      </c>
      <c r="I296">
        <v>1.1617</v>
      </c>
      <c r="J296" s="374">
        <v>43346.478472222225</v>
      </c>
      <c r="K296">
        <v>1.1605000000000001</v>
      </c>
      <c r="L296">
        <v>0</v>
      </c>
      <c r="M296">
        <v>12</v>
      </c>
      <c r="N296">
        <v>1.2</v>
      </c>
      <c r="O296" s="515">
        <v>5.4861111115314998E-2</v>
      </c>
    </row>
    <row r="297" spans="1:15" x14ac:dyDescent="0.2">
      <c r="A297" s="514">
        <v>296</v>
      </c>
      <c r="B297" s="514" t="s">
        <v>93</v>
      </c>
      <c r="C297" s="514">
        <v>2</v>
      </c>
      <c r="D297">
        <v>0.01</v>
      </c>
      <c r="E297">
        <v>0.02</v>
      </c>
      <c r="F297" s="382">
        <v>43346.504861111112</v>
      </c>
      <c r="G297">
        <v>1.1601999999999999</v>
      </c>
      <c r="H297" s="382">
        <v>43346.522916666669</v>
      </c>
      <c r="I297">
        <v>1.1614</v>
      </c>
      <c r="J297" s="374">
        <v>43347.353472222225</v>
      </c>
      <c r="K297">
        <v>1.1584000000000001</v>
      </c>
      <c r="L297">
        <v>12.000000000001819</v>
      </c>
      <c r="M297">
        <v>29.999999999998181</v>
      </c>
      <c r="N297">
        <v>4.84</v>
      </c>
      <c r="O297" s="515">
        <v>0.84861111111240461</v>
      </c>
    </row>
    <row r="298" spans="1:15" x14ac:dyDescent="0.2">
      <c r="A298" s="514">
        <v>297</v>
      </c>
      <c r="B298" s="514" t="s">
        <v>93</v>
      </c>
      <c r="C298" s="514">
        <v>1</v>
      </c>
      <c r="D298">
        <v>0.01</v>
      </c>
      <c r="E298">
        <v>0.01</v>
      </c>
      <c r="F298" s="382">
        <v>43347.36041666667</v>
      </c>
      <c r="G298">
        <v>1.1580999999999999</v>
      </c>
      <c r="H298" s="382">
        <v>43347.36041666667</v>
      </c>
      <c r="I298">
        <v>1.1580999999999999</v>
      </c>
      <c r="J298" s="374">
        <v>43347.415277777778</v>
      </c>
      <c r="K298">
        <v>1.1569</v>
      </c>
      <c r="L298">
        <v>0</v>
      </c>
      <c r="M298">
        <v>11.999999999998181</v>
      </c>
      <c r="N298">
        <v>1.2</v>
      </c>
      <c r="O298" s="515">
        <v>5.486111110803904E-2</v>
      </c>
    </row>
    <row r="299" spans="1:15" x14ac:dyDescent="0.2">
      <c r="A299" s="514">
        <v>298</v>
      </c>
      <c r="B299" s="514" t="s">
        <v>93</v>
      </c>
      <c r="C299" s="514">
        <v>1</v>
      </c>
      <c r="D299">
        <v>0.01</v>
      </c>
      <c r="E299">
        <v>0.01</v>
      </c>
      <c r="F299" s="382">
        <v>43347.436111111114</v>
      </c>
      <c r="G299">
        <v>1.1563000000000001</v>
      </c>
      <c r="H299" s="382">
        <v>43347.436111111114</v>
      </c>
      <c r="I299">
        <v>1.1563000000000001</v>
      </c>
      <c r="J299" s="374">
        <v>43347.529861111114</v>
      </c>
      <c r="K299">
        <v>1.1551</v>
      </c>
      <c r="L299">
        <v>0</v>
      </c>
      <c r="M299">
        <v>12.000000000001819</v>
      </c>
      <c r="N299">
        <v>1.2</v>
      </c>
      <c r="O299" s="515">
        <v>9.375E-2</v>
      </c>
    </row>
    <row r="300" spans="1:15" x14ac:dyDescent="0.2">
      <c r="A300" s="514">
        <v>299</v>
      </c>
      <c r="B300" s="514" t="s">
        <v>93</v>
      </c>
      <c r="C300" s="514">
        <v>1</v>
      </c>
      <c r="D300">
        <v>0.01</v>
      </c>
      <c r="E300">
        <v>0.01</v>
      </c>
      <c r="F300" s="382">
        <v>43347.556944444441</v>
      </c>
      <c r="G300">
        <v>1.1557999999999999</v>
      </c>
      <c r="H300" s="382">
        <v>43347.556944444441</v>
      </c>
      <c r="I300">
        <v>1.1557999999999999</v>
      </c>
      <c r="J300" s="374">
        <v>43347.659722222219</v>
      </c>
      <c r="K300">
        <v>1.1546000000000001</v>
      </c>
      <c r="L300">
        <v>0</v>
      </c>
      <c r="M300">
        <v>12</v>
      </c>
      <c r="N300">
        <v>1.2</v>
      </c>
      <c r="O300" s="515">
        <v>0.10277777777810115</v>
      </c>
    </row>
    <row r="301" spans="1:15" x14ac:dyDescent="0.2">
      <c r="A301" s="514">
        <v>300</v>
      </c>
      <c r="B301" s="514" t="s">
        <v>93</v>
      </c>
      <c r="C301" s="514">
        <v>6</v>
      </c>
      <c r="D301">
        <v>0.04</v>
      </c>
      <c r="E301">
        <v>0.12</v>
      </c>
      <c r="F301" s="382">
        <v>43347.671527777777</v>
      </c>
      <c r="G301">
        <v>1.1534</v>
      </c>
      <c r="H301" s="382">
        <v>43348.20208333333</v>
      </c>
      <c r="I301">
        <v>1.1607000000000001</v>
      </c>
      <c r="J301" s="374">
        <v>43348.368750000001</v>
      </c>
      <c r="K301">
        <v>1.1567000000000001</v>
      </c>
      <c r="L301">
        <v>73</v>
      </c>
      <c r="M301">
        <v>40</v>
      </c>
      <c r="N301">
        <v>19.39</v>
      </c>
      <c r="O301" s="515">
        <v>0.69722222222480923</v>
      </c>
    </row>
    <row r="302" spans="1:15" x14ac:dyDescent="0.2">
      <c r="A302" s="514">
        <v>301</v>
      </c>
      <c r="B302" s="514" t="s">
        <v>92</v>
      </c>
      <c r="C302" s="514">
        <v>4</v>
      </c>
      <c r="D302">
        <v>0.02</v>
      </c>
      <c r="E302">
        <v>0.05</v>
      </c>
      <c r="F302" s="382">
        <v>43348.149305555555</v>
      </c>
      <c r="G302">
        <v>1.1597</v>
      </c>
      <c r="H302" s="382">
        <v>43348.38958333333</v>
      </c>
      <c r="I302">
        <v>1.1555</v>
      </c>
      <c r="J302" s="374">
        <v>43348.47152777778</v>
      </c>
      <c r="K302">
        <v>1.1588000000000001</v>
      </c>
      <c r="L302">
        <v>42</v>
      </c>
      <c r="M302">
        <v>33</v>
      </c>
      <c r="N302">
        <v>7.8</v>
      </c>
      <c r="O302" s="515">
        <v>0.32222222222480923</v>
      </c>
    </row>
    <row r="303" spans="1:15" x14ac:dyDescent="0.2">
      <c r="A303" s="514">
        <v>302</v>
      </c>
      <c r="B303" s="514" t="s">
        <v>93</v>
      </c>
      <c r="C303" s="514">
        <v>1</v>
      </c>
      <c r="D303">
        <v>0.01</v>
      </c>
      <c r="E303">
        <v>0.01</v>
      </c>
      <c r="F303" s="382">
        <v>43348.377083333333</v>
      </c>
      <c r="G303">
        <v>1.1566000000000001</v>
      </c>
      <c r="H303" s="382">
        <v>43348.377083333333</v>
      </c>
      <c r="I303">
        <v>1.1566000000000001</v>
      </c>
      <c r="J303" s="374">
        <v>43348.38958333333</v>
      </c>
      <c r="K303">
        <v>1.1554</v>
      </c>
      <c r="L303">
        <v>0</v>
      </c>
      <c r="M303">
        <v>12</v>
      </c>
      <c r="N303">
        <v>1.2</v>
      </c>
      <c r="O303" s="515">
        <v>1.2499999997089617E-2</v>
      </c>
    </row>
    <row r="304" spans="1:15" x14ac:dyDescent="0.2">
      <c r="A304" s="514">
        <v>303</v>
      </c>
      <c r="B304" s="514" t="s">
        <v>93</v>
      </c>
      <c r="C304" s="514">
        <v>7</v>
      </c>
      <c r="D304">
        <v>0.06</v>
      </c>
      <c r="E304">
        <v>0.18</v>
      </c>
      <c r="F304" s="382">
        <v>43348.415277777778</v>
      </c>
      <c r="G304">
        <v>1.1554</v>
      </c>
      <c r="H304" s="382">
        <v>43349.084722222222</v>
      </c>
      <c r="I304">
        <v>1.1645000000000001</v>
      </c>
      <c r="J304" s="374">
        <v>43350.604166666664</v>
      </c>
      <c r="K304">
        <v>1.1597999999999999</v>
      </c>
      <c r="L304">
        <v>91</v>
      </c>
      <c r="M304">
        <v>47</v>
      </c>
      <c r="N304">
        <v>33.36</v>
      </c>
      <c r="O304" s="515">
        <v>2.1888888888861402</v>
      </c>
    </row>
    <row r="305" spans="1:15" x14ac:dyDescent="0.2">
      <c r="A305" s="514">
        <v>304</v>
      </c>
      <c r="B305" s="514" t="s">
        <v>92</v>
      </c>
      <c r="C305" s="514">
        <v>2</v>
      </c>
      <c r="D305">
        <v>0.01</v>
      </c>
      <c r="E305">
        <v>0.02</v>
      </c>
      <c r="F305" s="382">
        <v>43348.476388888892</v>
      </c>
      <c r="G305">
        <v>1.1584000000000001</v>
      </c>
      <c r="H305" s="382">
        <v>43348.509027777778</v>
      </c>
      <c r="I305">
        <v>1.1571</v>
      </c>
      <c r="J305" s="374">
        <v>43348.533333333333</v>
      </c>
      <c r="K305">
        <v>1.159</v>
      </c>
      <c r="L305">
        <v>13.000000000001819</v>
      </c>
      <c r="M305">
        <v>19</v>
      </c>
      <c r="N305">
        <v>2.5</v>
      </c>
      <c r="O305" s="515">
        <v>5.694444444088731E-2</v>
      </c>
    </row>
    <row r="306" spans="1:15" x14ac:dyDescent="0.2">
      <c r="A306" s="514">
        <v>305</v>
      </c>
      <c r="B306" s="514" t="s">
        <v>92</v>
      </c>
      <c r="C306" s="514">
        <v>1</v>
      </c>
      <c r="D306">
        <v>0.01</v>
      </c>
      <c r="E306">
        <v>0.01</v>
      </c>
      <c r="F306" s="382">
        <v>43348.582638888889</v>
      </c>
      <c r="G306">
        <v>1.1581999999999999</v>
      </c>
      <c r="H306" s="382">
        <v>43348.582638888889</v>
      </c>
      <c r="I306">
        <v>1.1581999999999999</v>
      </c>
      <c r="J306" s="374">
        <v>43348.628472222219</v>
      </c>
      <c r="K306">
        <v>1.1594</v>
      </c>
      <c r="L306">
        <v>0</v>
      </c>
      <c r="M306">
        <v>12.000000000001819</v>
      </c>
      <c r="N306">
        <v>1.2</v>
      </c>
      <c r="O306" s="515">
        <v>4.5833333329937886E-2</v>
      </c>
    </row>
    <row r="307" spans="1:15" x14ac:dyDescent="0.2">
      <c r="A307" s="514">
        <v>306</v>
      </c>
      <c r="B307" s="514" t="s">
        <v>92</v>
      </c>
      <c r="C307" s="514">
        <v>1</v>
      </c>
      <c r="D307">
        <v>0.01</v>
      </c>
      <c r="E307">
        <v>0.01</v>
      </c>
      <c r="F307" s="382">
        <v>43348.633333333331</v>
      </c>
      <c r="G307">
        <v>1.161</v>
      </c>
      <c r="H307" s="382">
        <v>43348.633333333331</v>
      </c>
      <c r="I307">
        <v>1.161</v>
      </c>
      <c r="J307" s="374">
        <v>43348.636111111111</v>
      </c>
      <c r="K307">
        <v>1.1621999999999999</v>
      </c>
      <c r="L307">
        <v>0</v>
      </c>
      <c r="M307">
        <v>11.999999999998181</v>
      </c>
      <c r="N307">
        <v>1.2</v>
      </c>
      <c r="O307" s="515">
        <v>2.7777777795563452E-3</v>
      </c>
    </row>
    <row r="308" spans="1:15" x14ac:dyDescent="0.2">
      <c r="A308" s="514">
        <v>307</v>
      </c>
      <c r="B308" s="514" t="s">
        <v>92</v>
      </c>
      <c r="C308" s="514">
        <v>2</v>
      </c>
      <c r="D308">
        <v>0.01</v>
      </c>
      <c r="E308">
        <v>0.02</v>
      </c>
      <c r="F308" s="382">
        <v>43348.643055555556</v>
      </c>
      <c r="G308">
        <v>1.1624000000000001</v>
      </c>
      <c r="H308" s="382">
        <v>43348.681250000001</v>
      </c>
      <c r="I308">
        <v>1.1612</v>
      </c>
      <c r="J308" s="374">
        <v>43348.803472222222</v>
      </c>
      <c r="K308">
        <v>1.163</v>
      </c>
      <c r="L308">
        <v>12.000000000001819</v>
      </c>
      <c r="M308">
        <v>18</v>
      </c>
      <c r="N308">
        <v>2.4</v>
      </c>
      <c r="O308" s="515">
        <v>0.16041666666569654</v>
      </c>
    </row>
    <row r="309" spans="1:15" x14ac:dyDescent="0.2">
      <c r="A309" s="514">
        <v>308</v>
      </c>
      <c r="B309" s="514" t="s">
        <v>92</v>
      </c>
      <c r="C309" s="514">
        <v>1</v>
      </c>
      <c r="D309">
        <v>0.01</v>
      </c>
      <c r="E309">
        <v>0.01</v>
      </c>
      <c r="F309" s="382">
        <v>43348.806944444441</v>
      </c>
      <c r="G309">
        <v>1.1629</v>
      </c>
      <c r="H309" s="382">
        <v>43348.806944444441</v>
      </c>
      <c r="I309">
        <v>1.1629</v>
      </c>
      <c r="J309" s="374">
        <v>43349.084027777775</v>
      </c>
      <c r="K309">
        <v>1.1645000000000001</v>
      </c>
      <c r="L309">
        <v>0</v>
      </c>
      <c r="M309">
        <v>16</v>
      </c>
      <c r="N309">
        <v>1.23</v>
      </c>
      <c r="O309" s="515">
        <v>0.27708333333430346</v>
      </c>
    </row>
    <row r="310" spans="1:15" x14ac:dyDescent="0.2">
      <c r="A310" s="514">
        <v>309</v>
      </c>
      <c r="B310" s="514" t="s">
        <v>92</v>
      </c>
      <c r="C310" s="514">
        <v>1</v>
      </c>
      <c r="D310">
        <v>0.01</v>
      </c>
      <c r="E310">
        <v>0.01</v>
      </c>
      <c r="F310" s="382">
        <v>43349.090277777781</v>
      </c>
      <c r="G310">
        <v>1.1644000000000001</v>
      </c>
      <c r="H310" s="382">
        <v>43349.090277777781</v>
      </c>
      <c r="I310">
        <v>1.1644000000000001</v>
      </c>
      <c r="J310" s="374">
        <v>43349.09375</v>
      </c>
      <c r="K310">
        <v>1.1656</v>
      </c>
      <c r="L310">
        <v>0</v>
      </c>
      <c r="M310">
        <v>11.999999999998181</v>
      </c>
      <c r="N310">
        <v>1.2</v>
      </c>
      <c r="O310" s="515">
        <v>3.4722222189884633E-3</v>
      </c>
    </row>
    <row r="311" spans="1:15" x14ac:dyDescent="0.2">
      <c r="A311" s="514">
        <v>310</v>
      </c>
      <c r="B311" s="514" t="s">
        <v>92</v>
      </c>
      <c r="C311" s="514">
        <v>1</v>
      </c>
      <c r="D311">
        <v>0.01</v>
      </c>
      <c r="E311">
        <v>0.01</v>
      </c>
      <c r="F311" s="382">
        <v>43349.334722222222</v>
      </c>
      <c r="G311">
        <v>1.1617999999999999</v>
      </c>
      <c r="H311" s="382">
        <v>43349.334722222222</v>
      </c>
      <c r="I311">
        <v>1.1617999999999999</v>
      </c>
      <c r="J311" s="374">
        <v>43349.354166666664</v>
      </c>
      <c r="K311">
        <v>1.163</v>
      </c>
      <c r="L311">
        <v>0</v>
      </c>
      <c r="M311">
        <v>12</v>
      </c>
      <c r="N311">
        <v>1.2</v>
      </c>
      <c r="O311" s="515">
        <v>1.9444444442342501E-2</v>
      </c>
    </row>
    <row r="312" spans="1:15" x14ac:dyDescent="0.2">
      <c r="A312" s="514">
        <v>311</v>
      </c>
      <c r="B312" s="514" t="s">
        <v>92</v>
      </c>
      <c r="C312" s="514">
        <v>1</v>
      </c>
      <c r="D312">
        <v>0.01</v>
      </c>
      <c r="E312">
        <v>0.01</v>
      </c>
      <c r="F312" s="382">
        <v>43349.374305555553</v>
      </c>
      <c r="G312">
        <v>1.1619999999999999</v>
      </c>
      <c r="H312" s="382">
        <v>43349.374305555553</v>
      </c>
      <c r="I312">
        <v>1.1619999999999999</v>
      </c>
      <c r="J312" s="374">
        <v>43349.390972222223</v>
      </c>
      <c r="K312">
        <v>1.1632</v>
      </c>
      <c r="L312">
        <v>0</v>
      </c>
      <c r="M312">
        <v>12</v>
      </c>
      <c r="N312">
        <v>1.2</v>
      </c>
      <c r="O312" s="515">
        <v>1.6666666670062114E-2</v>
      </c>
    </row>
    <row r="313" spans="1:15" x14ac:dyDescent="0.2">
      <c r="A313" s="514">
        <v>312</v>
      </c>
      <c r="B313" s="514" t="s">
        <v>92</v>
      </c>
      <c r="C313" s="514">
        <v>2</v>
      </c>
      <c r="D313">
        <v>0.01</v>
      </c>
      <c r="E313">
        <v>0.02</v>
      </c>
      <c r="F313" s="382">
        <v>43349.404861111114</v>
      </c>
      <c r="G313">
        <v>1.1632</v>
      </c>
      <c r="H313" s="382">
        <v>43349.487500000003</v>
      </c>
      <c r="I313">
        <v>1.1619999999999999</v>
      </c>
      <c r="J313" s="374">
        <v>43349.59375</v>
      </c>
      <c r="K313">
        <v>1.1637999999999999</v>
      </c>
      <c r="L313">
        <v>12</v>
      </c>
      <c r="M313">
        <v>18</v>
      </c>
      <c r="N313">
        <v>2.4</v>
      </c>
      <c r="O313" s="515">
        <v>0.18888888888614019</v>
      </c>
    </row>
    <row r="314" spans="1:15" x14ac:dyDescent="0.2">
      <c r="A314" s="514">
        <v>313</v>
      </c>
      <c r="B314" s="514" t="s">
        <v>92</v>
      </c>
      <c r="C314" s="514">
        <v>3</v>
      </c>
      <c r="D314">
        <v>0.01</v>
      </c>
      <c r="E314">
        <v>0.03</v>
      </c>
      <c r="F314" s="382">
        <v>43349.629166666666</v>
      </c>
      <c r="G314">
        <v>1.1641999999999999</v>
      </c>
      <c r="H314" s="382">
        <v>43349.712500000001</v>
      </c>
      <c r="I314">
        <v>1.1616</v>
      </c>
      <c r="J314" s="374">
        <v>43350.368055555555</v>
      </c>
      <c r="K314">
        <v>1.1642999999999999</v>
      </c>
      <c r="L314">
        <v>25.999999999998181</v>
      </c>
      <c r="M314">
        <v>26.999999999998181</v>
      </c>
      <c r="N314">
        <v>3.84</v>
      </c>
      <c r="O314" s="515">
        <v>0.73888888888905058</v>
      </c>
    </row>
    <row r="315" spans="1:15" x14ac:dyDescent="0.2">
      <c r="A315" s="514">
        <v>314</v>
      </c>
      <c r="B315" s="514" t="s">
        <v>92</v>
      </c>
      <c r="C315" s="514">
        <v>7</v>
      </c>
      <c r="D315">
        <v>0.06</v>
      </c>
      <c r="E315">
        <v>0.18</v>
      </c>
      <c r="F315" s="382">
        <v>43350.37777777778</v>
      </c>
      <c r="G315">
        <v>1.1641999999999999</v>
      </c>
      <c r="H315" s="382">
        <v>43353.259722222225</v>
      </c>
      <c r="I315">
        <v>1.1541999999999999</v>
      </c>
      <c r="J315" s="374">
        <v>43353.620138888888</v>
      </c>
      <c r="K315">
        <v>1.159</v>
      </c>
      <c r="L315">
        <v>100</v>
      </c>
      <c r="M315">
        <v>48.000000000001819</v>
      </c>
      <c r="N315">
        <v>30.52</v>
      </c>
      <c r="O315" s="515">
        <v>1.242361111108039</v>
      </c>
    </row>
    <row r="316" spans="1:15" x14ac:dyDescent="0.2">
      <c r="A316" s="514">
        <v>315</v>
      </c>
      <c r="B316" s="514" t="s">
        <v>93</v>
      </c>
      <c r="C316" s="514">
        <v>1</v>
      </c>
      <c r="D316">
        <v>0.01</v>
      </c>
      <c r="E316">
        <v>0.01</v>
      </c>
      <c r="F316" s="382">
        <v>43350.619444444441</v>
      </c>
      <c r="G316">
        <v>1.1578999999999999</v>
      </c>
      <c r="H316" s="382">
        <v>43350.619444444441</v>
      </c>
      <c r="I316">
        <v>1.1578999999999999</v>
      </c>
      <c r="J316" s="374">
        <v>43350.625</v>
      </c>
      <c r="K316">
        <v>1.1567000000000001</v>
      </c>
      <c r="L316">
        <v>0</v>
      </c>
      <c r="M316">
        <v>12</v>
      </c>
      <c r="N316">
        <v>1.2</v>
      </c>
      <c r="O316" s="515">
        <v>5.5555555591126904E-3</v>
      </c>
    </row>
    <row r="317" spans="1:15" x14ac:dyDescent="0.2">
      <c r="A317" s="514">
        <v>316</v>
      </c>
      <c r="B317" s="514" t="s">
        <v>93</v>
      </c>
      <c r="C317" s="514">
        <v>2</v>
      </c>
      <c r="D317">
        <v>0.01</v>
      </c>
      <c r="E317">
        <v>0.02</v>
      </c>
      <c r="F317" s="382">
        <v>43350.632638888892</v>
      </c>
      <c r="G317">
        <v>1.1573</v>
      </c>
      <c r="H317" s="382">
        <v>43350.654166666667</v>
      </c>
      <c r="I317">
        <v>1.1585000000000001</v>
      </c>
      <c r="J317" s="374">
        <v>43350.750694444447</v>
      </c>
      <c r="K317">
        <v>1.1567000000000001</v>
      </c>
      <c r="L317">
        <v>12</v>
      </c>
      <c r="M317">
        <v>18</v>
      </c>
      <c r="N317">
        <v>2.4</v>
      </c>
      <c r="O317" s="515">
        <v>0.11805555555474712</v>
      </c>
    </row>
    <row r="318" spans="1:15" x14ac:dyDescent="0.2">
      <c r="A318" s="514">
        <v>317</v>
      </c>
      <c r="B318" s="514" t="s">
        <v>93</v>
      </c>
      <c r="C318" s="514">
        <v>1</v>
      </c>
      <c r="D318">
        <v>0.01</v>
      </c>
      <c r="E318">
        <v>0.01</v>
      </c>
      <c r="F318" s="382">
        <v>43350.765972222223</v>
      </c>
      <c r="G318">
        <v>1.1564000000000001</v>
      </c>
      <c r="H318" s="382">
        <v>43350.765972222223</v>
      </c>
      <c r="I318">
        <v>1.1564000000000001</v>
      </c>
      <c r="J318" s="374">
        <v>43350.802083333336</v>
      </c>
      <c r="K318">
        <v>1.1552</v>
      </c>
      <c r="L318">
        <v>0</v>
      </c>
      <c r="M318">
        <v>12.000000000001819</v>
      </c>
      <c r="N318">
        <v>1.2</v>
      </c>
      <c r="O318" s="515">
        <v>3.6111111112404615E-2</v>
      </c>
    </row>
    <row r="319" spans="1:15" x14ac:dyDescent="0.2">
      <c r="A319" s="514">
        <v>318</v>
      </c>
      <c r="B319" s="514" t="s">
        <v>93</v>
      </c>
      <c r="C319" s="514">
        <v>7</v>
      </c>
      <c r="D319">
        <v>0.06</v>
      </c>
      <c r="E319">
        <v>0.18</v>
      </c>
      <c r="F319" s="382">
        <v>43353.381249999999</v>
      </c>
      <c r="G319">
        <v>1.1539999999999999</v>
      </c>
      <c r="H319" s="382">
        <v>43354.383333333331</v>
      </c>
      <c r="I319">
        <v>1.1632</v>
      </c>
      <c r="J319" s="374">
        <v>43354.521527777775</v>
      </c>
      <c r="K319">
        <v>1.1583000000000001</v>
      </c>
      <c r="L319">
        <v>92</v>
      </c>
      <c r="M319">
        <v>48.999999999998181</v>
      </c>
      <c r="N319">
        <v>34.599999999999994</v>
      </c>
      <c r="O319" s="515">
        <v>1.140277777776646</v>
      </c>
    </row>
    <row r="320" spans="1:15" x14ac:dyDescent="0.2">
      <c r="A320" s="514">
        <v>319</v>
      </c>
      <c r="B320" s="514" t="s">
        <v>92</v>
      </c>
      <c r="C320" s="514">
        <v>3</v>
      </c>
      <c r="D320">
        <v>0.01</v>
      </c>
      <c r="E320">
        <v>0.03</v>
      </c>
      <c r="F320" s="382">
        <v>43353.635416666664</v>
      </c>
      <c r="G320">
        <v>1.1608000000000001</v>
      </c>
      <c r="H320" s="382">
        <v>43354.140277777777</v>
      </c>
      <c r="I320">
        <v>1.1581999999999999</v>
      </c>
      <c r="J320" s="374">
        <v>43354.320138888892</v>
      </c>
      <c r="K320">
        <v>1.1609</v>
      </c>
      <c r="L320">
        <v>26.000000000001819</v>
      </c>
      <c r="M320">
        <v>27.000000000001819</v>
      </c>
      <c r="N320">
        <v>3.8600000000000003</v>
      </c>
      <c r="O320" s="515">
        <v>0.68472222222771961</v>
      </c>
    </row>
    <row r="321" spans="1:15" x14ac:dyDescent="0.2">
      <c r="A321" s="514">
        <v>320</v>
      </c>
      <c r="B321" s="514" t="s">
        <v>92</v>
      </c>
      <c r="C321" s="514">
        <v>5</v>
      </c>
      <c r="D321">
        <v>0.03</v>
      </c>
      <c r="E321">
        <v>0.08</v>
      </c>
      <c r="F321" s="382">
        <v>43354.441666666666</v>
      </c>
      <c r="G321">
        <v>1.1625000000000001</v>
      </c>
      <c r="H321" s="382">
        <v>43354.587500000001</v>
      </c>
      <c r="I321">
        <v>1.1569</v>
      </c>
      <c r="J321" s="374">
        <v>43354.943749999999</v>
      </c>
      <c r="K321">
        <v>1.1604000000000001</v>
      </c>
      <c r="L321">
        <v>56</v>
      </c>
      <c r="M321">
        <v>35.000000000001819</v>
      </c>
      <c r="N321">
        <v>12.1</v>
      </c>
      <c r="O321" s="515">
        <v>0.50208333333284827</v>
      </c>
    </row>
    <row r="322" spans="1:15" x14ac:dyDescent="0.2">
      <c r="A322" s="514">
        <v>321</v>
      </c>
      <c r="B322" s="514" t="s">
        <v>93</v>
      </c>
      <c r="C322" s="514">
        <v>3</v>
      </c>
      <c r="D322">
        <v>0.01</v>
      </c>
      <c r="E322">
        <v>0.03</v>
      </c>
      <c r="F322" s="382">
        <v>43354.591666666667</v>
      </c>
      <c r="G322">
        <v>1.1571</v>
      </c>
      <c r="H322" s="382">
        <v>43354.683333333334</v>
      </c>
      <c r="I322">
        <v>1.1597999999999999</v>
      </c>
      <c r="J322" s="374">
        <v>43355.371527777781</v>
      </c>
      <c r="K322">
        <v>1.1572</v>
      </c>
      <c r="L322">
        <v>27</v>
      </c>
      <c r="M322">
        <v>26</v>
      </c>
      <c r="N322">
        <v>3.76</v>
      </c>
      <c r="O322" s="515">
        <v>0.77986111111385981</v>
      </c>
    </row>
    <row r="323" spans="1:15" x14ac:dyDescent="0.2">
      <c r="A323" s="514">
        <v>322</v>
      </c>
      <c r="B323" s="514" t="s">
        <v>92</v>
      </c>
      <c r="C323" s="514">
        <v>3</v>
      </c>
      <c r="D323">
        <v>0.01</v>
      </c>
      <c r="E323">
        <v>0.03</v>
      </c>
      <c r="F323" s="382">
        <v>43354.95</v>
      </c>
      <c r="G323">
        <v>1.1606000000000001</v>
      </c>
      <c r="H323" s="382">
        <v>43355.318749999999</v>
      </c>
      <c r="I323">
        <v>1.1580999999999999</v>
      </c>
      <c r="J323" s="374">
        <v>43355.667361111111</v>
      </c>
      <c r="K323">
        <v>1.1607000000000001</v>
      </c>
      <c r="L323">
        <v>25.000000000001819</v>
      </c>
      <c r="M323">
        <v>26.000000000001819</v>
      </c>
      <c r="N323">
        <v>3.88</v>
      </c>
      <c r="O323" s="515">
        <v>0.71736111111385981</v>
      </c>
    </row>
    <row r="324" spans="1:15" x14ac:dyDescent="0.2">
      <c r="A324" s="514">
        <v>323</v>
      </c>
      <c r="B324" s="514" t="s">
        <v>93</v>
      </c>
      <c r="C324" s="514">
        <v>2</v>
      </c>
      <c r="D324">
        <v>0.01</v>
      </c>
      <c r="E324">
        <v>0.02</v>
      </c>
      <c r="F324" s="382">
        <v>43355.384027777778</v>
      </c>
      <c r="G324">
        <v>1.1581999999999999</v>
      </c>
      <c r="H324" s="382">
        <v>43355.402777777781</v>
      </c>
      <c r="I324">
        <v>1.1594</v>
      </c>
      <c r="J324" s="374">
        <v>43355.550694444442</v>
      </c>
      <c r="K324">
        <v>1.1576</v>
      </c>
      <c r="L324">
        <v>12.000000000001819</v>
      </c>
      <c r="M324">
        <v>18</v>
      </c>
      <c r="N324">
        <v>2.4</v>
      </c>
      <c r="O324" s="515">
        <v>0.16666666666424135</v>
      </c>
    </row>
    <row r="325" spans="1:15" x14ac:dyDescent="0.2">
      <c r="A325" s="514">
        <v>324</v>
      </c>
      <c r="B325" s="514" t="s">
        <v>93</v>
      </c>
      <c r="C325" s="514">
        <v>5</v>
      </c>
      <c r="D325">
        <v>0.03</v>
      </c>
      <c r="E325">
        <v>0.08</v>
      </c>
      <c r="F325" s="382">
        <v>43355.606249999997</v>
      </c>
      <c r="G325">
        <v>1.1592</v>
      </c>
      <c r="H325" s="382">
        <v>43355.720833333333</v>
      </c>
      <c r="I325">
        <v>1.1647000000000001</v>
      </c>
      <c r="J325" s="374">
        <v>43356.458333333336</v>
      </c>
      <c r="K325">
        <v>1.1613</v>
      </c>
      <c r="L325">
        <v>55</v>
      </c>
      <c r="M325">
        <v>34</v>
      </c>
      <c r="N325">
        <v>11.88</v>
      </c>
      <c r="O325" s="515">
        <v>0.85208333333866904</v>
      </c>
    </row>
    <row r="326" spans="1:15" x14ac:dyDescent="0.2">
      <c r="A326" s="514">
        <v>325</v>
      </c>
      <c r="B326" s="514" t="s">
        <v>92</v>
      </c>
      <c r="C326" s="514">
        <v>1</v>
      </c>
      <c r="D326">
        <v>0.01</v>
      </c>
      <c r="E326">
        <v>0.01</v>
      </c>
      <c r="F326" s="382">
        <v>43355.715277777781</v>
      </c>
      <c r="G326">
        <v>1.1624000000000001</v>
      </c>
      <c r="H326" s="382">
        <v>43355.715277777781</v>
      </c>
      <c r="I326">
        <v>1.1624000000000001</v>
      </c>
      <c r="J326" s="374">
        <v>43355.718055555553</v>
      </c>
      <c r="K326">
        <v>1.1636</v>
      </c>
      <c r="L326">
        <v>0</v>
      </c>
      <c r="M326">
        <v>11.999999999998181</v>
      </c>
      <c r="N326">
        <v>1.2</v>
      </c>
      <c r="O326" s="515">
        <v>2.7777777722803876E-3</v>
      </c>
    </row>
    <row r="327" spans="1:15" x14ac:dyDescent="0.2">
      <c r="A327" s="514">
        <v>326</v>
      </c>
      <c r="B327" s="514" t="s">
        <v>92</v>
      </c>
      <c r="C327" s="514">
        <v>3</v>
      </c>
      <c r="D327">
        <v>0.01</v>
      </c>
      <c r="E327">
        <v>0.03</v>
      </c>
      <c r="F327" s="382">
        <v>43355.729166666664</v>
      </c>
      <c r="G327">
        <v>1.1639999999999999</v>
      </c>
      <c r="H327" s="382">
        <v>43356.458333333336</v>
      </c>
      <c r="I327">
        <v>1.1614</v>
      </c>
      <c r="J327" s="374">
        <v>43356.604861111111</v>
      </c>
      <c r="K327">
        <v>1.1641999999999999</v>
      </c>
      <c r="L327">
        <v>26</v>
      </c>
      <c r="M327">
        <v>27.999999999998181</v>
      </c>
      <c r="N327">
        <v>3.76</v>
      </c>
      <c r="O327" s="515">
        <v>0.87569444444670808</v>
      </c>
    </row>
    <row r="328" spans="1:15" x14ac:dyDescent="0.2">
      <c r="A328" s="514">
        <v>327</v>
      </c>
      <c r="B328" s="514" t="s">
        <v>93</v>
      </c>
      <c r="C328" s="514">
        <v>7</v>
      </c>
      <c r="D328">
        <v>0.06</v>
      </c>
      <c r="E328">
        <v>0.18</v>
      </c>
      <c r="F328" s="382">
        <v>43356.463194444441</v>
      </c>
      <c r="G328">
        <v>1.1616</v>
      </c>
      <c r="H328" s="382">
        <v>43357.397222222222</v>
      </c>
      <c r="I328">
        <v>1.171</v>
      </c>
      <c r="J328" s="374">
        <v>43357.628472222219</v>
      </c>
      <c r="K328">
        <v>1.1664000000000001</v>
      </c>
      <c r="L328">
        <v>94</v>
      </c>
      <c r="M328">
        <v>45.999999999998181</v>
      </c>
      <c r="N328">
        <v>30.700000000000003</v>
      </c>
      <c r="O328" s="515">
        <v>1.1652777777781012</v>
      </c>
    </row>
    <row r="329" spans="1:15" x14ac:dyDescent="0.2">
      <c r="A329" s="514">
        <v>328</v>
      </c>
      <c r="B329" s="514" t="s">
        <v>92</v>
      </c>
      <c r="C329" s="514">
        <v>1</v>
      </c>
      <c r="D329">
        <v>0.01</v>
      </c>
      <c r="E329">
        <v>0.01</v>
      </c>
      <c r="F329" s="382">
        <v>43356.629166666666</v>
      </c>
      <c r="G329">
        <v>1.1676</v>
      </c>
      <c r="H329" s="382">
        <v>43356.629166666666</v>
      </c>
      <c r="I329">
        <v>1.1676</v>
      </c>
      <c r="J329" s="374">
        <v>43356.63958333333</v>
      </c>
      <c r="K329">
        <v>1.1688000000000001</v>
      </c>
      <c r="L329">
        <v>0</v>
      </c>
      <c r="M329">
        <v>12</v>
      </c>
      <c r="N329">
        <v>1.2</v>
      </c>
      <c r="O329" s="515">
        <v>1.0416666664241347E-2</v>
      </c>
    </row>
    <row r="330" spans="1:15" x14ac:dyDescent="0.2">
      <c r="A330" s="514">
        <v>329</v>
      </c>
      <c r="B330" s="514" t="s">
        <v>92</v>
      </c>
      <c r="C330" s="514">
        <v>2</v>
      </c>
      <c r="D330">
        <v>0.01</v>
      </c>
      <c r="E330">
        <v>0.02</v>
      </c>
      <c r="F330" s="382">
        <v>43356.658333333333</v>
      </c>
      <c r="G330">
        <v>1.1694</v>
      </c>
      <c r="H330" s="382">
        <v>43356.691666666666</v>
      </c>
      <c r="I330">
        <v>1.1681999999999999</v>
      </c>
      <c r="J330" s="374">
        <v>43357.351388888892</v>
      </c>
      <c r="K330">
        <v>1.1700999999999999</v>
      </c>
      <c r="L330">
        <v>12.000000000001819</v>
      </c>
      <c r="M330">
        <v>19.000000000001819</v>
      </c>
      <c r="N330">
        <v>2.36</v>
      </c>
      <c r="O330" s="515">
        <v>0.69305555555911269</v>
      </c>
    </row>
    <row r="331" spans="1:15" x14ac:dyDescent="0.2">
      <c r="A331" s="514">
        <v>330</v>
      </c>
      <c r="B331" s="514" t="s">
        <v>92</v>
      </c>
      <c r="C331" s="514">
        <v>6</v>
      </c>
      <c r="D331">
        <v>0.04</v>
      </c>
      <c r="E331">
        <v>0.12</v>
      </c>
      <c r="F331" s="382">
        <v>43357.468055555553</v>
      </c>
      <c r="G331">
        <v>1.1700999999999999</v>
      </c>
      <c r="H331" s="382">
        <v>43357.836111111108</v>
      </c>
      <c r="I331">
        <v>1.1629</v>
      </c>
      <c r="J331" s="374">
        <v>43360.584722222222</v>
      </c>
      <c r="K331">
        <v>1.167</v>
      </c>
      <c r="L331">
        <v>72</v>
      </c>
      <c r="M331">
        <v>41</v>
      </c>
      <c r="N331">
        <v>18.82</v>
      </c>
      <c r="O331" s="515">
        <v>1.1166666666686069</v>
      </c>
    </row>
    <row r="332" spans="1:15" x14ac:dyDescent="0.2">
      <c r="A332" s="514">
        <v>331</v>
      </c>
      <c r="B332" s="514" t="s">
        <v>93</v>
      </c>
      <c r="C332" s="514">
        <v>1</v>
      </c>
      <c r="D332">
        <v>0.01</v>
      </c>
      <c r="E332">
        <v>0.01</v>
      </c>
      <c r="F332" s="382">
        <v>43357.634722222225</v>
      </c>
      <c r="G332">
        <v>1.1665000000000001</v>
      </c>
      <c r="H332" s="382">
        <v>43357.634722222225</v>
      </c>
      <c r="I332">
        <v>1.1665000000000001</v>
      </c>
      <c r="J332" s="374">
        <v>43357.75</v>
      </c>
      <c r="K332">
        <v>1.1652</v>
      </c>
      <c r="L332">
        <v>0</v>
      </c>
      <c r="M332">
        <v>13.000000000001819</v>
      </c>
      <c r="N332">
        <v>1.3</v>
      </c>
      <c r="O332" s="515">
        <v>0.11527777777519077</v>
      </c>
    </row>
    <row r="333" spans="1:15" x14ac:dyDescent="0.2">
      <c r="A333" s="514">
        <v>332</v>
      </c>
      <c r="B333" s="514" t="s">
        <v>93</v>
      </c>
      <c r="C333" s="514">
        <v>6</v>
      </c>
      <c r="D333">
        <v>0.04</v>
      </c>
      <c r="E333">
        <v>0.12</v>
      </c>
      <c r="F333" s="382">
        <v>43360.385416666664</v>
      </c>
      <c r="G333">
        <v>1.1632</v>
      </c>
      <c r="H333" s="382">
        <v>43361.338888888888</v>
      </c>
      <c r="I333">
        <v>1.1704000000000001</v>
      </c>
      <c r="J333" s="374">
        <v>43361.779861111114</v>
      </c>
      <c r="K333">
        <v>1.1664000000000001</v>
      </c>
      <c r="L333">
        <v>72.000000000001819</v>
      </c>
      <c r="M333">
        <v>40</v>
      </c>
      <c r="N333">
        <v>18.84</v>
      </c>
      <c r="O333" s="515">
        <v>1.3944444444496185</v>
      </c>
    </row>
    <row r="334" spans="1:15" x14ac:dyDescent="0.2">
      <c r="A334" s="514">
        <v>333</v>
      </c>
      <c r="B334" s="514" t="s">
        <v>92</v>
      </c>
      <c r="C334" s="514">
        <v>2</v>
      </c>
      <c r="D334">
        <v>0.01</v>
      </c>
      <c r="E334">
        <v>0.02</v>
      </c>
      <c r="F334" s="382">
        <v>43360.699305555558</v>
      </c>
      <c r="G334">
        <v>1.169</v>
      </c>
      <c r="H334" s="382">
        <v>43361.034722222219</v>
      </c>
      <c r="I334">
        <v>1.1677999999999999</v>
      </c>
      <c r="J334" s="374">
        <v>43361.218055555553</v>
      </c>
      <c r="K334">
        <v>1.1697</v>
      </c>
      <c r="L334">
        <v>12</v>
      </c>
      <c r="M334">
        <v>19</v>
      </c>
      <c r="N334">
        <v>2.48</v>
      </c>
      <c r="O334" s="515">
        <v>0.51874999999563443</v>
      </c>
    </row>
    <row r="335" spans="1:15" x14ac:dyDescent="0.2">
      <c r="A335" s="514">
        <v>334</v>
      </c>
      <c r="B335" s="514" t="s">
        <v>92</v>
      </c>
      <c r="C335" s="514">
        <v>1</v>
      </c>
      <c r="D335">
        <v>0.01</v>
      </c>
      <c r="E335">
        <v>0.01</v>
      </c>
      <c r="F335" s="382">
        <v>43361.240277777775</v>
      </c>
      <c r="G335">
        <v>1.1697</v>
      </c>
      <c r="H335" s="382">
        <v>43361.240277777775</v>
      </c>
      <c r="I335">
        <v>1.1697</v>
      </c>
      <c r="J335" s="374">
        <v>43361.340277777781</v>
      </c>
      <c r="K335">
        <v>1.1709000000000001</v>
      </c>
      <c r="L335">
        <v>0</v>
      </c>
      <c r="M335">
        <v>12</v>
      </c>
      <c r="N335">
        <v>1.2</v>
      </c>
      <c r="O335" s="515">
        <v>0.10000000000582077</v>
      </c>
    </row>
    <row r="336" spans="1:15" x14ac:dyDescent="0.2">
      <c r="A336" s="514">
        <v>335</v>
      </c>
      <c r="B336" s="514" t="s">
        <v>92</v>
      </c>
      <c r="C336" s="514">
        <v>3</v>
      </c>
      <c r="D336">
        <v>0.01</v>
      </c>
      <c r="E336">
        <v>0.03</v>
      </c>
      <c r="F336" s="382">
        <v>43361.357638888891</v>
      </c>
      <c r="G336">
        <v>1.1705000000000001</v>
      </c>
      <c r="H336" s="382">
        <v>43361.382638888892</v>
      </c>
      <c r="I336">
        <v>1.1678999999999999</v>
      </c>
      <c r="J336" s="374">
        <v>43361.577777777777</v>
      </c>
      <c r="K336">
        <v>1.1705000000000001</v>
      </c>
      <c r="L336">
        <v>26.000000000001819</v>
      </c>
      <c r="M336">
        <v>26.000000000001819</v>
      </c>
      <c r="N336">
        <v>3.8</v>
      </c>
      <c r="O336" s="515">
        <v>0.22013888888614019</v>
      </c>
    </row>
    <row r="337" spans="1:15" x14ac:dyDescent="0.2">
      <c r="A337" s="514">
        <v>336</v>
      </c>
      <c r="B337" s="514" t="s">
        <v>92</v>
      </c>
      <c r="C337" s="514">
        <v>1</v>
      </c>
      <c r="D337">
        <v>0.01</v>
      </c>
      <c r="E337">
        <v>0.01</v>
      </c>
      <c r="F337" s="382">
        <v>43361.594444444447</v>
      </c>
      <c r="G337">
        <v>1.1696</v>
      </c>
      <c r="H337" s="382">
        <v>43361.594444444447</v>
      </c>
      <c r="I337">
        <v>1.1696</v>
      </c>
      <c r="J337" s="374">
        <v>43361.615277777775</v>
      </c>
      <c r="K337">
        <v>1.1708000000000001</v>
      </c>
      <c r="L337">
        <v>0</v>
      </c>
      <c r="M337">
        <v>12</v>
      </c>
      <c r="N337">
        <v>1.2</v>
      </c>
      <c r="O337" s="515">
        <v>2.0833333328482695E-2</v>
      </c>
    </row>
    <row r="338" spans="1:15" x14ac:dyDescent="0.2">
      <c r="A338" s="514">
        <v>337</v>
      </c>
      <c r="B338" s="514" t="s">
        <v>92</v>
      </c>
      <c r="C338" s="514">
        <v>1</v>
      </c>
      <c r="D338">
        <v>0.01</v>
      </c>
      <c r="E338">
        <v>0.01</v>
      </c>
      <c r="F338" s="382">
        <v>43361.620138888888</v>
      </c>
      <c r="G338">
        <v>1.1707000000000001</v>
      </c>
      <c r="H338" s="382">
        <v>43361.620138888888</v>
      </c>
      <c r="I338">
        <v>1.1707000000000001</v>
      </c>
      <c r="J338" s="374">
        <v>43361.626388888886</v>
      </c>
      <c r="K338">
        <v>1.1718999999999999</v>
      </c>
      <c r="L338">
        <v>0</v>
      </c>
      <c r="M338">
        <v>12</v>
      </c>
      <c r="N338">
        <v>1.2</v>
      </c>
      <c r="O338" s="515">
        <v>6.2499999985448085E-3</v>
      </c>
    </row>
    <row r="339" spans="1:15" x14ac:dyDescent="0.2">
      <c r="A339" s="514">
        <v>338</v>
      </c>
      <c r="B339" s="514" t="s">
        <v>92</v>
      </c>
      <c r="C339" s="514">
        <v>4</v>
      </c>
      <c r="D339">
        <v>0.02</v>
      </c>
      <c r="E339">
        <v>0.05</v>
      </c>
      <c r="F339" s="382">
        <v>43361.633333333331</v>
      </c>
      <c r="G339">
        <v>1.1712</v>
      </c>
      <c r="H339" s="382">
        <v>43361.779166666667</v>
      </c>
      <c r="I339">
        <v>1.1668000000000001</v>
      </c>
      <c r="J339" s="374">
        <v>43362.400000000001</v>
      </c>
      <c r="K339">
        <v>1.1700999999999999</v>
      </c>
      <c r="L339">
        <v>44</v>
      </c>
      <c r="M339">
        <v>33</v>
      </c>
      <c r="N339">
        <v>7.09</v>
      </c>
      <c r="O339" s="515">
        <v>0.76666666667006211</v>
      </c>
    </row>
    <row r="340" spans="1:15" x14ac:dyDescent="0.2">
      <c r="A340" s="514">
        <v>339</v>
      </c>
      <c r="B340" s="514" t="s">
        <v>93</v>
      </c>
      <c r="C340" s="514">
        <v>4</v>
      </c>
      <c r="D340">
        <v>0.02</v>
      </c>
      <c r="E340">
        <v>0.05</v>
      </c>
      <c r="F340" s="382">
        <v>43361.788888888892</v>
      </c>
      <c r="G340">
        <v>1.1660999999999999</v>
      </c>
      <c r="H340" s="382">
        <v>43362.400000000001</v>
      </c>
      <c r="I340">
        <v>1.1700999999999999</v>
      </c>
      <c r="J340" s="374">
        <v>43362.589583333334</v>
      </c>
      <c r="K340">
        <v>1.167</v>
      </c>
      <c r="L340">
        <v>40</v>
      </c>
      <c r="M340">
        <v>31</v>
      </c>
      <c r="N340">
        <v>7.24</v>
      </c>
      <c r="O340" s="515">
        <v>0.8006944444423425</v>
      </c>
    </row>
    <row r="341" spans="1:15" x14ac:dyDescent="0.2">
      <c r="A341" s="514">
        <v>340</v>
      </c>
      <c r="B341" s="514" t="s">
        <v>92</v>
      </c>
      <c r="C341" s="514">
        <v>4</v>
      </c>
      <c r="D341">
        <v>0.02</v>
      </c>
      <c r="E341">
        <v>0.05</v>
      </c>
      <c r="F341" s="382">
        <v>43362.443055555559</v>
      </c>
      <c r="G341">
        <v>1.171</v>
      </c>
      <c r="H341" s="382">
        <v>43362.590277777781</v>
      </c>
      <c r="I341">
        <v>1.1664000000000001</v>
      </c>
      <c r="J341" s="374">
        <v>43363.4</v>
      </c>
      <c r="K341">
        <v>1.1700999999999999</v>
      </c>
      <c r="L341">
        <v>45.999999999998181</v>
      </c>
      <c r="M341">
        <v>36.999999999998181</v>
      </c>
      <c r="N341">
        <v>7.25</v>
      </c>
      <c r="O341" s="515">
        <v>0.9569444444423425</v>
      </c>
    </row>
    <row r="342" spans="1:15" x14ac:dyDescent="0.2">
      <c r="A342" s="514">
        <v>341</v>
      </c>
      <c r="B342" s="514" t="s">
        <v>93</v>
      </c>
      <c r="C342" s="514">
        <v>2</v>
      </c>
      <c r="D342">
        <v>0.01</v>
      </c>
      <c r="E342">
        <v>0.02</v>
      </c>
      <c r="F342" s="382">
        <v>43362.6</v>
      </c>
      <c r="G342">
        <v>1.1664000000000001</v>
      </c>
      <c r="H342" s="382">
        <v>43362.619444444441</v>
      </c>
      <c r="I342">
        <v>1.1677</v>
      </c>
      <c r="J342" s="374">
        <v>43362.663888888892</v>
      </c>
      <c r="K342">
        <v>1.1658999999999999</v>
      </c>
      <c r="L342">
        <v>12.999999999998181</v>
      </c>
      <c r="M342">
        <v>18</v>
      </c>
      <c r="N342">
        <v>2.2999999999999998</v>
      </c>
      <c r="O342" s="515">
        <v>6.3888888893416151E-2</v>
      </c>
    </row>
    <row r="343" spans="1:15" x14ac:dyDescent="0.2">
      <c r="A343" s="514">
        <v>342</v>
      </c>
      <c r="B343" s="514" t="s">
        <v>93</v>
      </c>
      <c r="C343" s="514">
        <v>1</v>
      </c>
      <c r="D343">
        <v>0.01</v>
      </c>
      <c r="E343">
        <v>0.01</v>
      </c>
      <c r="F343" s="382">
        <v>43362.668055555558</v>
      </c>
      <c r="G343">
        <v>1.1664000000000001</v>
      </c>
      <c r="H343" s="382">
        <v>43362.668055555558</v>
      </c>
      <c r="I343">
        <v>1.1664000000000001</v>
      </c>
      <c r="J343" s="374">
        <v>43362.672222222223</v>
      </c>
      <c r="K343">
        <v>1.1652</v>
      </c>
      <c r="L343">
        <v>0</v>
      </c>
      <c r="M343">
        <v>12.000000000001819</v>
      </c>
      <c r="N343">
        <v>1.2</v>
      </c>
      <c r="O343" s="515">
        <v>4.166666665696539E-3</v>
      </c>
    </row>
    <row r="344" spans="1:15" x14ac:dyDescent="0.2">
      <c r="A344" s="514">
        <v>343</v>
      </c>
      <c r="B344" s="514" t="s">
        <v>93</v>
      </c>
      <c r="C344" s="514">
        <v>8</v>
      </c>
      <c r="D344">
        <v>0.09</v>
      </c>
      <c r="E344">
        <v>0.27</v>
      </c>
      <c r="F344" s="382">
        <v>43362.675000000003</v>
      </c>
      <c r="G344">
        <v>1.1655</v>
      </c>
      <c r="H344" s="382">
        <v>43363.887499999997</v>
      </c>
      <c r="I344">
        <v>1.1778999999999999</v>
      </c>
      <c r="J344" s="374">
        <v>43367.356249999997</v>
      </c>
      <c r="K344">
        <v>1.1725000000000001</v>
      </c>
      <c r="L344">
        <v>124</v>
      </c>
      <c r="M344">
        <v>53.999999999998181</v>
      </c>
      <c r="N344">
        <v>48.510000000000005</v>
      </c>
      <c r="O344" s="515">
        <v>2.6812499999941792</v>
      </c>
    </row>
    <row r="345" spans="1:15" x14ac:dyDescent="0.2">
      <c r="A345" s="514">
        <v>344</v>
      </c>
      <c r="B345" s="514" t="s">
        <v>92</v>
      </c>
      <c r="C345" s="514">
        <v>1</v>
      </c>
      <c r="D345">
        <v>0.01</v>
      </c>
      <c r="E345">
        <v>0.01</v>
      </c>
      <c r="F345" s="382">
        <v>43363.414583333331</v>
      </c>
      <c r="G345">
        <v>1.1698</v>
      </c>
      <c r="H345" s="382">
        <v>43363.414583333331</v>
      </c>
      <c r="I345">
        <v>1.1698</v>
      </c>
      <c r="J345" s="374">
        <v>43363.511805555558</v>
      </c>
      <c r="K345">
        <v>1.171</v>
      </c>
      <c r="L345">
        <v>0</v>
      </c>
      <c r="M345">
        <v>12</v>
      </c>
      <c r="N345">
        <v>1.2</v>
      </c>
      <c r="O345" s="515">
        <v>9.7222222226264421E-2</v>
      </c>
    </row>
    <row r="346" spans="1:15" x14ac:dyDescent="0.2">
      <c r="A346" s="514">
        <v>345</v>
      </c>
      <c r="B346" s="514" t="s">
        <v>92</v>
      </c>
      <c r="C346" s="514">
        <v>3</v>
      </c>
      <c r="D346">
        <v>0.01</v>
      </c>
      <c r="E346">
        <v>0.03</v>
      </c>
      <c r="F346" s="382">
        <v>43363.597222222219</v>
      </c>
      <c r="G346">
        <v>1.1767000000000001</v>
      </c>
      <c r="H346" s="382">
        <v>43363.748611111114</v>
      </c>
      <c r="I346">
        <v>1.1741999999999999</v>
      </c>
      <c r="J346" s="374">
        <v>43363.791666666664</v>
      </c>
      <c r="K346">
        <v>1.177</v>
      </c>
      <c r="L346">
        <v>25</v>
      </c>
      <c r="M346">
        <v>28</v>
      </c>
      <c r="N346">
        <v>4.5999999999999996</v>
      </c>
      <c r="O346" s="515">
        <v>0.19444444444525288</v>
      </c>
    </row>
    <row r="347" spans="1:15" x14ac:dyDescent="0.2">
      <c r="A347" s="514">
        <v>346</v>
      </c>
      <c r="B347" s="514" t="s">
        <v>92</v>
      </c>
      <c r="C347" s="514">
        <v>1</v>
      </c>
      <c r="D347">
        <v>0.01</v>
      </c>
      <c r="E347">
        <v>0.01</v>
      </c>
      <c r="F347" s="382">
        <v>43363.794444444444</v>
      </c>
      <c r="G347">
        <v>1.1762999999999999</v>
      </c>
      <c r="H347" s="382">
        <v>43363.794444444444</v>
      </c>
      <c r="I347">
        <v>1.1762999999999999</v>
      </c>
      <c r="J347" s="374">
        <v>43363.873611111114</v>
      </c>
      <c r="K347">
        <v>1.1775</v>
      </c>
      <c r="L347">
        <v>0</v>
      </c>
      <c r="M347">
        <v>12.000000000001819</v>
      </c>
      <c r="N347">
        <v>1.2</v>
      </c>
      <c r="O347" s="515">
        <v>7.9166666670062114E-2</v>
      </c>
    </row>
    <row r="348" spans="1:15" x14ac:dyDescent="0.2">
      <c r="A348" s="514">
        <v>347</v>
      </c>
      <c r="B348" s="514" t="s">
        <v>92</v>
      </c>
      <c r="C348" s="514">
        <v>1</v>
      </c>
      <c r="D348">
        <v>0.01</v>
      </c>
      <c r="E348">
        <v>0.01</v>
      </c>
      <c r="F348" s="382">
        <v>43364.402083333334</v>
      </c>
      <c r="G348">
        <v>1.1775</v>
      </c>
      <c r="H348" s="382">
        <v>43364.402083333334</v>
      </c>
      <c r="I348">
        <v>1.1775</v>
      </c>
      <c r="J348" s="374">
        <v>43364.43472222222</v>
      </c>
      <c r="K348">
        <v>1.1787000000000001</v>
      </c>
      <c r="L348">
        <v>0</v>
      </c>
      <c r="M348">
        <v>12</v>
      </c>
      <c r="N348">
        <v>1.2</v>
      </c>
      <c r="O348" s="515">
        <v>3.2638888886140194E-2</v>
      </c>
    </row>
    <row r="349" spans="1:15" x14ac:dyDescent="0.2">
      <c r="A349" s="514">
        <v>348</v>
      </c>
      <c r="B349" s="514" t="s">
        <v>92</v>
      </c>
      <c r="C349" s="514">
        <v>5</v>
      </c>
      <c r="D349">
        <v>0.03</v>
      </c>
      <c r="E349">
        <v>0.08</v>
      </c>
      <c r="F349" s="382">
        <v>43364.44027777778</v>
      </c>
      <c r="G349">
        <v>1.179</v>
      </c>
      <c r="H349" s="382">
        <v>43367.347222222219</v>
      </c>
      <c r="I349">
        <v>1.173</v>
      </c>
      <c r="J349" s="374">
        <v>43367.461111111108</v>
      </c>
      <c r="K349">
        <v>1.1768000000000001</v>
      </c>
      <c r="L349">
        <v>60</v>
      </c>
      <c r="M349">
        <v>38</v>
      </c>
      <c r="N349">
        <v>12.39</v>
      </c>
      <c r="O349" s="515">
        <v>1.0208333333284827</v>
      </c>
    </row>
    <row r="350" spans="1:15" x14ac:dyDescent="0.2">
      <c r="A350" s="514">
        <v>349</v>
      </c>
      <c r="B350" s="514" t="s">
        <v>93</v>
      </c>
      <c r="C350" s="514">
        <v>6</v>
      </c>
      <c r="D350">
        <v>0.04</v>
      </c>
      <c r="E350">
        <v>0.12</v>
      </c>
      <c r="F350" s="382">
        <v>43367.373611111114</v>
      </c>
      <c r="G350">
        <v>1.1733</v>
      </c>
      <c r="H350" s="382">
        <v>43367.640277777777</v>
      </c>
      <c r="I350">
        <v>1.1811</v>
      </c>
      <c r="J350" s="374">
        <v>43367.734027777777</v>
      </c>
      <c r="K350">
        <v>1.1759999999999999</v>
      </c>
      <c r="L350">
        <v>78</v>
      </c>
      <c r="M350">
        <v>51</v>
      </c>
      <c r="N350">
        <v>27.1</v>
      </c>
      <c r="O350" s="515">
        <v>0.36041666666278616</v>
      </c>
    </row>
    <row r="351" spans="1:15" x14ac:dyDescent="0.2">
      <c r="A351" s="514">
        <v>350</v>
      </c>
      <c r="B351" s="514" t="s">
        <v>92</v>
      </c>
      <c r="C351" s="514">
        <v>2</v>
      </c>
      <c r="D351">
        <v>0.01</v>
      </c>
      <c r="E351">
        <v>0.02</v>
      </c>
      <c r="F351" s="382">
        <v>43367.540972222225</v>
      </c>
      <c r="G351">
        <v>1.1763999999999999</v>
      </c>
      <c r="H351" s="382">
        <v>43367.625</v>
      </c>
      <c r="I351">
        <v>1.1751</v>
      </c>
      <c r="J351" s="374">
        <v>43367.627083333333</v>
      </c>
      <c r="K351">
        <v>1.177</v>
      </c>
      <c r="L351">
        <v>12.999999999998181</v>
      </c>
      <c r="M351">
        <v>19</v>
      </c>
      <c r="N351">
        <v>2.5</v>
      </c>
      <c r="O351" s="515">
        <v>8.611111110803904E-2</v>
      </c>
    </row>
    <row r="352" spans="1:15" x14ac:dyDescent="0.2">
      <c r="A352" s="514">
        <v>351</v>
      </c>
      <c r="B352" s="514" t="s">
        <v>92</v>
      </c>
      <c r="C352" s="514">
        <v>1</v>
      </c>
      <c r="D352">
        <v>0.01</v>
      </c>
      <c r="E352">
        <v>0.01</v>
      </c>
      <c r="F352" s="382">
        <v>43367.634027777778</v>
      </c>
      <c r="G352">
        <v>1.1796</v>
      </c>
      <c r="H352" s="382">
        <v>43367.634027777778</v>
      </c>
      <c r="I352">
        <v>1.1796</v>
      </c>
      <c r="J352" s="374">
        <v>43367.63958333333</v>
      </c>
      <c r="K352">
        <v>1.1808000000000001</v>
      </c>
      <c r="L352">
        <v>0</v>
      </c>
      <c r="M352">
        <v>12</v>
      </c>
      <c r="N352">
        <v>1.2</v>
      </c>
      <c r="O352" s="515">
        <v>5.5555555518367328E-3</v>
      </c>
    </row>
    <row r="353" spans="1:15" x14ac:dyDescent="0.2">
      <c r="A353" s="514">
        <v>352</v>
      </c>
      <c r="B353" s="514" t="s">
        <v>92</v>
      </c>
      <c r="C353" s="514">
        <v>6</v>
      </c>
      <c r="D353">
        <v>0.04</v>
      </c>
      <c r="E353">
        <v>0.12</v>
      </c>
      <c r="F353" s="382">
        <v>43367.644444444442</v>
      </c>
      <c r="G353">
        <v>1.1807000000000001</v>
      </c>
      <c r="H353" s="382">
        <v>43368.180555555555</v>
      </c>
      <c r="I353">
        <v>1.1732</v>
      </c>
      <c r="J353" s="374">
        <v>43368.556944444441</v>
      </c>
      <c r="K353">
        <v>1.1774</v>
      </c>
      <c r="L353">
        <v>75</v>
      </c>
      <c r="M353">
        <v>42</v>
      </c>
      <c r="N353">
        <v>19.22</v>
      </c>
      <c r="O353" s="515">
        <v>0.91249999999854481</v>
      </c>
    </row>
    <row r="354" spans="1:15" x14ac:dyDescent="0.2">
      <c r="A354" s="514">
        <v>353</v>
      </c>
      <c r="B354" s="514" t="s">
        <v>93</v>
      </c>
      <c r="C354" s="514">
        <v>3</v>
      </c>
      <c r="D354">
        <v>0.01</v>
      </c>
      <c r="E354">
        <v>0.03</v>
      </c>
      <c r="F354" s="382">
        <v>43368.322222222225</v>
      </c>
      <c r="G354">
        <v>1.1742999999999999</v>
      </c>
      <c r="H354" s="382">
        <v>43368.402777777781</v>
      </c>
      <c r="I354">
        <v>1.1769000000000001</v>
      </c>
      <c r="J354" s="374">
        <v>43368.427777777775</v>
      </c>
      <c r="K354">
        <v>1.1742999999999999</v>
      </c>
      <c r="L354">
        <v>26.000000000001819</v>
      </c>
      <c r="M354">
        <v>26.000000000001819</v>
      </c>
      <c r="N354">
        <v>3.8</v>
      </c>
      <c r="O354" s="515">
        <v>0.10555555555038154</v>
      </c>
    </row>
    <row r="355" spans="1:15" x14ac:dyDescent="0.2">
      <c r="A355" s="514">
        <v>354</v>
      </c>
      <c r="B355" s="514" t="s">
        <v>93</v>
      </c>
      <c r="C355" s="514">
        <v>4</v>
      </c>
      <c r="D355">
        <v>0.02</v>
      </c>
      <c r="E355">
        <v>0.05</v>
      </c>
      <c r="F355" s="382">
        <v>43368.431250000001</v>
      </c>
      <c r="G355">
        <v>1.1742999999999999</v>
      </c>
      <c r="H355" s="382">
        <v>43368.570138888892</v>
      </c>
      <c r="I355">
        <v>1.1785000000000001</v>
      </c>
      <c r="J355" s="374">
        <v>43369.523611111108</v>
      </c>
      <c r="K355">
        <v>1.1755</v>
      </c>
      <c r="L355">
        <v>42.000000000003638</v>
      </c>
      <c r="M355">
        <v>30.000000000001819</v>
      </c>
      <c r="N355">
        <v>6.7900000000000009</v>
      </c>
      <c r="O355" s="515">
        <v>1.0923611111065838</v>
      </c>
    </row>
    <row r="356" spans="1:15" x14ac:dyDescent="0.2">
      <c r="A356" s="514">
        <v>355</v>
      </c>
      <c r="B356" s="514" t="s">
        <v>92</v>
      </c>
      <c r="C356" s="514">
        <v>1</v>
      </c>
      <c r="D356">
        <v>0.01</v>
      </c>
      <c r="E356">
        <v>0.01</v>
      </c>
      <c r="F356" s="382">
        <v>43368.634722222225</v>
      </c>
      <c r="G356">
        <v>1.1778999999999999</v>
      </c>
      <c r="H356" s="382">
        <v>43368.634722222225</v>
      </c>
      <c r="I356">
        <v>1.1778999999999999</v>
      </c>
      <c r="J356" s="374">
        <v>43368.671527777777</v>
      </c>
      <c r="K356">
        <v>1.1791</v>
      </c>
      <c r="L356">
        <v>0</v>
      </c>
      <c r="M356">
        <v>12</v>
      </c>
      <c r="N356">
        <v>1.2</v>
      </c>
      <c r="O356" s="515">
        <v>3.6805555551836733E-2</v>
      </c>
    </row>
    <row r="357" spans="1:15" x14ac:dyDescent="0.2">
      <c r="A357" s="514">
        <v>356</v>
      </c>
      <c r="B357" s="514" t="s">
        <v>92</v>
      </c>
      <c r="C357" s="514">
        <v>5</v>
      </c>
      <c r="D357">
        <v>0.03</v>
      </c>
      <c r="E357">
        <v>0.08</v>
      </c>
      <c r="F357" s="382">
        <v>43368.674305555556</v>
      </c>
      <c r="G357">
        <v>1.1789000000000001</v>
      </c>
      <c r="H357" s="382">
        <v>43369.59652777778</v>
      </c>
      <c r="I357">
        <v>1.1734</v>
      </c>
      <c r="J357" s="374">
        <v>43369.833333333336</v>
      </c>
      <c r="K357">
        <v>1.1773</v>
      </c>
      <c r="L357">
        <v>55</v>
      </c>
      <c r="M357">
        <v>39</v>
      </c>
      <c r="N357">
        <v>15.04</v>
      </c>
      <c r="O357" s="515">
        <v>1.1590277777795563</v>
      </c>
    </row>
    <row r="358" spans="1:15" x14ac:dyDescent="0.2">
      <c r="A358" s="514">
        <v>357</v>
      </c>
      <c r="B358" s="514" t="s">
        <v>93</v>
      </c>
      <c r="C358" s="514">
        <v>1</v>
      </c>
      <c r="D358">
        <v>0.01</v>
      </c>
      <c r="E358">
        <v>0.01</v>
      </c>
      <c r="F358" s="382">
        <v>43369.564583333333</v>
      </c>
      <c r="G358">
        <v>1.1744000000000001</v>
      </c>
      <c r="H358" s="382">
        <v>43369.564583333333</v>
      </c>
      <c r="I358">
        <v>1.1744000000000001</v>
      </c>
      <c r="J358" s="374">
        <v>43369.597222222219</v>
      </c>
      <c r="K358">
        <v>1.1732</v>
      </c>
      <c r="L358">
        <v>0</v>
      </c>
      <c r="M358">
        <v>12.000000000001819</v>
      </c>
      <c r="N358">
        <v>1.2</v>
      </c>
      <c r="O358" s="515">
        <v>3.2638888886140194E-2</v>
      </c>
    </row>
    <row r="359" spans="1:15" x14ac:dyDescent="0.2">
      <c r="A359" s="514">
        <v>358</v>
      </c>
      <c r="B359" s="514" t="s">
        <v>93</v>
      </c>
      <c r="C359" s="514">
        <v>4</v>
      </c>
      <c r="D359">
        <v>0.02</v>
      </c>
      <c r="E359">
        <v>0.05</v>
      </c>
      <c r="F359" s="382">
        <v>43369.697222222225</v>
      </c>
      <c r="G359">
        <v>1.1745000000000001</v>
      </c>
      <c r="H359" s="382">
        <v>43369.837500000001</v>
      </c>
      <c r="I359">
        <v>1.1795</v>
      </c>
      <c r="J359" s="374">
        <v>43369.852777777778</v>
      </c>
      <c r="K359">
        <v>1.1759999999999999</v>
      </c>
      <c r="L359">
        <v>49.999999999998181</v>
      </c>
      <c r="M359">
        <v>35</v>
      </c>
      <c r="N359">
        <v>7.1</v>
      </c>
      <c r="O359" s="515">
        <v>0.15555555555329192</v>
      </c>
    </row>
    <row r="360" spans="1:15" x14ac:dyDescent="0.2">
      <c r="A360" s="514">
        <v>359</v>
      </c>
      <c r="B360" s="514" t="s">
        <v>92</v>
      </c>
      <c r="C360" s="514">
        <v>3</v>
      </c>
      <c r="D360">
        <v>0.01</v>
      </c>
      <c r="E360">
        <v>0.03</v>
      </c>
      <c r="F360" s="382">
        <v>43369.85</v>
      </c>
      <c r="G360">
        <v>1.1769000000000001</v>
      </c>
      <c r="H360" s="382">
        <v>43369.861805555556</v>
      </c>
      <c r="I360">
        <v>1.1742999999999999</v>
      </c>
      <c r="J360" s="374">
        <v>43369.881249999999</v>
      </c>
      <c r="K360">
        <v>1.1769000000000001</v>
      </c>
      <c r="L360">
        <v>26.000000000001819</v>
      </c>
      <c r="M360">
        <v>26.000000000001819</v>
      </c>
      <c r="N360">
        <v>3.9000000000000004</v>
      </c>
      <c r="O360" s="515">
        <v>3.125E-2</v>
      </c>
    </row>
    <row r="361" spans="1:15" x14ac:dyDescent="0.2">
      <c r="A361" s="514">
        <v>360</v>
      </c>
      <c r="B361" s="514" t="s">
        <v>93</v>
      </c>
      <c r="C361" s="514">
        <v>1</v>
      </c>
      <c r="D361">
        <v>0.01</v>
      </c>
      <c r="E361">
        <v>0.01</v>
      </c>
      <c r="F361" s="382">
        <v>43369.855555555558</v>
      </c>
      <c r="G361">
        <v>1.1758999999999999</v>
      </c>
      <c r="H361" s="382">
        <v>43369.855555555558</v>
      </c>
      <c r="I361">
        <v>1.1758999999999999</v>
      </c>
      <c r="J361" s="374">
        <v>43369.85833333333</v>
      </c>
      <c r="K361">
        <v>1.1745000000000001</v>
      </c>
      <c r="L361">
        <v>0</v>
      </c>
      <c r="M361">
        <v>13.999999999998181</v>
      </c>
      <c r="N361">
        <v>1.4</v>
      </c>
      <c r="O361" s="515">
        <v>2.7777777722803876E-3</v>
      </c>
    </row>
    <row r="362" spans="1:15" x14ac:dyDescent="0.2">
      <c r="A362" s="514">
        <v>361</v>
      </c>
      <c r="B362" s="514" t="s">
        <v>93</v>
      </c>
      <c r="C362" s="514">
        <v>2</v>
      </c>
      <c r="D362">
        <v>0.01</v>
      </c>
      <c r="E362">
        <v>0.02</v>
      </c>
      <c r="F362" s="382">
        <v>43369.872916666667</v>
      </c>
      <c r="G362">
        <v>1.1753</v>
      </c>
      <c r="H362" s="382">
        <v>43369.875694444447</v>
      </c>
      <c r="I362">
        <v>1.1765000000000001</v>
      </c>
      <c r="J362" s="374">
        <v>43369.911805555559</v>
      </c>
      <c r="K362">
        <v>1.1747000000000001</v>
      </c>
      <c r="L362">
        <v>12.000000000001819</v>
      </c>
      <c r="M362">
        <v>18.000000000001819</v>
      </c>
      <c r="N362">
        <v>2.4</v>
      </c>
      <c r="O362" s="515">
        <v>3.888888889196096E-2</v>
      </c>
    </row>
    <row r="363" spans="1:15" x14ac:dyDescent="0.2">
      <c r="A363" s="514">
        <v>362</v>
      </c>
      <c r="B363" s="514" t="s">
        <v>92</v>
      </c>
      <c r="C363" s="514">
        <v>13</v>
      </c>
      <c r="D363">
        <v>0.86</v>
      </c>
      <c r="E363">
        <v>2.3000000000000003</v>
      </c>
      <c r="F363" s="382">
        <v>43369.884027777778</v>
      </c>
      <c r="G363">
        <v>1.1761999999999999</v>
      </c>
      <c r="H363" s="382">
        <v>43382.555555555555</v>
      </c>
      <c r="I363">
        <v>1.1440999999999999</v>
      </c>
      <c r="J363" s="374">
        <v>43383.742361111108</v>
      </c>
      <c r="K363">
        <v>1.1541999999999999</v>
      </c>
      <c r="L363">
        <v>321.00000000000182</v>
      </c>
      <c r="M363">
        <v>101</v>
      </c>
      <c r="N363">
        <v>427.90999999999991</v>
      </c>
      <c r="O363" s="515">
        <v>9.8583333333299379</v>
      </c>
    </row>
    <row r="364" spans="1:15" x14ac:dyDescent="0.2">
      <c r="A364" s="514">
        <v>363</v>
      </c>
      <c r="B364" s="514" t="s">
        <v>93</v>
      </c>
      <c r="C364" s="514">
        <v>2</v>
      </c>
      <c r="D364">
        <v>0.01</v>
      </c>
      <c r="E364">
        <v>0.02</v>
      </c>
      <c r="F364" s="382">
        <v>43369.962500000001</v>
      </c>
      <c r="G364">
        <v>1.1741999999999999</v>
      </c>
      <c r="H364" s="382">
        <v>43370.090277777781</v>
      </c>
      <c r="I364">
        <v>1.1754</v>
      </c>
      <c r="J364" s="374">
        <v>43370.297222222223</v>
      </c>
      <c r="K364">
        <v>1.1736</v>
      </c>
      <c r="L364">
        <v>12</v>
      </c>
      <c r="M364">
        <v>18</v>
      </c>
      <c r="N364">
        <v>2.4500000000000002</v>
      </c>
      <c r="O364" s="515">
        <v>0.33472222222189885</v>
      </c>
    </row>
    <row r="365" spans="1:15" x14ac:dyDescent="0.2">
      <c r="A365" s="514">
        <v>364</v>
      </c>
      <c r="B365" s="514" t="s">
        <v>93</v>
      </c>
      <c r="C365" s="514">
        <v>1</v>
      </c>
      <c r="D365">
        <v>0.01</v>
      </c>
      <c r="E365">
        <v>0.01</v>
      </c>
      <c r="F365" s="382">
        <v>43370.334027777775</v>
      </c>
      <c r="G365">
        <v>1.1705000000000001</v>
      </c>
      <c r="H365" s="382">
        <v>43370.334027777775</v>
      </c>
      <c r="I365">
        <v>1.1705000000000001</v>
      </c>
      <c r="J365" s="374">
        <v>43370.354166666664</v>
      </c>
      <c r="K365">
        <v>1.1693</v>
      </c>
      <c r="L365">
        <v>0</v>
      </c>
      <c r="M365">
        <v>12.000000000001819</v>
      </c>
      <c r="N365">
        <v>1.2</v>
      </c>
      <c r="O365" s="515">
        <v>2.0138888889050577E-2</v>
      </c>
    </row>
    <row r="366" spans="1:15" x14ac:dyDescent="0.2">
      <c r="A366" s="514">
        <v>365</v>
      </c>
      <c r="B366" s="514" t="s">
        <v>93</v>
      </c>
      <c r="C366" s="514">
        <v>1</v>
      </c>
      <c r="D366">
        <v>0.01</v>
      </c>
      <c r="E366">
        <v>0.01</v>
      </c>
      <c r="F366" s="382">
        <v>43370.357638888891</v>
      </c>
      <c r="G366">
        <v>1.1704000000000001</v>
      </c>
      <c r="H366" s="382">
        <v>43370.357638888891</v>
      </c>
      <c r="I366">
        <v>1.1704000000000001</v>
      </c>
      <c r="J366" s="374">
        <v>43370.386111111111</v>
      </c>
      <c r="K366">
        <v>1.1692</v>
      </c>
      <c r="L366">
        <v>0</v>
      </c>
      <c r="M366">
        <v>12.000000000001819</v>
      </c>
      <c r="N366">
        <v>1.2</v>
      </c>
      <c r="O366" s="515">
        <v>2.8472222220443655E-2</v>
      </c>
    </row>
    <row r="367" spans="1:15" x14ac:dyDescent="0.2">
      <c r="A367" s="514">
        <v>366</v>
      </c>
      <c r="B367" s="514" t="s">
        <v>93</v>
      </c>
      <c r="C367" s="514">
        <v>3</v>
      </c>
      <c r="D367">
        <v>0.01</v>
      </c>
      <c r="E367">
        <v>0.03</v>
      </c>
      <c r="F367" s="382">
        <v>43370.392361111109</v>
      </c>
      <c r="G367">
        <v>1.1688000000000001</v>
      </c>
      <c r="H367" s="382">
        <v>43370.442361111112</v>
      </c>
      <c r="I367">
        <v>1.1716</v>
      </c>
      <c r="J367" s="374">
        <v>43370.604166666664</v>
      </c>
      <c r="K367">
        <v>1.1689000000000001</v>
      </c>
      <c r="L367">
        <v>28</v>
      </c>
      <c r="M367">
        <v>27</v>
      </c>
      <c r="N367">
        <v>4</v>
      </c>
      <c r="O367" s="515">
        <v>0.21180555555474712</v>
      </c>
    </row>
    <row r="368" spans="1:15" x14ac:dyDescent="0.2">
      <c r="A368" s="514">
        <v>367</v>
      </c>
      <c r="B368" s="514" t="s">
        <v>93</v>
      </c>
      <c r="C368" s="514">
        <v>1</v>
      </c>
      <c r="D368">
        <v>0.01</v>
      </c>
      <c r="E368">
        <v>0.01</v>
      </c>
      <c r="F368" s="382">
        <v>43370.606944444444</v>
      </c>
      <c r="G368">
        <v>1.1687000000000001</v>
      </c>
      <c r="H368" s="382">
        <v>43370.606944444444</v>
      </c>
      <c r="I368">
        <v>1.1687000000000001</v>
      </c>
      <c r="J368" s="374">
        <v>43370.623611111114</v>
      </c>
      <c r="K368">
        <v>1.1675</v>
      </c>
      <c r="L368">
        <v>0</v>
      </c>
      <c r="M368">
        <v>12</v>
      </c>
      <c r="N368">
        <v>1.2</v>
      </c>
      <c r="O368" s="515">
        <v>1.6666666670062114E-2</v>
      </c>
    </row>
    <row r="369" spans="1:15" x14ac:dyDescent="0.2">
      <c r="A369" s="514">
        <v>368</v>
      </c>
      <c r="B369" s="514" t="s">
        <v>93</v>
      </c>
      <c r="C369" s="514">
        <v>2</v>
      </c>
      <c r="D369">
        <v>0.01</v>
      </c>
      <c r="E369">
        <v>0.02</v>
      </c>
      <c r="F369" s="382">
        <v>43370.628472222219</v>
      </c>
      <c r="G369">
        <v>1.1675</v>
      </c>
      <c r="H369" s="382">
        <v>43370.669444444444</v>
      </c>
      <c r="I369">
        <v>1.1692</v>
      </c>
      <c r="J369" s="374">
        <v>43370.711805555555</v>
      </c>
      <c r="K369">
        <v>1.1672</v>
      </c>
      <c r="L369">
        <v>17</v>
      </c>
      <c r="M369">
        <v>20</v>
      </c>
      <c r="N369">
        <v>2.2999999999999998</v>
      </c>
      <c r="O369" s="515">
        <v>8.3333333335758653E-2</v>
      </c>
    </row>
    <row r="370" spans="1:15" x14ac:dyDescent="0.2">
      <c r="A370" s="514">
        <v>369</v>
      </c>
      <c r="B370" s="514" t="s">
        <v>93</v>
      </c>
      <c r="C370" s="514">
        <v>1</v>
      </c>
      <c r="D370">
        <v>0.01</v>
      </c>
      <c r="E370">
        <v>0.01</v>
      </c>
      <c r="F370" s="382">
        <v>43370.849305555559</v>
      </c>
      <c r="G370">
        <v>1.1657999999999999</v>
      </c>
      <c r="H370" s="382">
        <v>43370.849305555559</v>
      </c>
      <c r="I370">
        <v>1.1657999999999999</v>
      </c>
      <c r="J370" s="374">
        <v>43370.884027777778</v>
      </c>
      <c r="K370">
        <v>1.1646000000000001</v>
      </c>
      <c r="L370">
        <v>0</v>
      </c>
      <c r="M370">
        <v>12</v>
      </c>
      <c r="N370">
        <v>1.2</v>
      </c>
      <c r="O370" s="515">
        <v>3.4722222218988463E-2</v>
      </c>
    </row>
    <row r="371" spans="1:15" x14ac:dyDescent="0.2">
      <c r="A371" s="514">
        <v>370</v>
      </c>
      <c r="B371" s="514" t="s">
        <v>93</v>
      </c>
      <c r="C371" s="514">
        <v>1</v>
      </c>
      <c r="D371">
        <v>0.01</v>
      </c>
      <c r="E371">
        <v>0.01</v>
      </c>
      <c r="F371" s="382">
        <v>43370.888194444444</v>
      </c>
      <c r="G371">
        <v>1.165</v>
      </c>
      <c r="H371" s="382">
        <v>43370.888194444444</v>
      </c>
      <c r="I371">
        <v>1.165</v>
      </c>
      <c r="J371" s="374">
        <v>43371.004166666666</v>
      </c>
      <c r="K371">
        <v>1.1637999999999999</v>
      </c>
      <c r="L371">
        <v>0</v>
      </c>
      <c r="M371">
        <v>12</v>
      </c>
      <c r="N371">
        <v>1.22</v>
      </c>
      <c r="O371" s="515">
        <v>0.11597222222189885</v>
      </c>
    </row>
    <row r="372" spans="1:15" x14ac:dyDescent="0.2">
      <c r="A372" s="514">
        <v>371</v>
      </c>
      <c r="B372" s="514" t="s">
        <v>93</v>
      </c>
      <c r="C372" s="514">
        <v>1</v>
      </c>
      <c r="D372">
        <v>0.01</v>
      </c>
      <c r="E372">
        <v>0.01</v>
      </c>
      <c r="F372" s="382">
        <v>43371.424305555556</v>
      </c>
      <c r="G372">
        <v>1.1619999999999999</v>
      </c>
      <c r="H372" s="382">
        <v>43371.424305555556</v>
      </c>
      <c r="I372">
        <v>1.1619999999999999</v>
      </c>
      <c r="J372" s="374">
        <v>43371.461111111108</v>
      </c>
      <c r="K372">
        <v>1.1608000000000001</v>
      </c>
      <c r="L372">
        <v>0</v>
      </c>
      <c r="M372">
        <v>12</v>
      </c>
      <c r="N372">
        <v>1.2</v>
      </c>
      <c r="O372" s="515">
        <v>3.6805555551836733E-2</v>
      </c>
    </row>
    <row r="373" spans="1:15" x14ac:dyDescent="0.2">
      <c r="A373" s="514">
        <v>372</v>
      </c>
      <c r="B373" s="514" t="s">
        <v>93</v>
      </c>
      <c r="C373" s="514">
        <v>2</v>
      </c>
      <c r="D373">
        <v>0.01</v>
      </c>
      <c r="E373">
        <v>0.02</v>
      </c>
      <c r="F373" s="382">
        <v>43371.613194444442</v>
      </c>
      <c r="G373">
        <v>1.1579999999999999</v>
      </c>
      <c r="H373" s="382">
        <v>43371.62777777778</v>
      </c>
      <c r="I373">
        <v>1.1592</v>
      </c>
      <c r="J373" s="374">
        <v>43371.647916666669</v>
      </c>
      <c r="K373">
        <v>1.1574</v>
      </c>
      <c r="L373">
        <v>12</v>
      </c>
      <c r="M373">
        <v>18</v>
      </c>
      <c r="N373">
        <v>2.4</v>
      </c>
      <c r="O373" s="515">
        <v>3.4722222226264421E-2</v>
      </c>
    </row>
    <row r="374" spans="1:15" x14ac:dyDescent="0.2">
      <c r="A374" s="514">
        <v>373</v>
      </c>
      <c r="B374" s="514" t="s">
        <v>93</v>
      </c>
      <c r="C374" s="514">
        <v>4</v>
      </c>
      <c r="D374">
        <v>0.02</v>
      </c>
      <c r="E374">
        <v>0.05</v>
      </c>
      <c r="F374" s="382">
        <v>43371.650694444441</v>
      </c>
      <c r="G374">
        <v>1.1578999999999999</v>
      </c>
      <c r="H374" s="382">
        <v>43371.716666666667</v>
      </c>
      <c r="I374">
        <v>1.1623000000000001</v>
      </c>
      <c r="J374" s="374">
        <v>43374.325694444444</v>
      </c>
      <c r="K374">
        <v>1.1591</v>
      </c>
      <c r="L374">
        <v>44.000000000001819</v>
      </c>
      <c r="M374">
        <v>32.000000000001819</v>
      </c>
      <c r="N374">
        <v>7.09</v>
      </c>
      <c r="O374" s="515">
        <v>0.67500000000291038</v>
      </c>
    </row>
    <row r="375" spans="1:15" x14ac:dyDescent="0.2">
      <c r="A375" s="514">
        <v>374</v>
      </c>
      <c r="B375" s="514" t="s">
        <v>93</v>
      </c>
      <c r="C375" s="514">
        <v>4</v>
      </c>
      <c r="D375">
        <v>0.02</v>
      </c>
      <c r="E375">
        <v>0.05</v>
      </c>
      <c r="F375" s="382">
        <v>43374.376388888886</v>
      </c>
      <c r="G375">
        <v>1.1580999999999999</v>
      </c>
      <c r="H375" s="382">
        <v>43374.618055555555</v>
      </c>
      <c r="I375">
        <v>1.1620999999999999</v>
      </c>
      <c r="J375" s="374">
        <v>43374.6875</v>
      </c>
      <c r="K375">
        <v>1.159</v>
      </c>
      <c r="L375">
        <v>40.000000000001819</v>
      </c>
      <c r="M375">
        <v>31</v>
      </c>
      <c r="N375">
        <v>7.2</v>
      </c>
      <c r="O375" s="515">
        <v>0.31111111111385981</v>
      </c>
    </row>
    <row r="376" spans="1:15" x14ac:dyDescent="0.2">
      <c r="A376" s="514">
        <v>375</v>
      </c>
      <c r="B376" s="514" t="s">
        <v>93</v>
      </c>
      <c r="C376" s="514">
        <v>1</v>
      </c>
      <c r="D376">
        <v>0.01</v>
      </c>
      <c r="E376">
        <v>0.01</v>
      </c>
      <c r="F376" s="382">
        <v>43374.707638888889</v>
      </c>
      <c r="G376">
        <v>1.1583000000000001</v>
      </c>
      <c r="H376" s="382">
        <v>43374.707638888889</v>
      </c>
      <c r="I376">
        <v>1.1583000000000001</v>
      </c>
      <c r="J376" s="374">
        <v>43374.729166666664</v>
      </c>
      <c r="K376">
        <v>1.157</v>
      </c>
      <c r="L376">
        <v>0</v>
      </c>
      <c r="M376">
        <v>13.000000000001819</v>
      </c>
      <c r="N376">
        <v>1.3</v>
      </c>
      <c r="O376" s="515">
        <v>2.1527777775190771E-2</v>
      </c>
    </row>
    <row r="377" spans="1:15" x14ac:dyDescent="0.2">
      <c r="A377" s="514">
        <v>376</v>
      </c>
      <c r="B377" s="514" t="s">
        <v>93</v>
      </c>
      <c r="C377" s="514">
        <v>1</v>
      </c>
      <c r="D377">
        <v>0.01</v>
      </c>
      <c r="E377">
        <v>0.01</v>
      </c>
      <c r="F377" s="382">
        <v>43375.365277777775</v>
      </c>
      <c r="G377">
        <v>1.1546000000000001</v>
      </c>
      <c r="H377" s="382">
        <v>43375.365277777775</v>
      </c>
      <c r="I377">
        <v>1.1546000000000001</v>
      </c>
      <c r="J377" s="374">
        <v>43375.377083333333</v>
      </c>
      <c r="K377">
        <v>1.1534</v>
      </c>
      <c r="L377">
        <v>0</v>
      </c>
      <c r="M377">
        <v>12</v>
      </c>
      <c r="N377">
        <v>1.2</v>
      </c>
      <c r="O377" s="515">
        <v>1.1805555557657499E-2</v>
      </c>
    </row>
    <row r="378" spans="1:15" x14ac:dyDescent="0.2">
      <c r="A378" s="514">
        <v>377</v>
      </c>
      <c r="B378" s="514" t="s">
        <v>93</v>
      </c>
      <c r="C378" s="514">
        <v>1</v>
      </c>
      <c r="D378">
        <v>0.01</v>
      </c>
      <c r="E378">
        <v>0.01</v>
      </c>
      <c r="F378" s="382">
        <v>43375.386805555558</v>
      </c>
      <c r="G378">
        <v>1.1532</v>
      </c>
      <c r="H378" s="382">
        <v>43375.386805555558</v>
      </c>
      <c r="I378">
        <v>1.1532</v>
      </c>
      <c r="J378" s="374">
        <v>43375.448611111111</v>
      </c>
      <c r="K378">
        <v>1.1519999999999999</v>
      </c>
      <c r="L378">
        <v>0</v>
      </c>
      <c r="M378">
        <v>12</v>
      </c>
      <c r="N378">
        <v>1.2</v>
      </c>
      <c r="O378" s="515">
        <v>6.1805555553291924E-2</v>
      </c>
    </row>
    <row r="379" spans="1:15" x14ac:dyDescent="0.2">
      <c r="A379" s="514">
        <v>378</v>
      </c>
      <c r="B379" s="514" t="s">
        <v>93</v>
      </c>
      <c r="C379" s="514">
        <v>5</v>
      </c>
      <c r="D379">
        <v>0.03</v>
      </c>
      <c r="E379">
        <v>0.08</v>
      </c>
      <c r="F379" s="382">
        <v>43375.506944444445</v>
      </c>
      <c r="G379">
        <v>1.1516999999999999</v>
      </c>
      <c r="H379" s="382">
        <v>43376.169444444444</v>
      </c>
      <c r="I379">
        <v>1.1577999999999999</v>
      </c>
      <c r="J379" s="374">
        <v>43376.597222222219</v>
      </c>
      <c r="K379">
        <v>1.1539999999999999</v>
      </c>
      <c r="L379">
        <v>61</v>
      </c>
      <c r="M379">
        <v>38</v>
      </c>
      <c r="N379">
        <v>12.290000000000001</v>
      </c>
      <c r="O379" s="515">
        <v>1.0902777777737356</v>
      </c>
    </row>
    <row r="380" spans="1:15" x14ac:dyDescent="0.2">
      <c r="A380" s="514">
        <v>379</v>
      </c>
      <c r="B380" s="514" t="s">
        <v>93</v>
      </c>
      <c r="C380" s="514">
        <v>1</v>
      </c>
      <c r="D380">
        <v>0.01</v>
      </c>
      <c r="E380">
        <v>0.01</v>
      </c>
      <c r="F380" s="382">
        <v>43376.67083333333</v>
      </c>
      <c r="G380">
        <v>1.1535</v>
      </c>
      <c r="H380" s="382">
        <v>43376.67083333333</v>
      </c>
      <c r="I380">
        <v>1.1535</v>
      </c>
      <c r="J380" s="374">
        <v>43376.694444444445</v>
      </c>
      <c r="K380">
        <v>1.1523000000000001</v>
      </c>
      <c r="L380">
        <v>0</v>
      </c>
      <c r="M380">
        <v>11.999999999998181</v>
      </c>
      <c r="N380">
        <v>1.2</v>
      </c>
      <c r="O380" s="515">
        <v>2.3611111115314998E-2</v>
      </c>
    </row>
    <row r="381" spans="1:15" x14ac:dyDescent="0.2">
      <c r="A381" s="514">
        <v>380</v>
      </c>
      <c r="B381" s="514" t="s">
        <v>93</v>
      </c>
      <c r="C381" s="514">
        <v>1</v>
      </c>
      <c r="D381">
        <v>0.01</v>
      </c>
      <c r="E381">
        <v>0.01</v>
      </c>
      <c r="F381" s="382">
        <v>43376.699305555558</v>
      </c>
      <c r="G381">
        <v>1.153</v>
      </c>
      <c r="H381" s="382">
        <v>43376.699305555558</v>
      </c>
      <c r="I381">
        <v>1.153</v>
      </c>
      <c r="J381" s="374">
        <v>43376.73333333333</v>
      </c>
      <c r="K381">
        <v>1.1517999999999999</v>
      </c>
      <c r="L381">
        <v>0</v>
      </c>
      <c r="M381">
        <v>12</v>
      </c>
      <c r="N381">
        <v>1.2</v>
      </c>
      <c r="O381" s="515">
        <v>3.4027777772280388E-2</v>
      </c>
    </row>
    <row r="382" spans="1:15" x14ac:dyDescent="0.2">
      <c r="A382" s="514">
        <v>381</v>
      </c>
      <c r="B382" s="514" t="s">
        <v>93</v>
      </c>
      <c r="C382" s="514">
        <v>1</v>
      </c>
      <c r="D382">
        <v>0.01</v>
      </c>
      <c r="E382">
        <v>0.01</v>
      </c>
      <c r="F382" s="382">
        <v>43376.753472222219</v>
      </c>
      <c r="G382">
        <v>1.1525000000000001</v>
      </c>
      <c r="H382" s="382">
        <v>43376.753472222219</v>
      </c>
      <c r="I382">
        <v>1.1525000000000001</v>
      </c>
      <c r="J382" s="374">
        <v>43376.792361111111</v>
      </c>
      <c r="K382">
        <v>1.1513</v>
      </c>
      <c r="L382">
        <v>0</v>
      </c>
      <c r="M382">
        <v>12</v>
      </c>
      <c r="N382">
        <v>1.2</v>
      </c>
      <c r="O382" s="515">
        <v>3.888888889196096E-2</v>
      </c>
    </row>
    <row r="383" spans="1:15" x14ac:dyDescent="0.2">
      <c r="A383" s="514">
        <v>382</v>
      </c>
      <c r="B383" s="514" t="s">
        <v>93</v>
      </c>
      <c r="C383" s="514">
        <v>1</v>
      </c>
      <c r="D383">
        <v>0.01</v>
      </c>
      <c r="E383">
        <v>0.01</v>
      </c>
      <c r="F383" s="382">
        <v>43376.816666666666</v>
      </c>
      <c r="G383">
        <v>1.1523000000000001</v>
      </c>
      <c r="H383" s="382">
        <v>43376.816666666666</v>
      </c>
      <c r="I383">
        <v>1.1523000000000001</v>
      </c>
      <c r="J383" s="374">
        <v>43376.879861111112</v>
      </c>
      <c r="K383">
        <v>1.1511</v>
      </c>
      <c r="L383">
        <v>0</v>
      </c>
      <c r="M383">
        <v>12.000000000001819</v>
      </c>
      <c r="N383">
        <v>1.2</v>
      </c>
      <c r="O383" s="515">
        <v>6.3194444446708076E-2</v>
      </c>
    </row>
    <row r="384" spans="1:15" x14ac:dyDescent="0.2">
      <c r="A384" s="514">
        <v>383</v>
      </c>
      <c r="B384" s="514" t="s">
        <v>93</v>
      </c>
      <c r="C384" s="514">
        <v>1</v>
      </c>
      <c r="D384">
        <v>0.01</v>
      </c>
      <c r="E384">
        <v>0.01</v>
      </c>
      <c r="F384" s="382">
        <v>43376.991666666669</v>
      </c>
      <c r="G384">
        <v>1.1480999999999999</v>
      </c>
      <c r="H384" s="382">
        <v>43376.991666666669</v>
      </c>
      <c r="I384">
        <v>1.1480999999999999</v>
      </c>
      <c r="J384" s="374">
        <v>43377.143750000003</v>
      </c>
      <c r="K384">
        <v>1.1469</v>
      </c>
      <c r="L384">
        <v>0</v>
      </c>
      <c r="M384">
        <v>11.999999999998181</v>
      </c>
      <c r="N384">
        <v>1.2</v>
      </c>
      <c r="O384" s="515">
        <v>0.15208333333430346</v>
      </c>
    </row>
    <row r="385" spans="1:15" x14ac:dyDescent="0.2">
      <c r="A385" s="514">
        <v>384</v>
      </c>
      <c r="B385" s="514" t="s">
        <v>93</v>
      </c>
      <c r="C385" s="514">
        <v>5</v>
      </c>
      <c r="D385">
        <v>0.03</v>
      </c>
      <c r="E385">
        <v>0.08</v>
      </c>
      <c r="F385" s="382">
        <v>43377.354861111111</v>
      </c>
      <c r="G385">
        <v>1.1478999999999999</v>
      </c>
      <c r="H385" s="382">
        <v>43377.683333333334</v>
      </c>
      <c r="I385">
        <v>1.1534</v>
      </c>
      <c r="J385" s="374">
        <v>43377.794444444444</v>
      </c>
      <c r="K385">
        <v>1.1498999999999999</v>
      </c>
      <c r="L385">
        <v>55</v>
      </c>
      <c r="M385">
        <v>35</v>
      </c>
      <c r="N385">
        <v>12.2</v>
      </c>
      <c r="O385" s="515">
        <v>0.43958333333284827</v>
      </c>
    </row>
    <row r="386" spans="1:15" x14ac:dyDescent="0.2">
      <c r="A386" s="514">
        <v>385</v>
      </c>
      <c r="B386" s="514" t="s">
        <v>93</v>
      </c>
      <c r="C386" s="514">
        <v>2</v>
      </c>
      <c r="D386">
        <v>0.01</v>
      </c>
      <c r="E386">
        <v>0.02</v>
      </c>
      <c r="F386" s="382">
        <v>43377.85</v>
      </c>
      <c r="G386">
        <v>1.1504000000000001</v>
      </c>
      <c r="H386" s="382">
        <v>43377.910416666666</v>
      </c>
      <c r="I386">
        <v>1.1518999999999999</v>
      </c>
      <c r="J386" s="374">
        <v>43378.328472222223</v>
      </c>
      <c r="K386">
        <v>1.1499999999999999</v>
      </c>
      <c r="L386">
        <v>15</v>
      </c>
      <c r="M386">
        <v>19</v>
      </c>
      <c r="N386">
        <v>2.34</v>
      </c>
      <c r="O386" s="515">
        <v>0.47847222222480923</v>
      </c>
    </row>
    <row r="387" spans="1:15" x14ac:dyDescent="0.2">
      <c r="A387" s="514">
        <v>386</v>
      </c>
      <c r="B387" s="514" t="s">
        <v>93</v>
      </c>
      <c r="C387" s="514">
        <v>2</v>
      </c>
      <c r="D387">
        <v>0.01</v>
      </c>
      <c r="E387">
        <v>0.02</v>
      </c>
      <c r="F387" s="382">
        <v>43378.345833333333</v>
      </c>
      <c r="G387">
        <v>1.1501999999999999</v>
      </c>
      <c r="H387" s="382">
        <v>43378.363194444442</v>
      </c>
      <c r="I387">
        <v>1.1514</v>
      </c>
      <c r="J387" s="374">
        <v>43378.432638888888</v>
      </c>
      <c r="K387">
        <v>1.1496</v>
      </c>
      <c r="L387">
        <v>12.000000000001819</v>
      </c>
      <c r="M387">
        <v>18</v>
      </c>
      <c r="N387">
        <v>2.4</v>
      </c>
      <c r="O387" s="515">
        <v>8.6805555554747116E-2</v>
      </c>
    </row>
    <row r="388" spans="1:15" x14ac:dyDescent="0.2">
      <c r="A388" s="514">
        <v>387</v>
      </c>
      <c r="B388" s="514" t="s">
        <v>93</v>
      </c>
      <c r="C388" s="514">
        <v>2</v>
      </c>
      <c r="D388">
        <v>0.01</v>
      </c>
      <c r="E388">
        <v>0.02</v>
      </c>
      <c r="F388" s="382">
        <v>43378.498611111114</v>
      </c>
      <c r="G388">
        <v>1.1496</v>
      </c>
      <c r="H388" s="382">
        <v>43378.569444444445</v>
      </c>
      <c r="I388">
        <v>1.1508</v>
      </c>
      <c r="J388" s="374">
        <v>43378.61041666667</v>
      </c>
      <c r="K388">
        <v>1.149</v>
      </c>
      <c r="L388">
        <v>12</v>
      </c>
      <c r="M388">
        <v>18</v>
      </c>
      <c r="N388">
        <v>2.4</v>
      </c>
      <c r="O388" s="515">
        <v>0.11180555555620231</v>
      </c>
    </row>
    <row r="389" spans="1:15" x14ac:dyDescent="0.2">
      <c r="A389" s="514">
        <v>388</v>
      </c>
      <c r="B389" s="514" t="s">
        <v>93</v>
      </c>
      <c r="C389" s="514">
        <v>3</v>
      </c>
      <c r="D389">
        <v>0.01</v>
      </c>
      <c r="E389">
        <v>0.03</v>
      </c>
      <c r="F389" s="382">
        <v>43378.613194444442</v>
      </c>
      <c r="G389">
        <v>1.1496</v>
      </c>
      <c r="H389" s="382">
        <v>43378.621527777781</v>
      </c>
      <c r="I389">
        <v>1.1524000000000001</v>
      </c>
      <c r="J389" s="374">
        <v>43381.388194444444</v>
      </c>
      <c r="K389">
        <v>1.1496999999999999</v>
      </c>
      <c r="L389">
        <v>28</v>
      </c>
      <c r="M389">
        <v>27</v>
      </c>
      <c r="N389">
        <v>3.96</v>
      </c>
      <c r="O389" s="515">
        <v>0.77500000000145519</v>
      </c>
    </row>
    <row r="390" spans="1:15" x14ac:dyDescent="0.2">
      <c r="A390" s="514">
        <v>389</v>
      </c>
      <c r="B390" s="514" t="s">
        <v>93</v>
      </c>
      <c r="C390" s="514">
        <v>1</v>
      </c>
      <c r="D390">
        <v>0.01</v>
      </c>
      <c r="E390">
        <v>0.01</v>
      </c>
      <c r="F390" s="382">
        <v>43381.461111111108</v>
      </c>
      <c r="G390">
        <v>1.1477999999999999</v>
      </c>
      <c r="H390" s="382">
        <v>43381.461111111108</v>
      </c>
      <c r="I390">
        <v>1.1477999999999999</v>
      </c>
      <c r="J390" s="374">
        <v>43381.545138888891</v>
      </c>
      <c r="K390">
        <v>1.1466000000000001</v>
      </c>
      <c r="L390">
        <v>0</v>
      </c>
      <c r="M390">
        <v>12</v>
      </c>
      <c r="N390">
        <v>1.2</v>
      </c>
      <c r="O390" s="515">
        <v>8.4027777782466728E-2</v>
      </c>
    </row>
    <row r="391" spans="1:15" x14ac:dyDescent="0.2">
      <c r="A391" s="514">
        <v>390</v>
      </c>
      <c r="B391" s="514" t="s">
        <v>93</v>
      </c>
      <c r="C391" s="514">
        <v>3</v>
      </c>
      <c r="D391">
        <v>0.01</v>
      </c>
      <c r="E391">
        <v>0.03</v>
      </c>
      <c r="F391" s="382">
        <v>43381.626388888886</v>
      </c>
      <c r="G391">
        <v>1.1464000000000001</v>
      </c>
      <c r="H391" s="382">
        <v>43381.905555555553</v>
      </c>
      <c r="I391">
        <v>1.1496999999999999</v>
      </c>
      <c r="J391" s="374">
        <v>43382.354166666664</v>
      </c>
      <c r="K391">
        <v>1.1469</v>
      </c>
      <c r="L391">
        <v>33</v>
      </c>
      <c r="M391">
        <v>28</v>
      </c>
      <c r="N391">
        <v>3.76</v>
      </c>
      <c r="O391" s="515">
        <v>0.72777777777810115</v>
      </c>
    </row>
    <row r="392" spans="1:15" x14ac:dyDescent="0.2">
      <c r="A392" s="514">
        <v>391</v>
      </c>
      <c r="B392" s="514" t="s">
        <v>93</v>
      </c>
      <c r="C392" s="514">
        <v>1</v>
      </c>
      <c r="D392">
        <v>0.01</v>
      </c>
      <c r="E392">
        <v>0.01</v>
      </c>
      <c r="F392" s="382">
        <v>43382.37777777778</v>
      </c>
      <c r="G392">
        <v>1.1482000000000001</v>
      </c>
      <c r="H392" s="382">
        <v>43382.37777777778</v>
      </c>
      <c r="I392">
        <v>1.1482000000000001</v>
      </c>
      <c r="J392" s="374">
        <v>43382.393750000003</v>
      </c>
      <c r="K392">
        <v>1.147</v>
      </c>
      <c r="L392">
        <v>0</v>
      </c>
      <c r="M392">
        <v>12.000000000001819</v>
      </c>
      <c r="N392">
        <v>1.2</v>
      </c>
      <c r="O392" s="515">
        <v>1.5972222223354038E-2</v>
      </c>
    </row>
    <row r="393" spans="1:15" x14ac:dyDescent="0.2">
      <c r="A393" s="514">
        <v>392</v>
      </c>
      <c r="B393" s="514" t="s">
        <v>93</v>
      </c>
      <c r="C393" s="514">
        <v>1</v>
      </c>
      <c r="D393">
        <v>0.01</v>
      </c>
      <c r="E393">
        <v>0.01</v>
      </c>
      <c r="F393" s="382">
        <v>43382.505555555559</v>
      </c>
      <c r="G393">
        <v>1.1449</v>
      </c>
      <c r="H393" s="382">
        <v>43382.505555555559</v>
      </c>
      <c r="I393">
        <v>1.1449</v>
      </c>
      <c r="J393" s="374">
        <v>43382.555555555555</v>
      </c>
      <c r="K393">
        <v>1.1436999999999999</v>
      </c>
      <c r="L393">
        <v>0</v>
      </c>
      <c r="M393">
        <v>12</v>
      </c>
      <c r="N393">
        <v>1.2</v>
      </c>
      <c r="O393" s="515">
        <v>4.9999999995634425E-2</v>
      </c>
    </row>
    <row r="394" spans="1:15" x14ac:dyDescent="0.2">
      <c r="A394" s="514">
        <v>393</v>
      </c>
      <c r="B394" s="514" t="s">
        <v>93</v>
      </c>
      <c r="C394" s="514">
        <v>9</v>
      </c>
      <c r="D394">
        <v>0.13</v>
      </c>
      <c r="E394">
        <v>0.4</v>
      </c>
      <c r="F394" s="382">
        <v>43382.588194444441</v>
      </c>
      <c r="G394">
        <v>1.1435999999999999</v>
      </c>
      <c r="H394" s="382">
        <v>43384.60833333333</v>
      </c>
      <c r="I394">
        <v>1.1592</v>
      </c>
      <c r="J394" s="374">
        <v>43390.579861111109</v>
      </c>
      <c r="K394">
        <v>1.1528</v>
      </c>
      <c r="L394">
        <v>156</v>
      </c>
      <c r="M394">
        <v>64</v>
      </c>
      <c r="N394">
        <v>83.759999999999991</v>
      </c>
      <c r="O394" s="515">
        <v>5.9916666666686069</v>
      </c>
    </row>
    <row r="395" spans="1:15" x14ac:dyDescent="0.2">
      <c r="A395" s="514">
        <v>394</v>
      </c>
      <c r="B395" s="514" t="s">
        <v>92</v>
      </c>
      <c r="C395" s="514">
        <v>2</v>
      </c>
      <c r="D395">
        <v>0.01</v>
      </c>
      <c r="E395">
        <v>0.02</v>
      </c>
      <c r="F395" s="382">
        <v>43383.849305555559</v>
      </c>
      <c r="G395">
        <v>1.1537999999999999</v>
      </c>
      <c r="H395" s="382">
        <v>43383.877083333333</v>
      </c>
      <c r="I395">
        <v>1.1525000000000001</v>
      </c>
      <c r="J395" s="374">
        <v>43384.160416666666</v>
      </c>
      <c r="K395">
        <v>1.1549</v>
      </c>
      <c r="L395">
        <v>13</v>
      </c>
      <c r="M395">
        <v>24</v>
      </c>
      <c r="N395">
        <v>2.76</v>
      </c>
      <c r="O395" s="515">
        <v>0.31111111110658385</v>
      </c>
    </row>
    <row r="396" spans="1:15" x14ac:dyDescent="0.2">
      <c r="A396" s="514">
        <v>395</v>
      </c>
      <c r="B396" s="514" t="s">
        <v>92</v>
      </c>
      <c r="C396" s="514">
        <v>2</v>
      </c>
      <c r="D396">
        <v>0.01</v>
      </c>
      <c r="E396">
        <v>0.02</v>
      </c>
      <c r="F396" s="382">
        <v>43384.169444444444</v>
      </c>
      <c r="G396">
        <v>1.1560999999999999</v>
      </c>
      <c r="H396" s="382">
        <v>43384.350694444445</v>
      </c>
      <c r="I396">
        <v>1.1548</v>
      </c>
      <c r="J396" s="374">
        <v>43384.510416666664</v>
      </c>
      <c r="K396">
        <v>1.1567000000000001</v>
      </c>
      <c r="L396">
        <v>12.999999999998181</v>
      </c>
      <c r="M396">
        <v>19</v>
      </c>
      <c r="N396">
        <v>2.5</v>
      </c>
      <c r="O396" s="515">
        <v>0.34097222222044365</v>
      </c>
    </row>
    <row r="397" spans="1:15" x14ac:dyDescent="0.2">
      <c r="A397" s="514">
        <v>396</v>
      </c>
      <c r="B397" s="514" t="s">
        <v>92</v>
      </c>
      <c r="C397" s="514">
        <v>1</v>
      </c>
      <c r="D397">
        <v>0.01</v>
      </c>
      <c r="E397">
        <v>0.01</v>
      </c>
      <c r="F397" s="382">
        <v>43384.600694444445</v>
      </c>
      <c r="G397">
        <v>1.1572</v>
      </c>
      <c r="H397" s="382">
        <v>43384.600694444445</v>
      </c>
      <c r="I397">
        <v>1.1572</v>
      </c>
      <c r="J397" s="374">
        <v>43384.604166666664</v>
      </c>
      <c r="K397">
        <v>1.1589</v>
      </c>
      <c r="L397">
        <v>0</v>
      </c>
      <c r="M397">
        <v>17</v>
      </c>
      <c r="N397">
        <v>1.7</v>
      </c>
      <c r="O397" s="515">
        <v>3.4722222189884633E-3</v>
      </c>
    </row>
    <row r="398" spans="1:15" x14ac:dyDescent="0.2">
      <c r="A398" s="514">
        <v>397</v>
      </c>
      <c r="B398" s="514" t="s">
        <v>92</v>
      </c>
      <c r="C398" s="514">
        <v>3</v>
      </c>
      <c r="D398">
        <v>0.01</v>
      </c>
      <c r="E398">
        <v>0.03</v>
      </c>
      <c r="F398" s="382">
        <v>43384.61041666667</v>
      </c>
      <c r="G398">
        <v>1.1587000000000001</v>
      </c>
      <c r="H398" s="382">
        <v>43384.640972222223</v>
      </c>
      <c r="I398">
        <v>1.1561999999999999</v>
      </c>
      <c r="J398" s="374">
        <v>43384.845833333333</v>
      </c>
      <c r="K398">
        <v>1.1588000000000001</v>
      </c>
      <c r="L398">
        <v>25.000000000001819</v>
      </c>
      <c r="M398">
        <v>26.000000000001819</v>
      </c>
      <c r="N398">
        <v>4</v>
      </c>
      <c r="O398" s="515">
        <v>0.23541666666278616</v>
      </c>
    </row>
    <row r="399" spans="1:15" x14ac:dyDescent="0.2">
      <c r="A399" s="514">
        <v>398</v>
      </c>
      <c r="B399" s="514" t="s">
        <v>92</v>
      </c>
      <c r="C399" s="514">
        <v>1</v>
      </c>
      <c r="D399">
        <v>0.01</v>
      </c>
      <c r="E399">
        <v>0.01</v>
      </c>
      <c r="F399" s="382">
        <v>43384.856249999997</v>
      </c>
      <c r="G399">
        <v>1.1588000000000001</v>
      </c>
      <c r="H399" s="382">
        <v>43384.856249999997</v>
      </c>
      <c r="I399">
        <v>1.1588000000000001</v>
      </c>
      <c r="J399" s="374">
        <v>43385.120833333334</v>
      </c>
      <c r="K399">
        <v>1.1600999999999999</v>
      </c>
      <c r="L399">
        <v>0</v>
      </c>
      <c r="M399">
        <v>13</v>
      </c>
      <c r="N399">
        <v>1.18</v>
      </c>
      <c r="O399" s="515">
        <v>0.26458333333721384</v>
      </c>
    </row>
    <row r="400" spans="1:15" x14ac:dyDescent="0.2">
      <c r="A400" s="514">
        <v>399</v>
      </c>
      <c r="B400" s="514" t="s">
        <v>92</v>
      </c>
      <c r="C400" s="514">
        <v>5</v>
      </c>
      <c r="D400">
        <v>0.03</v>
      </c>
      <c r="E400">
        <v>0.08</v>
      </c>
      <c r="F400" s="382">
        <v>43385.136805555558</v>
      </c>
      <c r="G400">
        <v>1.1597999999999999</v>
      </c>
      <c r="H400" s="382">
        <v>43385.671527777777</v>
      </c>
      <c r="I400">
        <v>1.1537999999999999</v>
      </c>
      <c r="J400" s="374">
        <v>43388.463888888888</v>
      </c>
      <c r="K400">
        <v>1.1576</v>
      </c>
      <c r="L400">
        <v>60</v>
      </c>
      <c r="M400">
        <v>38</v>
      </c>
      <c r="N400">
        <v>12.12</v>
      </c>
      <c r="O400" s="515">
        <v>1.3270833333299379</v>
      </c>
    </row>
    <row r="401" spans="1:15" x14ac:dyDescent="0.2">
      <c r="A401" s="514">
        <v>400</v>
      </c>
      <c r="B401" s="514" t="s">
        <v>92</v>
      </c>
      <c r="C401" s="514">
        <v>1</v>
      </c>
      <c r="D401">
        <v>0.01</v>
      </c>
      <c r="E401">
        <v>0.01</v>
      </c>
      <c r="F401" s="382">
        <v>43388.500694444447</v>
      </c>
      <c r="G401">
        <v>1.1588000000000001</v>
      </c>
      <c r="H401" s="382">
        <v>43388.500694444447</v>
      </c>
      <c r="I401">
        <v>1.1588000000000001</v>
      </c>
      <c r="J401" s="374">
        <v>43388.606944444444</v>
      </c>
      <c r="K401">
        <v>1.1599999999999999</v>
      </c>
      <c r="L401">
        <v>0</v>
      </c>
      <c r="M401">
        <v>12</v>
      </c>
      <c r="N401">
        <v>1.2</v>
      </c>
      <c r="O401" s="515">
        <v>0.10624999999708962</v>
      </c>
    </row>
    <row r="402" spans="1:15" x14ac:dyDescent="0.2">
      <c r="A402" s="514">
        <v>401</v>
      </c>
      <c r="B402" s="514" t="s">
        <v>92</v>
      </c>
      <c r="C402" s="514">
        <v>3</v>
      </c>
      <c r="D402">
        <v>0.01</v>
      </c>
      <c r="E402">
        <v>0.03</v>
      </c>
      <c r="F402" s="382">
        <v>43388.628472222219</v>
      </c>
      <c r="G402">
        <v>1.1601999999999999</v>
      </c>
      <c r="H402" s="382">
        <v>43388.822222222225</v>
      </c>
      <c r="I402">
        <v>1.1576</v>
      </c>
      <c r="J402" s="374">
        <v>43389.628472222219</v>
      </c>
      <c r="K402">
        <v>1.1603000000000001</v>
      </c>
      <c r="L402">
        <v>25.999999999998181</v>
      </c>
      <c r="M402">
        <v>27.000000000001819</v>
      </c>
      <c r="N402">
        <v>3.84</v>
      </c>
      <c r="O402" s="515">
        <v>1</v>
      </c>
    </row>
    <row r="403" spans="1:15" x14ac:dyDescent="0.2">
      <c r="A403" s="514">
        <v>402</v>
      </c>
      <c r="B403" s="514" t="s">
        <v>92</v>
      </c>
      <c r="C403" s="514">
        <v>9</v>
      </c>
      <c r="D403">
        <v>0.13</v>
      </c>
      <c r="E403">
        <v>0.4</v>
      </c>
      <c r="F403" s="382">
        <v>43389.656944444447</v>
      </c>
      <c r="G403">
        <v>1.1599999999999999</v>
      </c>
      <c r="H403" s="382">
        <v>43391.818749999999</v>
      </c>
      <c r="I403">
        <v>1.1459999999999999</v>
      </c>
      <c r="J403" s="374">
        <v>43392.781944444447</v>
      </c>
      <c r="K403">
        <v>1.1521999999999999</v>
      </c>
      <c r="L403">
        <v>140.00000000000182</v>
      </c>
      <c r="M403">
        <v>62</v>
      </c>
      <c r="N403">
        <v>74.899999999999991</v>
      </c>
      <c r="O403" s="515">
        <v>3.125</v>
      </c>
    </row>
    <row r="404" spans="1:15" x14ac:dyDescent="0.2">
      <c r="A404" s="514">
        <v>403</v>
      </c>
      <c r="B404" s="514" t="s">
        <v>93</v>
      </c>
      <c r="C404" s="514">
        <v>2</v>
      </c>
      <c r="D404">
        <v>0.01</v>
      </c>
      <c r="E404">
        <v>0.02</v>
      </c>
      <c r="F404" s="382">
        <v>43390.597222222219</v>
      </c>
      <c r="G404">
        <v>1.1529</v>
      </c>
      <c r="H404" s="382">
        <v>43390.679166666669</v>
      </c>
      <c r="I404">
        <v>1.1543000000000001</v>
      </c>
      <c r="J404" s="374">
        <v>43390.793055555558</v>
      </c>
      <c r="K404">
        <v>1.1524000000000001</v>
      </c>
      <c r="L404">
        <v>14.000000000001819</v>
      </c>
      <c r="M404">
        <v>19.000000000001819</v>
      </c>
      <c r="N404">
        <v>2.4</v>
      </c>
      <c r="O404" s="515">
        <v>0.19583333333866904</v>
      </c>
    </row>
    <row r="405" spans="1:15" x14ac:dyDescent="0.2">
      <c r="A405" s="514">
        <v>404</v>
      </c>
      <c r="B405" s="514" t="s">
        <v>93</v>
      </c>
      <c r="C405" s="514">
        <v>1</v>
      </c>
      <c r="D405">
        <v>0.01</v>
      </c>
      <c r="E405">
        <v>0.01</v>
      </c>
      <c r="F405" s="382">
        <v>43390.837500000001</v>
      </c>
      <c r="G405">
        <v>1.1516999999999999</v>
      </c>
      <c r="H405" s="382">
        <v>43390.837500000001</v>
      </c>
      <c r="I405">
        <v>1.1516999999999999</v>
      </c>
      <c r="J405" s="374">
        <v>43390.880555555559</v>
      </c>
      <c r="K405">
        <v>1.1505000000000001</v>
      </c>
      <c r="L405">
        <v>0</v>
      </c>
      <c r="M405">
        <v>12</v>
      </c>
      <c r="N405">
        <v>1.2</v>
      </c>
      <c r="O405" s="515">
        <v>4.3055555557657499E-2</v>
      </c>
    </row>
    <row r="406" spans="1:15" x14ac:dyDescent="0.2">
      <c r="A406" s="514">
        <v>405</v>
      </c>
      <c r="B406" s="514" t="s">
        <v>93</v>
      </c>
      <c r="C406" s="514">
        <v>1</v>
      </c>
      <c r="D406">
        <v>0.01</v>
      </c>
      <c r="E406">
        <v>0.01</v>
      </c>
      <c r="F406" s="382">
        <v>43390.899305555555</v>
      </c>
      <c r="G406">
        <v>1.1505000000000001</v>
      </c>
      <c r="H406" s="382">
        <v>43390.899305555555</v>
      </c>
      <c r="I406">
        <v>1.1505000000000001</v>
      </c>
      <c r="J406" s="374">
        <v>43391.305555555555</v>
      </c>
      <c r="K406">
        <v>1.1494</v>
      </c>
      <c r="L406">
        <v>0</v>
      </c>
      <c r="M406">
        <v>11</v>
      </c>
      <c r="N406">
        <v>1.1499999999999999</v>
      </c>
      <c r="O406" s="515">
        <v>0.40625</v>
      </c>
    </row>
    <row r="407" spans="1:15" x14ac:dyDescent="0.2">
      <c r="A407" s="514">
        <v>406</v>
      </c>
      <c r="B407" s="514" t="s">
        <v>93</v>
      </c>
      <c r="C407" s="514">
        <v>3</v>
      </c>
      <c r="D407">
        <v>0.01</v>
      </c>
      <c r="E407">
        <v>0.03</v>
      </c>
      <c r="F407" s="382">
        <v>43391.375694444447</v>
      </c>
      <c r="G407">
        <v>1.1491</v>
      </c>
      <c r="H407" s="382">
        <v>43391.45</v>
      </c>
      <c r="I407">
        <v>1.1516999999999999</v>
      </c>
      <c r="J407" s="374">
        <v>43391.631249999999</v>
      </c>
      <c r="K407">
        <v>1.1491</v>
      </c>
      <c r="L407">
        <v>26</v>
      </c>
      <c r="M407">
        <v>26</v>
      </c>
      <c r="N407">
        <v>3.8</v>
      </c>
      <c r="O407" s="515">
        <v>0.25555555555183673</v>
      </c>
    </row>
    <row r="408" spans="1:15" x14ac:dyDescent="0.2">
      <c r="A408" s="514">
        <v>407</v>
      </c>
      <c r="B408" s="514" t="s">
        <v>93</v>
      </c>
      <c r="C408" s="514">
        <v>2</v>
      </c>
      <c r="D408">
        <v>0.01</v>
      </c>
      <c r="E408">
        <v>0.02</v>
      </c>
      <c r="F408" s="382">
        <v>43391.686805555553</v>
      </c>
      <c r="G408">
        <v>1.1493</v>
      </c>
      <c r="H408" s="382">
        <v>43391.729166666664</v>
      </c>
      <c r="I408">
        <v>1.1505000000000001</v>
      </c>
      <c r="J408" s="374">
        <v>43391.755555555559</v>
      </c>
      <c r="K408">
        <v>1.1487000000000001</v>
      </c>
      <c r="L408">
        <v>12</v>
      </c>
      <c r="M408">
        <v>18</v>
      </c>
      <c r="N408">
        <v>2.4</v>
      </c>
      <c r="O408" s="515">
        <v>6.8750000005820766E-2</v>
      </c>
    </row>
    <row r="409" spans="1:15" x14ac:dyDescent="0.2">
      <c r="A409" s="514">
        <v>408</v>
      </c>
      <c r="B409" s="514" t="s">
        <v>93</v>
      </c>
      <c r="C409" s="514">
        <v>1</v>
      </c>
      <c r="D409">
        <v>0.01</v>
      </c>
      <c r="E409">
        <v>0.01</v>
      </c>
      <c r="F409" s="382">
        <v>43391.855555555558</v>
      </c>
      <c r="G409">
        <v>1.1462000000000001</v>
      </c>
      <c r="H409" s="382">
        <v>43391.855555555558</v>
      </c>
      <c r="I409">
        <v>1.1462000000000001</v>
      </c>
      <c r="J409" s="374">
        <v>43391.90347222222</v>
      </c>
      <c r="K409">
        <v>1.145</v>
      </c>
      <c r="L409">
        <v>0</v>
      </c>
      <c r="M409">
        <v>12.000000000001819</v>
      </c>
      <c r="N409">
        <v>1.2</v>
      </c>
      <c r="O409" s="515">
        <v>4.7916666662786156E-2</v>
      </c>
    </row>
    <row r="410" spans="1:15" x14ac:dyDescent="0.2">
      <c r="A410" s="514">
        <v>409</v>
      </c>
      <c r="B410" s="514" t="s">
        <v>93</v>
      </c>
      <c r="C410" s="514">
        <v>1</v>
      </c>
      <c r="D410">
        <v>0.01</v>
      </c>
      <c r="E410">
        <v>0.01</v>
      </c>
      <c r="F410" s="382">
        <v>43391.90902777778</v>
      </c>
      <c r="G410">
        <v>1.1456</v>
      </c>
      <c r="H410" s="382">
        <v>43391.90902777778</v>
      </c>
      <c r="I410">
        <v>1.1456</v>
      </c>
      <c r="J410" s="374">
        <v>43392.381944444445</v>
      </c>
      <c r="K410">
        <v>1.1444000000000001</v>
      </c>
      <c r="L410">
        <v>0</v>
      </c>
      <c r="M410">
        <v>12</v>
      </c>
      <c r="N410">
        <v>1.22</v>
      </c>
      <c r="O410" s="515">
        <v>0.47291666666569654</v>
      </c>
    </row>
    <row r="411" spans="1:15" x14ac:dyDescent="0.2">
      <c r="A411" s="514">
        <v>410</v>
      </c>
      <c r="B411" s="514" t="s">
        <v>93</v>
      </c>
      <c r="C411" s="514">
        <v>7</v>
      </c>
      <c r="D411">
        <v>0.06</v>
      </c>
      <c r="E411">
        <v>0.18</v>
      </c>
      <c r="F411" s="382">
        <v>43392.395833333336</v>
      </c>
      <c r="G411">
        <v>1.1438999999999999</v>
      </c>
      <c r="H411" s="382">
        <v>43392.782638888886</v>
      </c>
      <c r="I411">
        <v>1.1531</v>
      </c>
      <c r="J411" s="374">
        <v>43395.625</v>
      </c>
      <c r="K411">
        <v>1.1484000000000001</v>
      </c>
      <c r="L411">
        <v>92</v>
      </c>
      <c r="M411">
        <v>47</v>
      </c>
      <c r="N411">
        <v>31.09</v>
      </c>
      <c r="O411" s="515">
        <v>1.2291666666642413</v>
      </c>
    </row>
    <row r="412" spans="1:15" x14ac:dyDescent="0.2">
      <c r="A412" s="514">
        <v>411</v>
      </c>
      <c r="B412" s="514" t="s">
        <v>92</v>
      </c>
      <c r="C412" s="514">
        <v>2</v>
      </c>
      <c r="D412">
        <v>0.01</v>
      </c>
      <c r="E412">
        <v>0.02</v>
      </c>
      <c r="F412" s="382">
        <v>43392.792361111111</v>
      </c>
      <c r="G412">
        <v>1.1519999999999999</v>
      </c>
      <c r="H412" s="382">
        <v>43392.884722222225</v>
      </c>
      <c r="I412">
        <v>1.1507000000000001</v>
      </c>
      <c r="J412" s="374">
        <v>43395.338888888888</v>
      </c>
      <c r="K412">
        <v>1.1527000000000001</v>
      </c>
      <c r="L412">
        <v>13</v>
      </c>
      <c r="M412">
        <v>20</v>
      </c>
      <c r="N412">
        <v>2.46</v>
      </c>
      <c r="O412" s="515">
        <v>0.54652777777664596</v>
      </c>
    </row>
    <row r="413" spans="1:15" x14ac:dyDescent="0.2">
      <c r="A413" s="514">
        <v>412</v>
      </c>
      <c r="B413" s="514" t="s">
        <v>92</v>
      </c>
      <c r="C413" s="514">
        <v>7</v>
      </c>
      <c r="D413">
        <v>0.06</v>
      </c>
      <c r="E413">
        <v>0.18</v>
      </c>
      <c r="F413" s="382">
        <v>43395.376388888886</v>
      </c>
      <c r="G413">
        <v>1.1540999999999999</v>
      </c>
      <c r="H413" s="382">
        <v>43396.339583333334</v>
      </c>
      <c r="I413">
        <v>1.1440999999999999</v>
      </c>
      <c r="J413" s="374">
        <v>43396.719444444447</v>
      </c>
      <c r="K413">
        <v>1.1491</v>
      </c>
      <c r="L413">
        <v>100</v>
      </c>
      <c r="M413">
        <v>50.000000000001819</v>
      </c>
      <c r="N413">
        <v>31.32</v>
      </c>
      <c r="O413" s="515">
        <v>1.3430555555605679</v>
      </c>
    </row>
    <row r="414" spans="1:15" x14ac:dyDescent="0.2">
      <c r="A414" s="514">
        <v>413</v>
      </c>
      <c r="B414" s="514" t="s">
        <v>93</v>
      </c>
      <c r="C414" s="514">
        <v>1</v>
      </c>
      <c r="D414">
        <v>0.01</v>
      </c>
      <c r="E414">
        <v>0.01</v>
      </c>
      <c r="F414" s="382">
        <v>43395.633333333331</v>
      </c>
      <c r="G414">
        <v>1.1480999999999999</v>
      </c>
      <c r="H414" s="382">
        <v>43395.633333333331</v>
      </c>
      <c r="I414">
        <v>1.1480999999999999</v>
      </c>
      <c r="J414" s="374">
        <v>43395.706250000003</v>
      </c>
      <c r="K414">
        <v>1.1469</v>
      </c>
      <c r="L414">
        <v>0</v>
      </c>
      <c r="M414">
        <v>11.999999999998181</v>
      </c>
      <c r="N414">
        <v>1.2</v>
      </c>
      <c r="O414" s="515">
        <v>7.2916666671517305E-2</v>
      </c>
    </row>
    <row r="415" spans="1:15" x14ac:dyDescent="0.2">
      <c r="A415" s="514">
        <v>414</v>
      </c>
      <c r="B415" s="514" t="s">
        <v>93</v>
      </c>
      <c r="C415" s="514">
        <v>1</v>
      </c>
      <c r="D415">
        <v>0.01</v>
      </c>
      <c r="E415">
        <v>0.01</v>
      </c>
      <c r="F415" s="382">
        <v>43395.770833333336</v>
      </c>
      <c r="G415">
        <v>1.1465000000000001</v>
      </c>
      <c r="H415" s="382">
        <v>43395.770833333336</v>
      </c>
      <c r="I415">
        <v>1.1465000000000001</v>
      </c>
      <c r="J415" s="374">
        <v>43396.255555555559</v>
      </c>
      <c r="K415">
        <v>1.1453</v>
      </c>
      <c r="L415">
        <v>0</v>
      </c>
      <c r="M415">
        <v>12</v>
      </c>
      <c r="N415">
        <v>1.22</v>
      </c>
      <c r="O415" s="515">
        <v>0.48472222222335404</v>
      </c>
    </row>
    <row r="416" spans="1:15" x14ac:dyDescent="0.2">
      <c r="A416" s="514">
        <v>415</v>
      </c>
      <c r="B416" s="514" t="s">
        <v>93</v>
      </c>
      <c r="C416" s="514">
        <v>3</v>
      </c>
      <c r="D416">
        <v>0.01</v>
      </c>
      <c r="E416">
        <v>0.03</v>
      </c>
      <c r="F416" s="382">
        <v>43396.359027777777</v>
      </c>
      <c r="G416">
        <v>1.1458999999999999</v>
      </c>
      <c r="H416" s="382">
        <v>43396.50277777778</v>
      </c>
      <c r="I416">
        <v>1.1484000000000001</v>
      </c>
      <c r="J416" s="374">
        <v>43396.554861111108</v>
      </c>
      <c r="K416">
        <v>1.1457999999999999</v>
      </c>
      <c r="L416">
        <v>25</v>
      </c>
      <c r="M416">
        <v>26</v>
      </c>
      <c r="N416">
        <v>4</v>
      </c>
      <c r="O416" s="515">
        <v>0.19583333333139308</v>
      </c>
    </row>
    <row r="417" spans="1:15" x14ac:dyDescent="0.2">
      <c r="A417" s="514">
        <v>416</v>
      </c>
      <c r="B417" s="514" t="s">
        <v>93</v>
      </c>
      <c r="C417" s="514">
        <v>2</v>
      </c>
      <c r="D417">
        <v>0.01</v>
      </c>
      <c r="E417">
        <v>0.02</v>
      </c>
      <c r="F417" s="382">
        <v>43396.56527777778</v>
      </c>
      <c r="G417">
        <v>1.1462000000000001</v>
      </c>
      <c r="H417" s="382">
        <v>43396.57708333333</v>
      </c>
      <c r="I417">
        <v>1.1475</v>
      </c>
      <c r="J417" s="374">
        <v>43396.632638888892</v>
      </c>
      <c r="K417">
        <v>1.1455</v>
      </c>
      <c r="L417">
        <v>12.999999999998181</v>
      </c>
      <c r="M417">
        <v>20</v>
      </c>
      <c r="N417">
        <v>2.7</v>
      </c>
      <c r="O417" s="515">
        <v>6.7361111112404615E-2</v>
      </c>
    </row>
    <row r="418" spans="1:15" x14ac:dyDescent="0.2">
      <c r="A418" s="514">
        <v>417</v>
      </c>
      <c r="B418" s="514" t="s">
        <v>93</v>
      </c>
      <c r="C418" s="514">
        <v>2</v>
      </c>
      <c r="D418">
        <v>0.01</v>
      </c>
      <c r="E418">
        <v>0.02</v>
      </c>
      <c r="F418" s="382">
        <v>43396.635416666664</v>
      </c>
      <c r="G418">
        <v>1.1459999999999999</v>
      </c>
      <c r="H418" s="382">
        <v>43396.648611111108</v>
      </c>
      <c r="I418">
        <v>1.1472</v>
      </c>
      <c r="J418" s="374">
        <v>43396.677777777775</v>
      </c>
      <c r="K418">
        <v>1.1454</v>
      </c>
      <c r="L418">
        <v>12.000000000001819</v>
      </c>
      <c r="M418">
        <v>18</v>
      </c>
      <c r="N418">
        <v>2.4</v>
      </c>
      <c r="O418" s="515">
        <v>4.2361111110949423E-2</v>
      </c>
    </row>
    <row r="419" spans="1:15" x14ac:dyDescent="0.2">
      <c r="A419" s="514">
        <v>418</v>
      </c>
      <c r="B419" s="514" t="s">
        <v>93</v>
      </c>
      <c r="C419" s="514">
        <v>3</v>
      </c>
      <c r="D419">
        <v>0.01</v>
      </c>
      <c r="E419">
        <v>0.03</v>
      </c>
      <c r="F419" s="382">
        <v>43396.693055555559</v>
      </c>
      <c r="G419">
        <v>1.1458999999999999</v>
      </c>
      <c r="H419" s="382">
        <v>43396.719444444447</v>
      </c>
      <c r="I419">
        <v>1.1486000000000001</v>
      </c>
      <c r="J419" s="374">
        <v>43397.339583333334</v>
      </c>
      <c r="K419">
        <v>1.1459999999999999</v>
      </c>
      <c r="L419">
        <v>27</v>
      </c>
      <c r="M419">
        <v>26.000000000001819</v>
      </c>
      <c r="N419">
        <v>3.8600000000000003</v>
      </c>
      <c r="O419" s="515">
        <v>0.64652777777519077</v>
      </c>
    </row>
    <row r="420" spans="1:15" x14ac:dyDescent="0.2">
      <c r="A420" s="514">
        <v>419</v>
      </c>
      <c r="B420" s="514" t="s">
        <v>92</v>
      </c>
      <c r="C420" s="514">
        <v>9</v>
      </c>
      <c r="D420">
        <v>0.13</v>
      </c>
      <c r="E420">
        <v>0.4</v>
      </c>
      <c r="F420" s="382">
        <v>43396.795138888891</v>
      </c>
      <c r="G420">
        <v>1.1483000000000001</v>
      </c>
      <c r="H420" s="382">
        <v>43399.543055555558</v>
      </c>
      <c r="I420">
        <v>1.1342000000000001</v>
      </c>
      <c r="J420" s="374">
        <v>43399.758333333331</v>
      </c>
      <c r="K420">
        <v>1.1407</v>
      </c>
      <c r="L420">
        <v>141</v>
      </c>
      <c r="M420">
        <v>64.999999999998181</v>
      </c>
      <c r="N420">
        <v>85.73</v>
      </c>
      <c r="O420" s="515">
        <v>2.9631944444408873</v>
      </c>
    </row>
    <row r="421" spans="1:15" x14ac:dyDescent="0.2">
      <c r="A421" s="514">
        <v>420</v>
      </c>
      <c r="B421" s="514" t="s">
        <v>93</v>
      </c>
      <c r="C421" s="514">
        <v>1</v>
      </c>
      <c r="D421">
        <v>0.01</v>
      </c>
      <c r="E421">
        <v>0.01</v>
      </c>
      <c r="F421" s="382">
        <v>43397.378472222219</v>
      </c>
      <c r="G421">
        <v>1.1472</v>
      </c>
      <c r="H421" s="382">
        <v>43397.378472222219</v>
      </c>
      <c r="I421">
        <v>1.1472</v>
      </c>
      <c r="J421" s="374">
        <v>43397.384722222225</v>
      </c>
      <c r="K421">
        <v>1.1459999999999999</v>
      </c>
      <c r="L421">
        <v>0</v>
      </c>
      <c r="M421">
        <v>12.000000000001819</v>
      </c>
      <c r="N421">
        <v>1.2</v>
      </c>
      <c r="O421" s="515">
        <v>6.2500000058207661E-3</v>
      </c>
    </row>
    <row r="422" spans="1:15" x14ac:dyDescent="0.2">
      <c r="A422" s="514">
        <v>421</v>
      </c>
      <c r="B422" s="514" t="s">
        <v>93</v>
      </c>
      <c r="C422" s="514">
        <v>1</v>
      </c>
      <c r="D422">
        <v>0.01</v>
      </c>
      <c r="E422">
        <v>0.01</v>
      </c>
      <c r="F422" s="382">
        <v>43397.405555555553</v>
      </c>
      <c r="G422">
        <v>1.143</v>
      </c>
      <c r="H422" s="382">
        <v>43397.405555555553</v>
      </c>
      <c r="I422">
        <v>1.143</v>
      </c>
      <c r="J422" s="374">
        <v>43397.429861111108</v>
      </c>
      <c r="K422">
        <v>1.1417999999999999</v>
      </c>
      <c r="L422">
        <v>0</v>
      </c>
      <c r="M422">
        <v>12</v>
      </c>
      <c r="N422">
        <v>1.2</v>
      </c>
      <c r="O422" s="515">
        <v>2.4305555554747116E-2</v>
      </c>
    </row>
    <row r="423" spans="1:15" x14ac:dyDescent="0.2">
      <c r="A423" s="514">
        <v>422</v>
      </c>
      <c r="B423" s="514" t="s">
        <v>93</v>
      </c>
      <c r="C423" s="514">
        <v>1</v>
      </c>
      <c r="D423">
        <v>0.01</v>
      </c>
      <c r="E423">
        <v>0.01</v>
      </c>
      <c r="F423" s="382">
        <v>43397.433333333334</v>
      </c>
      <c r="G423">
        <v>1.1422000000000001</v>
      </c>
      <c r="H423" s="382">
        <v>43397.433333333334</v>
      </c>
      <c r="I423">
        <v>1.1422000000000001</v>
      </c>
      <c r="J423" s="374">
        <v>43397.448611111111</v>
      </c>
      <c r="K423">
        <v>1.141</v>
      </c>
      <c r="L423">
        <v>0</v>
      </c>
      <c r="M423">
        <v>12.000000000001819</v>
      </c>
      <c r="N423">
        <v>1.2</v>
      </c>
      <c r="O423" s="515">
        <v>1.5277777776645962E-2</v>
      </c>
    </row>
    <row r="424" spans="1:15" x14ac:dyDescent="0.2">
      <c r="A424" s="514">
        <v>423</v>
      </c>
      <c r="B424" s="514" t="s">
        <v>93</v>
      </c>
      <c r="C424" s="514">
        <v>1</v>
      </c>
      <c r="D424">
        <v>0.01</v>
      </c>
      <c r="E424">
        <v>0.01</v>
      </c>
      <c r="F424" s="382">
        <v>43397.464583333334</v>
      </c>
      <c r="G424">
        <v>1.1422000000000001</v>
      </c>
      <c r="H424" s="382">
        <v>43397.464583333334</v>
      </c>
      <c r="I424">
        <v>1.1422000000000001</v>
      </c>
      <c r="J424" s="374">
        <v>43397.510416666664</v>
      </c>
      <c r="K424">
        <v>1.141</v>
      </c>
      <c r="L424">
        <v>0</v>
      </c>
      <c r="M424">
        <v>12.000000000001819</v>
      </c>
      <c r="N424">
        <v>1.2</v>
      </c>
      <c r="O424" s="515">
        <v>4.5833333329937886E-2</v>
      </c>
    </row>
    <row r="425" spans="1:15" x14ac:dyDescent="0.2">
      <c r="A425" s="514">
        <v>424</v>
      </c>
      <c r="B425" s="514" t="s">
        <v>93</v>
      </c>
      <c r="C425" s="514">
        <v>2</v>
      </c>
      <c r="D425">
        <v>0.01</v>
      </c>
      <c r="E425">
        <v>0.02</v>
      </c>
      <c r="F425" s="382">
        <v>43397.52847222222</v>
      </c>
      <c r="G425">
        <v>1.1400999999999999</v>
      </c>
      <c r="H425" s="382">
        <v>43397.541666666664</v>
      </c>
      <c r="I425">
        <v>1.1413</v>
      </c>
      <c r="J425" s="374">
        <v>43397.556250000001</v>
      </c>
      <c r="K425">
        <v>1.1395</v>
      </c>
      <c r="L425">
        <v>12.000000000001819</v>
      </c>
      <c r="M425">
        <v>18</v>
      </c>
      <c r="N425">
        <v>2.4</v>
      </c>
      <c r="O425" s="515">
        <v>2.7777777781011537E-2</v>
      </c>
    </row>
    <row r="426" spans="1:15" x14ac:dyDescent="0.2">
      <c r="A426" s="514">
        <v>425</v>
      </c>
      <c r="B426" s="514" t="s">
        <v>93</v>
      </c>
      <c r="C426" s="514">
        <v>2</v>
      </c>
      <c r="D426">
        <v>0.01</v>
      </c>
      <c r="E426">
        <v>0.02</v>
      </c>
      <c r="F426" s="382">
        <v>43397.590277777781</v>
      </c>
      <c r="G426">
        <v>1.1387</v>
      </c>
      <c r="H426" s="382">
        <v>43397.609722222223</v>
      </c>
      <c r="I426">
        <v>1.1399999999999999</v>
      </c>
      <c r="J426" s="374">
        <v>43397.813194444447</v>
      </c>
      <c r="K426">
        <v>1.1382000000000001</v>
      </c>
      <c r="L426">
        <v>12.999999999998181</v>
      </c>
      <c r="M426">
        <v>17.999999999996362</v>
      </c>
      <c r="N426">
        <v>2.2999999999999998</v>
      </c>
      <c r="O426" s="515">
        <v>0.22291666666569654</v>
      </c>
    </row>
    <row r="427" spans="1:15" x14ac:dyDescent="0.2">
      <c r="A427" s="514">
        <v>426</v>
      </c>
      <c r="B427" s="514" t="s">
        <v>93</v>
      </c>
      <c r="C427" s="514">
        <v>4</v>
      </c>
      <c r="D427">
        <v>0.02</v>
      </c>
      <c r="E427">
        <v>0.05</v>
      </c>
      <c r="F427" s="382">
        <v>43397.814583333333</v>
      </c>
      <c r="G427">
        <v>1.1384000000000001</v>
      </c>
      <c r="H427" s="382">
        <v>43398.61041666667</v>
      </c>
      <c r="I427">
        <v>1.1425000000000001</v>
      </c>
      <c r="J427" s="374">
        <v>43398.642361111109</v>
      </c>
      <c r="K427">
        <v>1.1394</v>
      </c>
      <c r="L427">
        <v>41</v>
      </c>
      <c r="M427">
        <v>31</v>
      </c>
      <c r="N427">
        <v>7.2</v>
      </c>
      <c r="O427" s="515">
        <v>0.82777777777664596</v>
      </c>
    </row>
    <row r="428" spans="1:15" x14ac:dyDescent="0.2">
      <c r="A428" s="514">
        <v>427</v>
      </c>
      <c r="B428" s="514" t="s">
        <v>93</v>
      </c>
      <c r="C428" s="514">
        <v>1</v>
      </c>
      <c r="D428">
        <v>0.01</v>
      </c>
      <c r="E428">
        <v>0.01</v>
      </c>
      <c r="F428" s="382">
        <v>43398.655555555553</v>
      </c>
      <c r="G428">
        <v>1.1377999999999999</v>
      </c>
      <c r="H428" s="382">
        <v>43398.655555555553</v>
      </c>
      <c r="I428">
        <v>1.1377999999999999</v>
      </c>
      <c r="J428" s="374">
        <v>43398.720833333333</v>
      </c>
      <c r="K428">
        <v>1.1366000000000001</v>
      </c>
      <c r="L428">
        <v>0</v>
      </c>
      <c r="M428">
        <v>12</v>
      </c>
      <c r="N428">
        <v>1.2</v>
      </c>
      <c r="O428" s="515">
        <v>6.5277777779556345E-2</v>
      </c>
    </row>
    <row r="429" spans="1:15" x14ac:dyDescent="0.2">
      <c r="A429" s="514">
        <v>428</v>
      </c>
      <c r="B429" s="514" t="s">
        <v>93</v>
      </c>
      <c r="C429" s="514">
        <v>1</v>
      </c>
      <c r="D429">
        <v>0.01</v>
      </c>
      <c r="E429">
        <v>0.01</v>
      </c>
      <c r="F429" s="382">
        <v>43398.723611111112</v>
      </c>
      <c r="G429">
        <v>1.1369</v>
      </c>
      <c r="H429" s="382">
        <v>43398.723611111112</v>
      </c>
      <c r="I429">
        <v>1.1369</v>
      </c>
      <c r="J429" s="374">
        <v>43398.840277777781</v>
      </c>
      <c r="K429">
        <v>1.1356999999999999</v>
      </c>
      <c r="L429">
        <v>0</v>
      </c>
      <c r="M429">
        <v>12</v>
      </c>
      <c r="N429">
        <v>1.2</v>
      </c>
      <c r="O429" s="515">
        <v>0.11666666666860692</v>
      </c>
    </row>
    <row r="430" spans="1:15" x14ac:dyDescent="0.2">
      <c r="A430" s="514">
        <v>429</v>
      </c>
      <c r="B430" s="514" t="s">
        <v>93</v>
      </c>
      <c r="C430" s="514">
        <v>2</v>
      </c>
      <c r="D430">
        <v>0.01</v>
      </c>
      <c r="E430">
        <v>0.02</v>
      </c>
      <c r="F430" s="382">
        <v>43398.87777777778</v>
      </c>
      <c r="G430">
        <v>1.1362000000000001</v>
      </c>
      <c r="H430" s="382">
        <v>43398.97152777778</v>
      </c>
      <c r="I430">
        <v>1.1375</v>
      </c>
      <c r="J430" s="374">
        <v>43399.489583333336</v>
      </c>
      <c r="K430">
        <v>1.1356999999999999</v>
      </c>
      <c r="L430">
        <v>12.999999999998181</v>
      </c>
      <c r="M430">
        <v>18</v>
      </c>
      <c r="N430">
        <v>2.34</v>
      </c>
      <c r="O430" s="515">
        <v>0.61180555555620231</v>
      </c>
    </row>
    <row r="431" spans="1:15" x14ac:dyDescent="0.2">
      <c r="A431" s="514">
        <v>430</v>
      </c>
      <c r="B431" s="514" t="s">
        <v>93</v>
      </c>
      <c r="C431" s="514">
        <v>1</v>
      </c>
      <c r="D431">
        <v>0.01</v>
      </c>
      <c r="E431">
        <v>0.01</v>
      </c>
      <c r="F431" s="382">
        <v>43399.497916666667</v>
      </c>
      <c r="G431">
        <v>1.1355</v>
      </c>
      <c r="H431" s="382">
        <v>43399.497916666667</v>
      </c>
      <c r="I431">
        <v>1.1355</v>
      </c>
      <c r="J431" s="374">
        <v>43399.542361111111</v>
      </c>
      <c r="K431">
        <v>1.1343000000000001</v>
      </c>
      <c r="L431">
        <v>0</v>
      </c>
      <c r="M431">
        <v>12</v>
      </c>
      <c r="N431">
        <v>1.2</v>
      </c>
      <c r="O431" s="515">
        <v>4.4444444443797693E-2</v>
      </c>
    </row>
    <row r="432" spans="1:15" x14ac:dyDescent="0.2">
      <c r="A432" s="514">
        <v>431</v>
      </c>
      <c r="B432" s="514" t="s">
        <v>93</v>
      </c>
      <c r="C432" s="514">
        <v>6</v>
      </c>
      <c r="D432">
        <v>0.04</v>
      </c>
      <c r="E432">
        <v>0.12</v>
      </c>
      <c r="F432" s="382">
        <v>43399.545138888891</v>
      </c>
      <c r="G432">
        <v>1.1346000000000001</v>
      </c>
      <c r="H432" s="382">
        <v>43399.918749999997</v>
      </c>
      <c r="I432">
        <v>1.1418999999999999</v>
      </c>
      <c r="J432" s="374">
        <v>43402.417361111111</v>
      </c>
      <c r="K432">
        <v>1.1377999999999999</v>
      </c>
      <c r="L432">
        <v>73</v>
      </c>
      <c r="M432">
        <v>41</v>
      </c>
      <c r="N432">
        <v>19.7</v>
      </c>
      <c r="O432" s="515">
        <v>0.87222222222044365</v>
      </c>
    </row>
    <row r="433" spans="1:15" x14ac:dyDescent="0.2">
      <c r="A433" s="514">
        <v>432</v>
      </c>
      <c r="B433" s="514" t="s">
        <v>92</v>
      </c>
      <c r="C433" s="514">
        <v>1</v>
      </c>
      <c r="D433">
        <v>0.01</v>
      </c>
      <c r="E433">
        <v>0.01</v>
      </c>
      <c r="F433" s="382">
        <v>43399.779861111114</v>
      </c>
      <c r="G433">
        <v>1.1404000000000001</v>
      </c>
      <c r="H433" s="382">
        <v>43399.779861111114</v>
      </c>
      <c r="I433">
        <v>1.1404000000000001</v>
      </c>
      <c r="J433" s="374">
        <v>43399.918749999997</v>
      </c>
      <c r="K433">
        <v>1.1416999999999999</v>
      </c>
      <c r="L433">
        <v>0</v>
      </c>
      <c r="M433">
        <v>13</v>
      </c>
      <c r="N433">
        <v>1.3</v>
      </c>
      <c r="O433" s="515">
        <v>0.13888888888322981</v>
      </c>
    </row>
    <row r="434" spans="1:15" x14ac:dyDescent="0.2">
      <c r="A434" s="514">
        <v>433</v>
      </c>
      <c r="B434" s="514" t="s">
        <v>92</v>
      </c>
      <c r="C434" s="514">
        <v>4</v>
      </c>
      <c r="D434">
        <v>0.02</v>
      </c>
      <c r="E434">
        <v>0.05</v>
      </c>
      <c r="F434" s="382">
        <v>43399.922222222223</v>
      </c>
      <c r="G434">
        <v>1.1417999999999999</v>
      </c>
      <c r="H434" s="382">
        <v>43402.427777777775</v>
      </c>
      <c r="I434">
        <v>1.1372</v>
      </c>
      <c r="J434" s="374">
        <v>43402.469444444447</v>
      </c>
      <c r="K434">
        <v>1.1406000000000001</v>
      </c>
      <c r="L434">
        <v>46</v>
      </c>
      <c r="M434">
        <v>34</v>
      </c>
      <c r="N434">
        <v>6.8599999999999994</v>
      </c>
      <c r="O434" s="515">
        <v>0.54722222222335404</v>
      </c>
    </row>
    <row r="435" spans="1:15" x14ac:dyDescent="0.2">
      <c r="A435" s="514">
        <v>434</v>
      </c>
      <c r="B435" s="514" t="s">
        <v>93</v>
      </c>
      <c r="C435" s="514">
        <v>4</v>
      </c>
      <c r="D435">
        <v>0.02</v>
      </c>
      <c r="E435">
        <v>0.05</v>
      </c>
      <c r="F435" s="382">
        <v>43402.434027777781</v>
      </c>
      <c r="G435">
        <v>1.1367</v>
      </c>
      <c r="H435" s="382">
        <v>43402.472222222219</v>
      </c>
      <c r="I435">
        <v>1.1407</v>
      </c>
      <c r="J435" s="374">
        <v>43402.555555555555</v>
      </c>
      <c r="K435">
        <v>1.1376999999999999</v>
      </c>
      <c r="L435">
        <v>40</v>
      </c>
      <c r="M435">
        <v>30</v>
      </c>
      <c r="N435">
        <v>6.9</v>
      </c>
      <c r="O435" s="515">
        <v>0.12152777777373558</v>
      </c>
    </row>
    <row r="436" spans="1:15" x14ac:dyDescent="0.2">
      <c r="A436" s="514">
        <v>435</v>
      </c>
      <c r="B436" s="514" t="s">
        <v>92</v>
      </c>
      <c r="C436" s="514">
        <v>7</v>
      </c>
      <c r="D436">
        <v>0.06</v>
      </c>
      <c r="E436">
        <v>0.18</v>
      </c>
      <c r="F436" s="382">
        <v>43402.48541666667</v>
      </c>
      <c r="G436">
        <v>1.1411</v>
      </c>
      <c r="H436" s="382">
        <v>43404.586111111108</v>
      </c>
      <c r="I436">
        <v>1.1319999999999999</v>
      </c>
      <c r="J436" s="374">
        <v>43405.388888888891</v>
      </c>
      <c r="K436">
        <v>1.137</v>
      </c>
      <c r="L436">
        <v>91.000000000001819</v>
      </c>
      <c r="M436">
        <v>50.000000000001819</v>
      </c>
      <c r="N436">
        <v>29.92</v>
      </c>
      <c r="O436" s="515">
        <v>2.9034722222204437</v>
      </c>
    </row>
    <row r="437" spans="1:15" x14ac:dyDescent="0.2">
      <c r="A437" s="514">
        <v>436</v>
      </c>
      <c r="B437" s="514" t="s">
        <v>93</v>
      </c>
      <c r="C437" s="514">
        <v>1</v>
      </c>
      <c r="D437">
        <v>0.01</v>
      </c>
      <c r="E437">
        <v>0.01</v>
      </c>
      <c r="F437" s="382">
        <v>43402.559027777781</v>
      </c>
      <c r="G437">
        <v>1.1384000000000001</v>
      </c>
      <c r="H437" s="382">
        <v>43402.559027777781</v>
      </c>
      <c r="I437">
        <v>1.1384000000000001</v>
      </c>
      <c r="J437" s="374">
        <v>43402.586111111108</v>
      </c>
      <c r="K437">
        <v>1.1372</v>
      </c>
      <c r="L437">
        <v>0</v>
      </c>
      <c r="M437">
        <v>12</v>
      </c>
      <c r="N437">
        <v>1.2</v>
      </c>
      <c r="O437" s="515">
        <v>2.7083333327027503E-2</v>
      </c>
    </row>
    <row r="438" spans="1:15" x14ac:dyDescent="0.2">
      <c r="A438" s="514">
        <v>437</v>
      </c>
      <c r="B438" s="514" t="s">
        <v>93</v>
      </c>
      <c r="C438" s="514">
        <v>2</v>
      </c>
      <c r="D438">
        <v>0.01</v>
      </c>
      <c r="E438">
        <v>0.02</v>
      </c>
      <c r="F438" s="382">
        <v>43402.590277777781</v>
      </c>
      <c r="G438">
        <v>1.1376999999999999</v>
      </c>
      <c r="H438" s="382">
        <v>43402.686111111114</v>
      </c>
      <c r="I438">
        <v>1.1389</v>
      </c>
      <c r="J438" s="374">
        <v>43403.327777777777</v>
      </c>
      <c r="K438">
        <v>1.1371</v>
      </c>
      <c r="L438">
        <v>12</v>
      </c>
      <c r="M438">
        <v>18</v>
      </c>
      <c r="N438">
        <v>2.44</v>
      </c>
      <c r="O438" s="515">
        <v>0.73749999999563443</v>
      </c>
    </row>
    <row r="439" spans="1:15" x14ac:dyDescent="0.2">
      <c r="A439" s="514">
        <v>438</v>
      </c>
      <c r="B439" s="514" t="s">
        <v>93</v>
      </c>
      <c r="C439" s="514">
        <v>1</v>
      </c>
      <c r="D439">
        <v>0.01</v>
      </c>
      <c r="E439">
        <v>0.01</v>
      </c>
      <c r="F439" s="382">
        <v>43403.336111111108</v>
      </c>
      <c r="G439">
        <v>1.1383000000000001</v>
      </c>
      <c r="H439" s="382">
        <v>43403.336111111108</v>
      </c>
      <c r="I439">
        <v>1.1383000000000001</v>
      </c>
      <c r="J439" s="374">
        <v>43403.34652777778</v>
      </c>
      <c r="K439">
        <v>1.1371</v>
      </c>
      <c r="L439">
        <v>0</v>
      </c>
      <c r="M439">
        <v>12</v>
      </c>
      <c r="N439">
        <v>1.2</v>
      </c>
      <c r="O439" s="515">
        <v>1.0416666671517305E-2</v>
      </c>
    </row>
    <row r="440" spans="1:15" x14ac:dyDescent="0.2">
      <c r="A440" s="514">
        <v>439</v>
      </c>
      <c r="B440" s="514" t="s">
        <v>93</v>
      </c>
      <c r="C440" s="514">
        <v>2</v>
      </c>
      <c r="D440">
        <v>0.01</v>
      </c>
      <c r="E440">
        <v>0.02</v>
      </c>
      <c r="F440" s="382">
        <v>43403.472222222219</v>
      </c>
      <c r="G440">
        <v>1.1355999999999999</v>
      </c>
      <c r="H440" s="382">
        <v>43403.581944444442</v>
      </c>
      <c r="I440">
        <v>1.1368</v>
      </c>
      <c r="J440" s="374">
        <v>43403.758333333331</v>
      </c>
      <c r="K440">
        <v>1.135</v>
      </c>
      <c r="L440">
        <v>12</v>
      </c>
      <c r="M440">
        <v>18</v>
      </c>
      <c r="N440">
        <v>2.4</v>
      </c>
      <c r="O440" s="515">
        <v>0.28611111111240461</v>
      </c>
    </row>
    <row r="441" spans="1:15" x14ac:dyDescent="0.2">
      <c r="A441" s="514">
        <v>440</v>
      </c>
      <c r="B441" s="514" t="s">
        <v>93</v>
      </c>
      <c r="C441" s="514">
        <v>2</v>
      </c>
      <c r="D441">
        <v>0.01</v>
      </c>
      <c r="E441">
        <v>0.02</v>
      </c>
      <c r="F441" s="382">
        <v>43404.097222222219</v>
      </c>
      <c r="G441">
        <v>1.1344000000000001</v>
      </c>
      <c r="H441" s="382">
        <v>43404.402083333334</v>
      </c>
      <c r="I441">
        <v>1.1356999999999999</v>
      </c>
      <c r="J441" s="374">
        <v>43404.442361111112</v>
      </c>
      <c r="K441">
        <v>1.1338999999999999</v>
      </c>
      <c r="L441">
        <v>13</v>
      </c>
      <c r="M441">
        <v>18.000000000001819</v>
      </c>
      <c r="N441">
        <v>2.2999999999999998</v>
      </c>
      <c r="O441" s="515">
        <v>0.34513888889341615</v>
      </c>
    </row>
    <row r="442" spans="1:15" x14ac:dyDescent="0.2">
      <c r="A442" s="514">
        <v>441</v>
      </c>
      <c r="B442" s="514" t="s">
        <v>93</v>
      </c>
      <c r="C442" s="514">
        <v>1</v>
      </c>
      <c r="D442">
        <v>0.01</v>
      </c>
      <c r="E442">
        <v>0.01</v>
      </c>
      <c r="F442" s="382">
        <v>43404.51666666667</v>
      </c>
      <c r="G442">
        <v>1.1341000000000001</v>
      </c>
      <c r="H442" s="382">
        <v>43404.51666666667</v>
      </c>
      <c r="I442">
        <v>1.1341000000000001</v>
      </c>
      <c r="J442" s="374">
        <v>43404.576388888891</v>
      </c>
      <c r="K442">
        <v>1.1329</v>
      </c>
      <c r="L442">
        <v>0</v>
      </c>
      <c r="M442">
        <v>12.000000000001819</v>
      </c>
      <c r="N442">
        <v>1.2</v>
      </c>
      <c r="O442" s="515">
        <v>5.9722222220443655E-2</v>
      </c>
    </row>
    <row r="443" spans="1:15" x14ac:dyDescent="0.2">
      <c r="A443" s="514">
        <v>442</v>
      </c>
      <c r="B443" s="514" t="s">
        <v>93</v>
      </c>
      <c r="C443" s="514">
        <v>2</v>
      </c>
      <c r="D443">
        <v>0.01</v>
      </c>
      <c r="E443">
        <v>0.02</v>
      </c>
      <c r="F443" s="382">
        <v>43404.59097222222</v>
      </c>
      <c r="G443">
        <v>1.1319999999999999</v>
      </c>
      <c r="H443" s="382">
        <v>43404.686111111114</v>
      </c>
      <c r="I443">
        <v>1.1333</v>
      </c>
      <c r="J443" s="374">
        <v>43404.720138888886</v>
      </c>
      <c r="K443">
        <v>1.1315</v>
      </c>
      <c r="L443">
        <v>13.000000000001819</v>
      </c>
      <c r="M443">
        <v>18</v>
      </c>
      <c r="N443">
        <v>2.2999999999999998</v>
      </c>
      <c r="O443" s="515">
        <v>0.12916666666569654</v>
      </c>
    </row>
    <row r="444" spans="1:15" x14ac:dyDescent="0.2">
      <c r="A444" s="514">
        <v>443</v>
      </c>
      <c r="B444" s="514" t="s">
        <v>93</v>
      </c>
      <c r="C444" s="514">
        <v>1</v>
      </c>
      <c r="D444">
        <v>0.01</v>
      </c>
      <c r="E444">
        <v>0.01</v>
      </c>
      <c r="F444" s="382">
        <v>43404.723611111112</v>
      </c>
      <c r="G444">
        <v>1.1315999999999999</v>
      </c>
      <c r="H444" s="382">
        <v>43404.723611111112</v>
      </c>
      <c r="I444">
        <v>1.1315999999999999</v>
      </c>
      <c r="J444" s="374">
        <v>43404.786805555559</v>
      </c>
      <c r="K444">
        <v>1.1304000000000001</v>
      </c>
      <c r="L444">
        <v>0</v>
      </c>
      <c r="M444">
        <v>12</v>
      </c>
      <c r="N444">
        <v>1.2</v>
      </c>
      <c r="O444" s="515">
        <v>6.3194444446708076E-2</v>
      </c>
    </row>
    <row r="445" spans="1:15" x14ac:dyDescent="0.2">
      <c r="A445" s="514">
        <v>444</v>
      </c>
      <c r="B445" s="514" t="s">
        <v>93</v>
      </c>
      <c r="C445" s="514">
        <v>1</v>
      </c>
      <c r="D445">
        <v>0.01</v>
      </c>
      <c r="E445">
        <v>0.01</v>
      </c>
      <c r="F445" s="382">
        <v>43404.836805555555</v>
      </c>
      <c r="G445">
        <v>1.1323000000000001</v>
      </c>
      <c r="H445" s="382">
        <v>43404.836805555555</v>
      </c>
      <c r="I445">
        <v>1.1323000000000001</v>
      </c>
      <c r="J445" s="374">
        <v>43404.915972222225</v>
      </c>
      <c r="K445">
        <v>1.1311</v>
      </c>
      <c r="L445">
        <v>0</v>
      </c>
      <c r="M445">
        <v>12</v>
      </c>
      <c r="N445">
        <v>1.2</v>
      </c>
      <c r="O445" s="515">
        <v>7.9166666670062114E-2</v>
      </c>
    </row>
    <row r="446" spans="1:15" x14ac:dyDescent="0.2">
      <c r="A446" s="514">
        <v>445</v>
      </c>
      <c r="B446" s="514" t="s">
        <v>93</v>
      </c>
      <c r="C446" s="514">
        <v>8</v>
      </c>
      <c r="D446">
        <v>0.09</v>
      </c>
      <c r="E446">
        <v>0.27</v>
      </c>
      <c r="F446" s="382">
        <v>43405.071527777778</v>
      </c>
      <c r="G446">
        <v>1.1328</v>
      </c>
      <c r="H446" s="382">
        <v>43406.449305555558</v>
      </c>
      <c r="I446">
        <v>1.1443000000000001</v>
      </c>
      <c r="J446" s="374">
        <v>43406.697916666664</v>
      </c>
      <c r="K446">
        <v>1.1391</v>
      </c>
      <c r="L446">
        <v>115.00000000000182</v>
      </c>
      <c r="M446">
        <v>52.000000000001819</v>
      </c>
      <c r="N446">
        <v>47.69</v>
      </c>
      <c r="O446" s="515">
        <v>1.6263888888861402</v>
      </c>
    </row>
    <row r="447" spans="1:15" x14ac:dyDescent="0.2">
      <c r="A447" s="514">
        <v>446</v>
      </c>
      <c r="B447" s="514" t="s">
        <v>92</v>
      </c>
      <c r="C447" s="514">
        <v>1</v>
      </c>
      <c r="D447">
        <v>0.01</v>
      </c>
      <c r="E447">
        <v>0.01</v>
      </c>
      <c r="F447" s="382">
        <v>43405.427083333336</v>
      </c>
      <c r="G447">
        <v>1.1379999999999999</v>
      </c>
      <c r="H447" s="382">
        <v>43405.427083333336</v>
      </c>
      <c r="I447">
        <v>1.1379999999999999</v>
      </c>
      <c r="J447" s="374">
        <v>43405.523611111108</v>
      </c>
      <c r="K447">
        <v>1.1392</v>
      </c>
      <c r="L447">
        <v>0</v>
      </c>
      <c r="M447">
        <v>12.000000000001819</v>
      </c>
      <c r="N447">
        <v>1.2</v>
      </c>
      <c r="O447" s="515">
        <v>9.6527777772280388E-2</v>
      </c>
    </row>
    <row r="448" spans="1:15" x14ac:dyDescent="0.2">
      <c r="A448" s="514">
        <v>447</v>
      </c>
      <c r="B448" s="514" t="s">
        <v>92</v>
      </c>
      <c r="C448" s="514">
        <v>2</v>
      </c>
      <c r="D448">
        <v>0.01</v>
      </c>
      <c r="E448">
        <v>0.02</v>
      </c>
      <c r="F448" s="382">
        <v>43405.540277777778</v>
      </c>
      <c r="G448">
        <v>1.1398999999999999</v>
      </c>
      <c r="H448" s="382">
        <v>43405.61041666667</v>
      </c>
      <c r="I448">
        <v>1.1386000000000001</v>
      </c>
      <c r="J448" s="374">
        <v>43405.625694444447</v>
      </c>
      <c r="K448">
        <v>1.1405000000000001</v>
      </c>
      <c r="L448">
        <v>13</v>
      </c>
      <c r="M448">
        <v>19</v>
      </c>
      <c r="N448">
        <v>2.5</v>
      </c>
      <c r="O448" s="515">
        <v>8.5416666668606922E-2</v>
      </c>
    </row>
    <row r="449" spans="1:15" x14ac:dyDescent="0.2">
      <c r="A449" s="514">
        <v>448</v>
      </c>
      <c r="B449" s="514" t="s">
        <v>92</v>
      </c>
      <c r="C449" s="514">
        <v>1</v>
      </c>
      <c r="D449">
        <v>0.01</v>
      </c>
      <c r="E449">
        <v>0.01</v>
      </c>
      <c r="F449" s="382">
        <v>43405.629166666666</v>
      </c>
      <c r="G449">
        <v>1.1397999999999999</v>
      </c>
      <c r="H449" s="382">
        <v>43405.629166666666</v>
      </c>
      <c r="I449">
        <v>1.1397999999999999</v>
      </c>
      <c r="J449" s="374">
        <v>43405.638194444444</v>
      </c>
      <c r="K449">
        <v>1.141</v>
      </c>
      <c r="L449">
        <v>0</v>
      </c>
      <c r="M449">
        <v>12</v>
      </c>
      <c r="N449">
        <v>1.2</v>
      </c>
      <c r="O449" s="515">
        <v>9.0277777781011537E-3</v>
      </c>
    </row>
    <row r="450" spans="1:15" x14ac:dyDescent="0.2">
      <c r="A450" s="514">
        <v>449</v>
      </c>
      <c r="B450" s="514" t="s">
        <v>92</v>
      </c>
      <c r="C450" s="514">
        <v>2</v>
      </c>
      <c r="D450">
        <v>0.01</v>
      </c>
      <c r="E450">
        <v>0.02</v>
      </c>
      <c r="F450" s="382">
        <v>43405.651388888888</v>
      </c>
      <c r="G450">
        <v>1.1403000000000001</v>
      </c>
      <c r="H450" s="382">
        <v>43405.729861111111</v>
      </c>
      <c r="I450">
        <v>1.1391</v>
      </c>
      <c r="J450" s="374">
        <v>43405.749305555553</v>
      </c>
      <c r="K450">
        <v>1.1409</v>
      </c>
      <c r="L450">
        <v>12.000000000001819</v>
      </c>
      <c r="M450">
        <v>18</v>
      </c>
      <c r="N450">
        <v>2.4</v>
      </c>
      <c r="O450" s="515">
        <v>9.7916666665696539E-2</v>
      </c>
    </row>
    <row r="451" spans="1:15" x14ac:dyDescent="0.2">
      <c r="A451" s="514">
        <v>450</v>
      </c>
      <c r="B451" s="514" t="s">
        <v>92</v>
      </c>
      <c r="C451" s="514">
        <v>2</v>
      </c>
      <c r="D451">
        <v>0.01</v>
      </c>
      <c r="E451">
        <v>0.02</v>
      </c>
      <c r="F451" s="382">
        <v>43405.821527777778</v>
      </c>
      <c r="G451">
        <v>1.1409</v>
      </c>
      <c r="H451" s="382">
        <v>43406.089583333334</v>
      </c>
      <c r="I451">
        <v>1.1396999999999999</v>
      </c>
      <c r="J451" s="374">
        <v>43406.241666666669</v>
      </c>
      <c r="K451">
        <v>1.1415999999999999</v>
      </c>
      <c r="L451">
        <v>12</v>
      </c>
      <c r="M451">
        <v>19</v>
      </c>
      <c r="N451">
        <v>2.48</v>
      </c>
      <c r="O451" s="515">
        <v>0.42013888889050577</v>
      </c>
    </row>
    <row r="452" spans="1:15" x14ac:dyDescent="0.2">
      <c r="A452" s="514">
        <v>451</v>
      </c>
      <c r="B452" s="514" t="s">
        <v>92</v>
      </c>
      <c r="C452" s="514">
        <v>1</v>
      </c>
      <c r="D452">
        <v>0.01</v>
      </c>
      <c r="E452">
        <v>0.01</v>
      </c>
      <c r="F452" s="382">
        <v>43406.281944444447</v>
      </c>
      <c r="G452">
        <v>1.1422000000000001</v>
      </c>
      <c r="H452" s="382">
        <v>43406.281944444447</v>
      </c>
      <c r="I452">
        <v>1.1422000000000001</v>
      </c>
      <c r="J452" s="374">
        <v>43406.339583333334</v>
      </c>
      <c r="K452">
        <v>1.1435999999999999</v>
      </c>
      <c r="L452">
        <v>0</v>
      </c>
      <c r="M452">
        <v>13.999999999998181</v>
      </c>
      <c r="N452">
        <v>1.4</v>
      </c>
      <c r="O452" s="515">
        <v>5.7638888887595385E-2</v>
      </c>
    </row>
    <row r="453" spans="1:15" x14ac:dyDescent="0.2">
      <c r="A453" s="514">
        <v>452</v>
      </c>
      <c r="B453" s="514" t="s">
        <v>92</v>
      </c>
      <c r="C453" s="514">
        <v>1</v>
      </c>
      <c r="D453">
        <v>0.01</v>
      </c>
      <c r="E453">
        <v>0.01</v>
      </c>
      <c r="F453" s="382">
        <v>43406.381249999999</v>
      </c>
      <c r="G453">
        <v>1.1432</v>
      </c>
      <c r="H453" s="382">
        <v>43406.381249999999</v>
      </c>
      <c r="I453">
        <v>1.1432</v>
      </c>
      <c r="J453" s="374">
        <v>43406.45</v>
      </c>
      <c r="K453">
        <v>1.1444000000000001</v>
      </c>
      <c r="L453">
        <v>0</v>
      </c>
      <c r="M453">
        <v>12</v>
      </c>
      <c r="N453">
        <v>1.2</v>
      </c>
      <c r="O453" s="515">
        <v>6.8749999998544808E-2</v>
      </c>
    </row>
    <row r="454" spans="1:15" x14ac:dyDescent="0.2">
      <c r="A454" s="514">
        <v>453</v>
      </c>
      <c r="B454" s="514" t="s">
        <v>92</v>
      </c>
      <c r="C454" s="514">
        <v>1</v>
      </c>
      <c r="D454">
        <v>0.01</v>
      </c>
      <c r="E454">
        <v>0.01</v>
      </c>
      <c r="F454" s="382">
        <v>43406.453472222223</v>
      </c>
      <c r="G454">
        <v>1.1442000000000001</v>
      </c>
      <c r="H454" s="382">
        <v>43406.453472222223</v>
      </c>
      <c r="I454">
        <v>1.1442000000000001</v>
      </c>
      <c r="J454" s="374">
        <v>43406.502083333333</v>
      </c>
      <c r="K454">
        <v>1.1454</v>
      </c>
      <c r="L454">
        <v>0</v>
      </c>
      <c r="M454">
        <v>11.999999999998181</v>
      </c>
      <c r="N454">
        <v>1.2</v>
      </c>
      <c r="O454" s="515">
        <v>4.8611111109494232E-2</v>
      </c>
    </row>
    <row r="455" spans="1:15" x14ac:dyDescent="0.2">
      <c r="A455" s="514">
        <v>454</v>
      </c>
      <c r="B455" s="514" t="s">
        <v>92</v>
      </c>
      <c r="C455" s="514">
        <v>5</v>
      </c>
      <c r="D455">
        <v>0.03</v>
      </c>
      <c r="E455">
        <v>0.08</v>
      </c>
      <c r="F455" s="382">
        <v>43406.549305555556</v>
      </c>
      <c r="G455">
        <v>1.1443000000000001</v>
      </c>
      <c r="H455" s="382">
        <v>43406.705555555556</v>
      </c>
      <c r="I455">
        <v>1.1377999999999999</v>
      </c>
      <c r="J455" s="374">
        <v>43409.825694444444</v>
      </c>
      <c r="K455">
        <v>1.1418999999999999</v>
      </c>
      <c r="L455">
        <v>65.000000000001819</v>
      </c>
      <c r="M455">
        <v>41</v>
      </c>
      <c r="N455">
        <v>11.32</v>
      </c>
      <c r="O455" s="515">
        <v>1.2763888888875954</v>
      </c>
    </row>
    <row r="456" spans="1:15" x14ac:dyDescent="0.2">
      <c r="A456" s="514">
        <v>455</v>
      </c>
      <c r="B456" s="514" t="s">
        <v>93</v>
      </c>
      <c r="C456" s="514">
        <v>2</v>
      </c>
      <c r="D456">
        <v>0.01</v>
      </c>
      <c r="E456">
        <v>0.02</v>
      </c>
      <c r="F456" s="382">
        <v>43406.728472222225</v>
      </c>
      <c r="G456">
        <v>1.1383000000000001</v>
      </c>
      <c r="H456" s="382">
        <v>43406.879166666666</v>
      </c>
      <c r="I456">
        <v>1.1395999999999999</v>
      </c>
      <c r="J456" s="374">
        <v>43409.436805555553</v>
      </c>
      <c r="K456">
        <v>1.1377999999999999</v>
      </c>
      <c r="L456">
        <v>13</v>
      </c>
      <c r="M456">
        <v>18</v>
      </c>
      <c r="N456">
        <v>2.34</v>
      </c>
      <c r="O456" s="515">
        <v>0.70833333332848269</v>
      </c>
    </row>
    <row r="457" spans="1:15" x14ac:dyDescent="0.2">
      <c r="A457" s="514">
        <v>456</v>
      </c>
      <c r="B457" s="514" t="s">
        <v>92</v>
      </c>
      <c r="C457" s="514">
        <v>1</v>
      </c>
      <c r="D457">
        <v>0.01</v>
      </c>
      <c r="E457">
        <v>0.01</v>
      </c>
      <c r="F457" s="382">
        <v>43410.366666666669</v>
      </c>
      <c r="G457">
        <v>1.1406000000000001</v>
      </c>
      <c r="H457" s="382">
        <v>43410.366666666669</v>
      </c>
      <c r="I457">
        <v>1.1406000000000001</v>
      </c>
      <c r="J457" s="374">
        <v>43410.375694444447</v>
      </c>
      <c r="K457">
        <v>1.1417999999999999</v>
      </c>
      <c r="L457">
        <v>0</v>
      </c>
      <c r="M457">
        <v>12</v>
      </c>
      <c r="N457">
        <v>1.2</v>
      </c>
      <c r="O457" s="515">
        <v>9.0277777781011537E-3</v>
      </c>
    </row>
    <row r="458" spans="1:15" x14ac:dyDescent="0.2">
      <c r="A458" s="514">
        <v>457</v>
      </c>
      <c r="B458" s="514" t="s">
        <v>93</v>
      </c>
      <c r="C458" s="514">
        <v>2</v>
      </c>
      <c r="D458">
        <v>0.01</v>
      </c>
      <c r="E458">
        <v>0.02</v>
      </c>
      <c r="F458" s="382">
        <v>43410.372916666667</v>
      </c>
      <c r="G458">
        <v>1.1408</v>
      </c>
      <c r="H458" s="382">
        <v>43410.377083333333</v>
      </c>
      <c r="I458">
        <v>1.1420999999999999</v>
      </c>
      <c r="J458" s="374">
        <v>43410.46597222222</v>
      </c>
      <c r="K458">
        <v>1.1403000000000001</v>
      </c>
      <c r="L458">
        <v>12.999999999998181</v>
      </c>
      <c r="M458">
        <v>17.999999999996362</v>
      </c>
      <c r="N458">
        <v>2.2999999999999998</v>
      </c>
      <c r="O458" s="515">
        <v>9.3055555553291924E-2</v>
      </c>
    </row>
    <row r="459" spans="1:15" x14ac:dyDescent="0.2">
      <c r="A459" s="514">
        <v>458</v>
      </c>
      <c r="B459" s="514" t="s">
        <v>92</v>
      </c>
      <c r="C459" s="514">
        <v>3</v>
      </c>
      <c r="D459">
        <v>0.01</v>
      </c>
      <c r="E459">
        <v>0.03</v>
      </c>
      <c r="F459" s="382">
        <v>43410.420138888891</v>
      </c>
      <c r="G459">
        <v>1.1422000000000001</v>
      </c>
      <c r="H459" s="382">
        <v>43410.467361111114</v>
      </c>
      <c r="I459">
        <v>1.1396999999999999</v>
      </c>
      <c r="J459" s="374">
        <v>43410.585416666669</v>
      </c>
      <c r="K459">
        <v>1.1423000000000001</v>
      </c>
      <c r="L459">
        <v>25.000000000001819</v>
      </c>
      <c r="M459">
        <v>26.000000000001819</v>
      </c>
      <c r="N459">
        <v>4</v>
      </c>
      <c r="O459" s="515">
        <v>0.16527777777810115</v>
      </c>
    </row>
    <row r="460" spans="1:15" x14ac:dyDescent="0.2">
      <c r="A460" s="514">
        <v>459</v>
      </c>
      <c r="B460" s="514" t="s">
        <v>93</v>
      </c>
      <c r="C460" s="514">
        <v>6</v>
      </c>
      <c r="D460">
        <v>0.04</v>
      </c>
      <c r="E460">
        <v>0.12</v>
      </c>
      <c r="F460" s="382">
        <v>43410.530555555553</v>
      </c>
      <c r="G460">
        <v>1.1400999999999999</v>
      </c>
      <c r="H460" s="382">
        <v>43411.083333333336</v>
      </c>
      <c r="I460">
        <v>1.1472</v>
      </c>
      <c r="J460" s="374">
        <v>43411.09652777778</v>
      </c>
      <c r="K460">
        <v>1.1432</v>
      </c>
      <c r="L460">
        <v>71.000000000001819</v>
      </c>
      <c r="M460">
        <v>40</v>
      </c>
      <c r="N460">
        <v>19.46</v>
      </c>
      <c r="O460" s="515">
        <v>0.56597222222626442</v>
      </c>
    </row>
    <row r="461" spans="1:15" x14ac:dyDescent="0.2">
      <c r="A461" s="514">
        <v>460</v>
      </c>
      <c r="B461" s="514" t="s">
        <v>92</v>
      </c>
      <c r="C461" s="514">
        <v>3</v>
      </c>
      <c r="D461">
        <v>0.01</v>
      </c>
      <c r="E461">
        <v>0.03</v>
      </c>
      <c r="F461" s="382">
        <v>43410.617361111108</v>
      </c>
      <c r="G461">
        <v>1.1433</v>
      </c>
      <c r="H461" s="382">
        <v>43410.81527777778</v>
      </c>
      <c r="I461">
        <v>1.1407</v>
      </c>
      <c r="J461" s="374">
        <v>43411.035416666666</v>
      </c>
      <c r="K461">
        <v>1.1435</v>
      </c>
      <c r="L461">
        <v>26</v>
      </c>
      <c r="M461">
        <v>28</v>
      </c>
      <c r="N461">
        <v>4.04</v>
      </c>
      <c r="O461" s="515">
        <v>0.4180555555576575</v>
      </c>
    </row>
    <row r="462" spans="1:15" x14ac:dyDescent="0.2">
      <c r="A462" s="514">
        <v>461</v>
      </c>
      <c r="B462" s="514" t="s">
        <v>92</v>
      </c>
      <c r="C462" s="514">
        <v>1</v>
      </c>
      <c r="D462">
        <v>0.01</v>
      </c>
      <c r="E462">
        <v>0.01</v>
      </c>
      <c r="F462" s="382">
        <v>43411.076388888891</v>
      </c>
      <c r="G462">
        <v>1.1458999999999999</v>
      </c>
      <c r="H462" s="382">
        <v>43411.076388888891</v>
      </c>
      <c r="I462">
        <v>1.1458999999999999</v>
      </c>
      <c r="J462" s="374">
        <v>43411.083333333336</v>
      </c>
      <c r="K462">
        <v>1.1471</v>
      </c>
      <c r="L462">
        <v>0</v>
      </c>
      <c r="M462">
        <v>12</v>
      </c>
      <c r="N462">
        <v>1.2</v>
      </c>
      <c r="O462" s="515">
        <v>6.9444444452528842E-3</v>
      </c>
    </row>
    <row r="463" spans="1:15" x14ac:dyDescent="0.2">
      <c r="A463" s="514">
        <v>462</v>
      </c>
      <c r="B463" s="514" t="s">
        <v>92</v>
      </c>
      <c r="C463" s="514">
        <v>4</v>
      </c>
      <c r="D463">
        <v>0.02</v>
      </c>
      <c r="E463">
        <v>0.05</v>
      </c>
      <c r="F463" s="382">
        <v>43411.09097222222</v>
      </c>
      <c r="G463">
        <v>1.1451</v>
      </c>
      <c r="H463" s="382">
        <v>43411.1</v>
      </c>
      <c r="I463">
        <v>1.1411</v>
      </c>
      <c r="J463" s="374">
        <v>43411.148611111108</v>
      </c>
      <c r="K463">
        <v>1.1440999999999999</v>
      </c>
      <c r="L463">
        <v>40</v>
      </c>
      <c r="M463">
        <v>29.999999999998181</v>
      </c>
      <c r="N463">
        <v>6.8</v>
      </c>
      <c r="O463" s="515">
        <v>5.7638888887595385E-2</v>
      </c>
    </row>
    <row r="464" spans="1:15" x14ac:dyDescent="0.2">
      <c r="A464" s="514">
        <v>463</v>
      </c>
      <c r="B464" s="514" t="s">
        <v>93</v>
      </c>
      <c r="C464" s="514">
        <v>1</v>
      </c>
      <c r="D464">
        <v>0.01</v>
      </c>
      <c r="E464">
        <v>0.01</v>
      </c>
      <c r="F464" s="382">
        <v>43411.111111111109</v>
      </c>
      <c r="G464">
        <v>1.1427</v>
      </c>
      <c r="H464" s="382">
        <v>43411.111111111109</v>
      </c>
      <c r="I464">
        <v>1.1427</v>
      </c>
      <c r="J464" s="374">
        <v>43411.125694444447</v>
      </c>
      <c r="K464">
        <v>1.1415</v>
      </c>
      <c r="L464">
        <v>0</v>
      </c>
      <c r="M464">
        <v>12</v>
      </c>
      <c r="N464">
        <v>1.2</v>
      </c>
      <c r="O464" s="515">
        <v>1.4583333337213844E-2</v>
      </c>
    </row>
    <row r="465" spans="1:15" x14ac:dyDescent="0.2">
      <c r="A465" s="514">
        <v>464</v>
      </c>
      <c r="B465" s="514" t="s">
        <v>93</v>
      </c>
      <c r="C465" s="514">
        <v>6</v>
      </c>
      <c r="D465">
        <v>0.04</v>
      </c>
      <c r="E465">
        <v>0.12</v>
      </c>
      <c r="F465" s="382">
        <v>43411.145833333336</v>
      </c>
      <c r="G465">
        <v>1.1413</v>
      </c>
      <c r="H465" s="382">
        <v>43411.442361111112</v>
      </c>
      <c r="I465">
        <v>1.1487000000000001</v>
      </c>
      <c r="J465" s="374">
        <v>43411.799305555556</v>
      </c>
      <c r="K465">
        <v>1.1446000000000001</v>
      </c>
      <c r="L465">
        <v>74</v>
      </c>
      <c r="M465">
        <v>41</v>
      </c>
      <c r="N465">
        <v>19.7</v>
      </c>
      <c r="O465" s="515">
        <v>0.65347222222044365</v>
      </c>
    </row>
    <row r="466" spans="1:15" x14ac:dyDescent="0.2">
      <c r="A466" s="514">
        <v>465</v>
      </c>
      <c r="B466" s="514" t="s">
        <v>92</v>
      </c>
      <c r="C466" s="514">
        <v>1</v>
      </c>
      <c r="D466">
        <v>0.01</v>
      </c>
      <c r="E466">
        <v>0.01</v>
      </c>
      <c r="F466" s="382">
        <v>43411.151388888888</v>
      </c>
      <c r="G466">
        <v>1.1419999999999999</v>
      </c>
      <c r="H466" s="382">
        <v>43411.151388888888</v>
      </c>
      <c r="I466">
        <v>1.1419999999999999</v>
      </c>
      <c r="J466" s="374">
        <v>43411.157638888886</v>
      </c>
      <c r="K466">
        <v>1.1432</v>
      </c>
      <c r="L466">
        <v>0</v>
      </c>
      <c r="M466">
        <v>12.000000000001819</v>
      </c>
      <c r="N466">
        <v>1.2</v>
      </c>
      <c r="O466" s="515">
        <v>6.2499999985448085E-3</v>
      </c>
    </row>
    <row r="467" spans="1:15" x14ac:dyDescent="0.2">
      <c r="A467" s="514">
        <v>466</v>
      </c>
      <c r="B467" s="514" t="s">
        <v>92</v>
      </c>
      <c r="C467" s="514">
        <v>1</v>
      </c>
      <c r="D467">
        <v>0.01</v>
      </c>
      <c r="E467">
        <v>0.01</v>
      </c>
      <c r="F467" s="382">
        <v>43411.178472222222</v>
      </c>
      <c r="G467">
        <v>1.1440999999999999</v>
      </c>
      <c r="H467" s="382">
        <v>43411.178472222222</v>
      </c>
      <c r="I467">
        <v>1.1440999999999999</v>
      </c>
      <c r="J467" s="374">
        <v>43411.20416666667</v>
      </c>
      <c r="K467">
        <v>1.1453</v>
      </c>
      <c r="L467">
        <v>0</v>
      </c>
      <c r="M467">
        <v>12.000000000001819</v>
      </c>
      <c r="N467">
        <v>1.2</v>
      </c>
      <c r="O467" s="515">
        <v>2.5694444448163267E-2</v>
      </c>
    </row>
    <row r="468" spans="1:15" x14ac:dyDescent="0.2">
      <c r="A468" s="514">
        <v>467</v>
      </c>
      <c r="B468" s="514" t="s">
        <v>92</v>
      </c>
      <c r="C468" s="514">
        <v>3</v>
      </c>
      <c r="D468">
        <v>0.01</v>
      </c>
      <c r="E468">
        <v>0.03</v>
      </c>
      <c r="F468" s="382">
        <v>43411.230555555558</v>
      </c>
      <c r="G468">
        <v>1.1465000000000001</v>
      </c>
      <c r="H468" s="382">
        <v>43411.324305555558</v>
      </c>
      <c r="I468">
        <v>1.1439999999999999</v>
      </c>
      <c r="J468" s="374">
        <v>43411.356249999997</v>
      </c>
      <c r="K468">
        <v>1.1465000000000001</v>
      </c>
      <c r="L468">
        <v>25.000000000001819</v>
      </c>
      <c r="M468">
        <v>25.000000000001819</v>
      </c>
      <c r="N468">
        <v>3.8</v>
      </c>
      <c r="O468" s="515">
        <v>0.12569444443943212</v>
      </c>
    </row>
    <row r="469" spans="1:15" x14ac:dyDescent="0.2">
      <c r="A469" s="514">
        <v>468</v>
      </c>
      <c r="B469" s="514" t="s">
        <v>92</v>
      </c>
      <c r="C469" s="514">
        <v>1</v>
      </c>
      <c r="D469">
        <v>0.01</v>
      </c>
      <c r="E469">
        <v>0.01</v>
      </c>
      <c r="F469" s="382">
        <v>43411.36041666667</v>
      </c>
      <c r="G469">
        <v>1.1457999999999999</v>
      </c>
      <c r="H469" s="382">
        <v>43411.36041666667</v>
      </c>
      <c r="I469">
        <v>1.1457999999999999</v>
      </c>
      <c r="J469" s="374">
        <v>43411.386805555558</v>
      </c>
      <c r="K469">
        <v>1.147</v>
      </c>
      <c r="L469">
        <v>0</v>
      </c>
      <c r="M469">
        <v>12</v>
      </c>
      <c r="N469">
        <v>1.2</v>
      </c>
      <c r="O469" s="515">
        <v>2.6388888887595385E-2</v>
      </c>
    </row>
    <row r="470" spans="1:15" x14ac:dyDescent="0.2">
      <c r="A470" s="514">
        <v>469</v>
      </c>
      <c r="B470" s="514" t="s">
        <v>92</v>
      </c>
      <c r="C470" s="514">
        <v>1</v>
      </c>
      <c r="D470">
        <v>0.01</v>
      </c>
      <c r="E470">
        <v>0.01</v>
      </c>
      <c r="F470" s="382">
        <v>43411.411111111112</v>
      </c>
      <c r="G470">
        <v>1.1467000000000001</v>
      </c>
      <c r="H470" s="382">
        <v>43411.411111111112</v>
      </c>
      <c r="I470">
        <v>1.1467000000000001</v>
      </c>
      <c r="J470" s="374">
        <v>43411.422222222223</v>
      </c>
      <c r="K470">
        <v>1.1478999999999999</v>
      </c>
      <c r="L470">
        <v>0</v>
      </c>
      <c r="M470">
        <v>12</v>
      </c>
      <c r="N470">
        <v>1.2</v>
      </c>
      <c r="O470" s="515">
        <v>1.1111111110949423E-2</v>
      </c>
    </row>
    <row r="471" spans="1:15" x14ac:dyDescent="0.2">
      <c r="A471" s="514">
        <v>470</v>
      </c>
      <c r="B471" s="514" t="s">
        <v>92</v>
      </c>
      <c r="C471" s="514">
        <v>12</v>
      </c>
      <c r="D471">
        <v>0.52</v>
      </c>
      <c r="E471">
        <v>1.4400000000000002</v>
      </c>
      <c r="F471" s="382">
        <v>43411.507638888892</v>
      </c>
      <c r="G471">
        <v>1.1492</v>
      </c>
      <c r="H471" s="382">
        <v>43416.924305555556</v>
      </c>
      <c r="I471">
        <v>1.1228</v>
      </c>
      <c r="J471" s="374">
        <v>43418.661805555559</v>
      </c>
      <c r="K471">
        <v>1.1326000000000001</v>
      </c>
      <c r="L471">
        <v>264</v>
      </c>
      <c r="M471">
        <v>98</v>
      </c>
      <c r="N471">
        <v>351.25999999999993</v>
      </c>
      <c r="O471" s="515">
        <v>5.1541666666671517</v>
      </c>
    </row>
    <row r="472" spans="1:15" x14ac:dyDescent="0.2">
      <c r="A472" s="514">
        <v>471</v>
      </c>
      <c r="B472" s="514" t="s">
        <v>93</v>
      </c>
      <c r="C472" s="514">
        <v>1</v>
      </c>
      <c r="D472">
        <v>0.01</v>
      </c>
      <c r="E472">
        <v>0.01</v>
      </c>
      <c r="F472" s="382">
        <v>43411.962500000001</v>
      </c>
      <c r="G472">
        <v>1.1432</v>
      </c>
      <c r="H472" s="382">
        <v>43411.962500000001</v>
      </c>
      <c r="I472">
        <v>1.1432</v>
      </c>
      <c r="J472" s="374">
        <v>43412.338194444441</v>
      </c>
      <c r="K472">
        <v>1.1420999999999999</v>
      </c>
      <c r="L472">
        <v>0</v>
      </c>
      <c r="M472">
        <v>11.000000000001819</v>
      </c>
      <c r="N472">
        <v>1.1499999999999999</v>
      </c>
      <c r="O472" s="515">
        <v>0.37569444443943212</v>
      </c>
    </row>
    <row r="473" spans="1:15" x14ac:dyDescent="0.2">
      <c r="A473" s="514">
        <v>472</v>
      </c>
      <c r="B473" s="514" t="s">
        <v>93</v>
      </c>
      <c r="C473" s="514">
        <v>2</v>
      </c>
      <c r="D473">
        <v>0.01</v>
      </c>
      <c r="E473">
        <v>0.02</v>
      </c>
      <c r="F473" s="382">
        <v>43412.357638888891</v>
      </c>
      <c r="G473">
        <v>1.1425000000000001</v>
      </c>
      <c r="H473" s="382">
        <v>43412.377083333333</v>
      </c>
      <c r="I473">
        <v>1.1437999999999999</v>
      </c>
      <c r="J473" s="374">
        <v>43412.427083333336</v>
      </c>
      <c r="K473">
        <v>1.1419999999999999</v>
      </c>
      <c r="L473">
        <v>13</v>
      </c>
      <c r="M473">
        <v>18.000000000001819</v>
      </c>
      <c r="N473">
        <v>2.2999999999999998</v>
      </c>
      <c r="O473" s="515">
        <v>6.9444444445252884E-2</v>
      </c>
    </row>
    <row r="474" spans="1:15" x14ac:dyDescent="0.2">
      <c r="A474" s="514">
        <v>473</v>
      </c>
      <c r="B474" s="514" t="s">
        <v>93</v>
      </c>
      <c r="C474" s="514">
        <v>1</v>
      </c>
      <c r="D474">
        <v>0.01</v>
      </c>
      <c r="E474">
        <v>0.01</v>
      </c>
      <c r="F474" s="382">
        <v>43412.435416666667</v>
      </c>
      <c r="G474">
        <v>1.1422000000000001</v>
      </c>
      <c r="H474" s="382">
        <v>43412.435416666667</v>
      </c>
      <c r="I474">
        <v>1.1422000000000001</v>
      </c>
      <c r="J474" s="374">
        <v>43412.522916666669</v>
      </c>
      <c r="K474">
        <v>1.1409</v>
      </c>
      <c r="L474">
        <v>0</v>
      </c>
      <c r="M474">
        <v>13.000000000001819</v>
      </c>
      <c r="N474">
        <v>1.3</v>
      </c>
      <c r="O474" s="515">
        <v>8.7500000001455192E-2</v>
      </c>
    </row>
    <row r="475" spans="1:15" x14ac:dyDescent="0.2">
      <c r="A475" s="514">
        <v>474</v>
      </c>
      <c r="B475" s="514" t="s">
        <v>93</v>
      </c>
      <c r="C475" s="514">
        <v>3</v>
      </c>
      <c r="D475">
        <v>0.01</v>
      </c>
      <c r="E475">
        <v>0.03</v>
      </c>
      <c r="F475" s="382">
        <v>43412.546527777777</v>
      </c>
      <c r="G475">
        <v>1.1415999999999999</v>
      </c>
      <c r="H475" s="382">
        <v>43412.681250000001</v>
      </c>
      <c r="I475">
        <v>1.1442000000000001</v>
      </c>
      <c r="J475" s="374">
        <v>43412.715277777781</v>
      </c>
      <c r="K475">
        <v>1.1415999999999999</v>
      </c>
      <c r="L475">
        <v>26.000000000001819</v>
      </c>
      <c r="M475">
        <v>26.000000000001819</v>
      </c>
      <c r="N475">
        <v>3.8</v>
      </c>
      <c r="O475" s="515">
        <v>0.16875000000436557</v>
      </c>
    </row>
    <row r="476" spans="1:15" x14ac:dyDescent="0.2">
      <c r="A476" s="514">
        <v>475</v>
      </c>
      <c r="B476" s="514" t="s">
        <v>93</v>
      </c>
      <c r="C476" s="514">
        <v>1</v>
      </c>
      <c r="D476">
        <v>0.01</v>
      </c>
      <c r="E476">
        <v>0.01</v>
      </c>
      <c r="F476" s="382">
        <v>43412.835416666669</v>
      </c>
      <c r="G476">
        <v>1.1408</v>
      </c>
      <c r="H476" s="382">
        <v>43412.835416666669</v>
      </c>
      <c r="I476">
        <v>1.1408</v>
      </c>
      <c r="J476" s="374">
        <v>43412.836111111108</v>
      </c>
      <c r="K476">
        <v>1.1395999999999999</v>
      </c>
      <c r="L476">
        <v>0</v>
      </c>
      <c r="M476">
        <v>12</v>
      </c>
      <c r="N476">
        <v>1.2</v>
      </c>
      <c r="O476" s="515">
        <v>6.9444443943211809E-4</v>
      </c>
    </row>
    <row r="477" spans="1:15" x14ac:dyDescent="0.2">
      <c r="A477" s="514">
        <v>476</v>
      </c>
      <c r="B477" s="514" t="s">
        <v>93</v>
      </c>
      <c r="C477" s="514">
        <v>1</v>
      </c>
      <c r="D477">
        <v>0.01</v>
      </c>
      <c r="E477">
        <v>0.01</v>
      </c>
      <c r="F477" s="382">
        <v>43412.840277777781</v>
      </c>
      <c r="G477">
        <v>1.1384000000000001</v>
      </c>
      <c r="H477" s="382">
        <v>43412.840277777781</v>
      </c>
      <c r="I477">
        <v>1.1384000000000001</v>
      </c>
      <c r="J477" s="374">
        <v>43412.843055555553</v>
      </c>
      <c r="K477">
        <v>1.1372</v>
      </c>
      <c r="L477">
        <v>0</v>
      </c>
      <c r="M477">
        <v>12</v>
      </c>
      <c r="N477">
        <v>1.2</v>
      </c>
      <c r="O477" s="515">
        <v>2.7777777722803876E-3</v>
      </c>
    </row>
    <row r="478" spans="1:15" x14ac:dyDescent="0.2">
      <c r="A478" s="514">
        <v>477</v>
      </c>
      <c r="B478" s="514" t="s">
        <v>93</v>
      </c>
      <c r="C478" s="514">
        <v>1</v>
      </c>
      <c r="D478">
        <v>0.01</v>
      </c>
      <c r="E478">
        <v>0.01</v>
      </c>
      <c r="F478" s="382">
        <v>43412.845138888886</v>
      </c>
      <c r="G478">
        <v>1.1377999999999999</v>
      </c>
      <c r="H478" s="382">
        <v>43412.845138888886</v>
      </c>
      <c r="I478">
        <v>1.1377999999999999</v>
      </c>
      <c r="J478" s="374">
        <v>43412.862500000003</v>
      </c>
      <c r="K478">
        <v>1.1366000000000001</v>
      </c>
      <c r="L478">
        <v>0</v>
      </c>
      <c r="M478">
        <v>12</v>
      </c>
      <c r="N478">
        <v>1.2</v>
      </c>
      <c r="O478" s="515">
        <v>1.7361111116770189E-2</v>
      </c>
    </row>
    <row r="479" spans="1:15" x14ac:dyDescent="0.2">
      <c r="A479" s="514">
        <v>478</v>
      </c>
      <c r="B479" s="514" t="s">
        <v>93</v>
      </c>
      <c r="C479" s="514">
        <v>1</v>
      </c>
      <c r="D479">
        <v>0.01</v>
      </c>
      <c r="E479">
        <v>0.01</v>
      </c>
      <c r="F479" s="382">
        <v>43412.881944444445</v>
      </c>
      <c r="G479">
        <v>1.1364000000000001</v>
      </c>
      <c r="H479" s="382">
        <v>43412.881944444445</v>
      </c>
      <c r="I479">
        <v>1.1364000000000001</v>
      </c>
      <c r="J479" s="374">
        <v>43413.194444444445</v>
      </c>
      <c r="K479">
        <v>1.1352</v>
      </c>
      <c r="L479">
        <v>0</v>
      </c>
      <c r="M479">
        <v>12</v>
      </c>
      <c r="N479">
        <v>1.22</v>
      </c>
      <c r="O479" s="515">
        <v>0.3125</v>
      </c>
    </row>
    <row r="480" spans="1:15" x14ac:dyDescent="0.2">
      <c r="A480" s="514">
        <v>479</v>
      </c>
      <c r="B480" s="514" t="s">
        <v>93</v>
      </c>
      <c r="C480" s="514">
        <v>1</v>
      </c>
      <c r="D480">
        <v>0.01</v>
      </c>
      <c r="E480">
        <v>0.01</v>
      </c>
      <c r="F480" s="382">
        <v>43413.352777777778</v>
      </c>
      <c r="G480">
        <v>1.1345000000000001</v>
      </c>
      <c r="H480" s="382">
        <v>43413.352777777778</v>
      </c>
      <c r="I480">
        <v>1.1345000000000001</v>
      </c>
      <c r="J480" s="374">
        <v>43413.37777777778</v>
      </c>
      <c r="K480">
        <v>1.1333</v>
      </c>
      <c r="L480">
        <v>0</v>
      </c>
      <c r="M480">
        <v>12</v>
      </c>
      <c r="N480">
        <v>1.2</v>
      </c>
      <c r="O480" s="515">
        <v>2.5000000001455192E-2</v>
      </c>
    </row>
    <row r="481" spans="1:15" x14ac:dyDescent="0.2">
      <c r="A481" s="514">
        <v>480</v>
      </c>
      <c r="B481" s="514" t="s">
        <v>93</v>
      </c>
      <c r="C481" s="514">
        <v>2</v>
      </c>
      <c r="D481">
        <v>0.01</v>
      </c>
      <c r="E481">
        <v>0.02</v>
      </c>
      <c r="F481" s="382">
        <v>43413.380555555559</v>
      </c>
      <c r="G481">
        <v>1.1338999999999999</v>
      </c>
      <c r="H481" s="382">
        <v>43413.525000000001</v>
      </c>
      <c r="I481">
        <v>1.1351</v>
      </c>
      <c r="J481" s="374">
        <v>43413.605555555558</v>
      </c>
      <c r="K481">
        <v>1.1333</v>
      </c>
      <c r="L481">
        <v>12.000000000001819</v>
      </c>
      <c r="M481">
        <v>18</v>
      </c>
      <c r="N481">
        <v>2.4</v>
      </c>
      <c r="O481" s="515">
        <v>0.22499999999854481</v>
      </c>
    </row>
    <row r="482" spans="1:15" x14ac:dyDescent="0.2">
      <c r="A482" s="514">
        <v>481</v>
      </c>
      <c r="B482" s="514" t="s">
        <v>93</v>
      </c>
      <c r="C482" s="514">
        <v>2</v>
      </c>
      <c r="D482">
        <v>0.01</v>
      </c>
      <c r="E482">
        <v>0.02</v>
      </c>
      <c r="F482" s="382">
        <v>43413.613194444442</v>
      </c>
      <c r="G482">
        <v>1.1337999999999999</v>
      </c>
      <c r="H482" s="382">
        <v>43413.625694444447</v>
      </c>
      <c r="I482">
        <v>1.135</v>
      </c>
      <c r="J482" s="374">
        <v>43413.73541666667</v>
      </c>
      <c r="K482">
        <v>1.1332</v>
      </c>
      <c r="L482">
        <v>12</v>
      </c>
      <c r="M482">
        <v>18</v>
      </c>
      <c r="N482">
        <v>2.4</v>
      </c>
      <c r="O482" s="515">
        <v>0.12222222222771961</v>
      </c>
    </row>
    <row r="483" spans="1:15" x14ac:dyDescent="0.2">
      <c r="A483" s="514">
        <v>482</v>
      </c>
      <c r="B483" s="514" t="s">
        <v>93</v>
      </c>
      <c r="C483" s="514">
        <v>2</v>
      </c>
      <c r="D483">
        <v>0.01</v>
      </c>
      <c r="E483">
        <v>0.02</v>
      </c>
      <c r="F483" s="382">
        <v>43413.756249999999</v>
      </c>
      <c r="G483">
        <v>1.1319999999999999</v>
      </c>
      <c r="H483" s="382">
        <v>43413.782638888886</v>
      </c>
      <c r="I483">
        <v>1.1332</v>
      </c>
      <c r="J483" s="374">
        <v>43416.260416666664</v>
      </c>
      <c r="K483">
        <v>1.1314</v>
      </c>
      <c r="L483">
        <v>12.000000000001819</v>
      </c>
      <c r="M483">
        <v>18</v>
      </c>
      <c r="N483">
        <v>2.44</v>
      </c>
      <c r="O483" s="515">
        <v>0.50416666666569654</v>
      </c>
    </row>
    <row r="484" spans="1:15" x14ac:dyDescent="0.2">
      <c r="A484" s="514">
        <v>483</v>
      </c>
      <c r="B484" s="514" t="s">
        <v>93</v>
      </c>
      <c r="C484" s="514">
        <v>1</v>
      </c>
      <c r="D484">
        <v>0.01</v>
      </c>
      <c r="E484">
        <v>0.01</v>
      </c>
      <c r="F484" s="382">
        <v>43416.324305555558</v>
      </c>
      <c r="G484">
        <v>1.1278999999999999</v>
      </c>
      <c r="H484" s="382">
        <v>43416.324305555558</v>
      </c>
      <c r="I484">
        <v>1.1278999999999999</v>
      </c>
      <c r="J484" s="374">
        <v>43416.368055555555</v>
      </c>
      <c r="K484">
        <v>1.1267</v>
      </c>
      <c r="L484">
        <v>0</v>
      </c>
      <c r="M484">
        <v>11.999999999998181</v>
      </c>
      <c r="N484">
        <v>1.2</v>
      </c>
      <c r="O484" s="515">
        <v>4.3749999997089617E-2</v>
      </c>
    </row>
    <row r="485" spans="1:15" x14ac:dyDescent="0.2">
      <c r="A485" s="514">
        <v>484</v>
      </c>
      <c r="B485" s="514" t="s">
        <v>93</v>
      </c>
      <c r="C485" s="514">
        <v>3</v>
      </c>
      <c r="D485">
        <v>0.01</v>
      </c>
      <c r="E485">
        <v>0.03</v>
      </c>
      <c r="F485" s="382">
        <v>43416.399305555555</v>
      </c>
      <c r="G485">
        <v>1.1249</v>
      </c>
      <c r="H485" s="382">
        <v>43416.62222222222</v>
      </c>
      <c r="I485">
        <v>1.1274999999999999</v>
      </c>
      <c r="J485" s="374">
        <v>43416.716666666667</v>
      </c>
      <c r="K485">
        <v>1.1249</v>
      </c>
      <c r="L485">
        <v>26</v>
      </c>
      <c r="M485">
        <v>26</v>
      </c>
      <c r="N485">
        <v>3.8</v>
      </c>
      <c r="O485" s="515">
        <v>0.31736111111240461</v>
      </c>
    </row>
    <row r="486" spans="1:15" x14ac:dyDescent="0.2">
      <c r="A486" s="514">
        <v>485</v>
      </c>
      <c r="B486" s="514" t="s">
        <v>93</v>
      </c>
      <c r="C486" s="514">
        <v>1</v>
      </c>
      <c r="D486">
        <v>0.01</v>
      </c>
      <c r="E486">
        <v>0.01</v>
      </c>
      <c r="F486" s="382">
        <v>43416.728472222225</v>
      </c>
      <c r="G486">
        <v>1.1246</v>
      </c>
      <c r="H486" s="382">
        <v>43416.728472222225</v>
      </c>
      <c r="I486">
        <v>1.1246</v>
      </c>
      <c r="J486" s="374">
        <v>43416.916666666664</v>
      </c>
      <c r="K486">
        <v>1.1234</v>
      </c>
      <c r="L486">
        <v>0</v>
      </c>
      <c r="M486">
        <v>12</v>
      </c>
      <c r="N486">
        <v>1.2</v>
      </c>
      <c r="O486" s="515">
        <v>0.18819444443943212</v>
      </c>
    </row>
    <row r="487" spans="1:15" x14ac:dyDescent="0.2">
      <c r="A487" s="514">
        <v>486</v>
      </c>
      <c r="B487" s="514" t="s">
        <v>93</v>
      </c>
      <c r="C487" s="514">
        <v>3</v>
      </c>
      <c r="D487">
        <v>0.01</v>
      </c>
      <c r="E487">
        <v>0.03</v>
      </c>
      <c r="F487" s="382">
        <v>43417.081944444442</v>
      </c>
      <c r="G487">
        <v>1.1227</v>
      </c>
      <c r="H487" s="382">
        <v>43417.338888888888</v>
      </c>
      <c r="I487">
        <v>1.1254999999999999</v>
      </c>
      <c r="J487" s="374">
        <v>43417.379166666666</v>
      </c>
      <c r="K487">
        <v>1.1228</v>
      </c>
      <c r="L487">
        <v>28</v>
      </c>
      <c r="M487">
        <v>27</v>
      </c>
      <c r="N487">
        <v>3.8</v>
      </c>
      <c r="O487" s="515">
        <v>0.29722222222335404</v>
      </c>
    </row>
    <row r="488" spans="1:15" x14ac:dyDescent="0.2">
      <c r="A488" s="514">
        <v>487</v>
      </c>
      <c r="B488" s="514" t="s">
        <v>93</v>
      </c>
      <c r="C488" s="514">
        <v>2</v>
      </c>
      <c r="D488">
        <v>0.01</v>
      </c>
      <c r="E488">
        <v>0.02</v>
      </c>
      <c r="F488" s="382">
        <v>43417.390277777777</v>
      </c>
      <c r="G488">
        <v>1.1231</v>
      </c>
      <c r="H488" s="382">
        <v>43417.400694444441</v>
      </c>
      <c r="I488">
        <v>1.1246</v>
      </c>
      <c r="J488" s="374">
        <v>43417.461111111108</v>
      </c>
      <c r="K488">
        <v>1.1227</v>
      </c>
      <c r="L488">
        <v>15</v>
      </c>
      <c r="M488">
        <v>19</v>
      </c>
      <c r="N488">
        <v>2.2999999999999998</v>
      </c>
      <c r="O488" s="515">
        <v>7.0833333331393078E-2</v>
      </c>
    </row>
    <row r="489" spans="1:15" x14ac:dyDescent="0.2">
      <c r="A489" s="514">
        <v>488</v>
      </c>
      <c r="B489" s="514" t="s">
        <v>93</v>
      </c>
      <c r="C489" s="514">
        <v>8</v>
      </c>
      <c r="D489">
        <v>0.09</v>
      </c>
      <c r="E489">
        <v>0.27</v>
      </c>
      <c r="F489" s="382">
        <v>43417.463888888888</v>
      </c>
      <c r="G489">
        <v>1.1229</v>
      </c>
      <c r="H489" s="382">
        <v>43419.381944444445</v>
      </c>
      <c r="I489">
        <v>1.1347</v>
      </c>
      <c r="J489" s="374">
        <v>43419.450694444444</v>
      </c>
      <c r="K489">
        <v>1.1293</v>
      </c>
      <c r="L489">
        <v>118</v>
      </c>
      <c r="M489">
        <v>54</v>
      </c>
      <c r="N489">
        <v>48.489999999999995</v>
      </c>
      <c r="O489" s="515">
        <v>1.9868055555562023</v>
      </c>
    </row>
    <row r="490" spans="1:15" x14ac:dyDescent="0.2">
      <c r="A490" s="514">
        <v>489</v>
      </c>
      <c r="B490" s="514" t="s">
        <v>92</v>
      </c>
      <c r="C490" s="514">
        <v>4</v>
      </c>
      <c r="D490">
        <v>0.02</v>
      </c>
      <c r="E490">
        <v>0.05</v>
      </c>
      <c r="F490" s="382">
        <v>43418.665277777778</v>
      </c>
      <c r="G490">
        <v>1.1335</v>
      </c>
      <c r="H490" s="382">
        <v>43418.779166666667</v>
      </c>
      <c r="I490">
        <v>1.1289</v>
      </c>
      <c r="J490" s="374">
        <v>43418.843055555553</v>
      </c>
      <c r="K490">
        <v>1.1325000000000001</v>
      </c>
      <c r="L490">
        <v>46</v>
      </c>
      <c r="M490">
        <v>36</v>
      </c>
      <c r="N490">
        <v>8.1999999999999993</v>
      </c>
      <c r="O490" s="515">
        <v>0.17777777777519077</v>
      </c>
    </row>
    <row r="491" spans="1:15" x14ac:dyDescent="0.2">
      <c r="A491" s="514">
        <v>490</v>
      </c>
      <c r="B491" s="514" t="s">
        <v>92</v>
      </c>
      <c r="C491" s="514">
        <v>2</v>
      </c>
      <c r="D491">
        <v>0.01</v>
      </c>
      <c r="E491">
        <v>0.02</v>
      </c>
      <c r="F491" s="382">
        <v>43418.845833333333</v>
      </c>
      <c r="G491">
        <v>1.1322000000000001</v>
      </c>
      <c r="H491" s="382">
        <v>43418.849305555559</v>
      </c>
      <c r="I491">
        <v>1.1309</v>
      </c>
      <c r="J491" s="374">
        <v>43418.86041666667</v>
      </c>
      <c r="K491">
        <v>1.1328</v>
      </c>
      <c r="L491">
        <v>13.000000000001819</v>
      </c>
      <c r="M491">
        <v>19</v>
      </c>
      <c r="N491">
        <v>2.5</v>
      </c>
      <c r="O491" s="515">
        <v>1.4583333337213844E-2</v>
      </c>
    </row>
    <row r="492" spans="1:15" x14ac:dyDescent="0.2">
      <c r="A492" s="514">
        <v>491</v>
      </c>
      <c r="B492" s="514" t="s">
        <v>92</v>
      </c>
      <c r="C492" s="514">
        <v>3</v>
      </c>
      <c r="D492">
        <v>0.01</v>
      </c>
      <c r="E492">
        <v>0.03</v>
      </c>
      <c r="F492" s="382">
        <v>43418.872916666667</v>
      </c>
      <c r="G492">
        <v>1.1334</v>
      </c>
      <c r="H492" s="382">
        <v>43418.947916666664</v>
      </c>
      <c r="I492">
        <v>1.1308</v>
      </c>
      <c r="J492" s="374">
        <v>43419.236805555556</v>
      </c>
      <c r="K492">
        <v>1.1337999999999999</v>
      </c>
      <c r="L492">
        <v>26</v>
      </c>
      <c r="M492">
        <v>30</v>
      </c>
      <c r="N492">
        <v>3.99</v>
      </c>
      <c r="O492" s="515">
        <v>0.36388888888905058</v>
      </c>
    </row>
    <row r="493" spans="1:15" x14ac:dyDescent="0.2">
      <c r="A493" s="514">
        <v>492</v>
      </c>
      <c r="B493" s="514" t="s">
        <v>92</v>
      </c>
      <c r="C493" s="514">
        <v>1</v>
      </c>
      <c r="D493">
        <v>0.01</v>
      </c>
      <c r="E493">
        <v>0.01</v>
      </c>
      <c r="F493" s="382">
        <v>43419.335416666669</v>
      </c>
      <c r="G493">
        <v>1.1335999999999999</v>
      </c>
      <c r="H493" s="382">
        <v>43419.335416666669</v>
      </c>
      <c r="I493">
        <v>1.1335999999999999</v>
      </c>
      <c r="J493" s="374">
        <v>43419.381944444445</v>
      </c>
      <c r="K493">
        <v>1.135</v>
      </c>
      <c r="L493">
        <v>0</v>
      </c>
      <c r="M493">
        <v>14</v>
      </c>
      <c r="N493">
        <v>1.4</v>
      </c>
      <c r="O493" s="515">
        <v>4.6527777776645962E-2</v>
      </c>
    </row>
    <row r="494" spans="1:15" x14ac:dyDescent="0.2">
      <c r="A494" s="514">
        <v>493</v>
      </c>
      <c r="B494" s="514" t="s">
        <v>92</v>
      </c>
      <c r="C494" s="514">
        <v>5</v>
      </c>
      <c r="D494">
        <v>0.03</v>
      </c>
      <c r="E494">
        <v>0.08</v>
      </c>
      <c r="F494" s="382">
        <v>43419.384722222225</v>
      </c>
      <c r="G494">
        <v>1.1345000000000001</v>
      </c>
      <c r="H494" s="382">
        <v>43419.45416666667</v>
      </c>
      <c r="I494">
        <v>1.1288</v>
      </c>
      <c r="J494" s="374">
        <v>43419.736805555556</v>
      </c>
      <c r="K494">
        <v>1.1323000000000001</v>
      </c>
      <c r="L494">
        <v>57</v>
      </c>
      <c r="M494">
        <v>35</v>
      </c>
      <c r="N494">
        <v>11.8</v>
      </c>
      <c r="O494" s="515">
        <v>0.35208333333139308</v>
      </c>
    </row>
    <row r="495" spans="1:15" x14ac:dyDescent="0.2">
      <c r="A495" s="514">
        <v>494</v>
      </c>
      <c r="B495" s="514" t="s">
        <v>93</v>
      </c>
      <c r="C495" s="514">
        <v>10</v>
      </c>
      <c r="D495">
        <v>0.2</v>
      </c>
      <c r="E495">
        <v>0.60000000000000009</v>
      </c>
      <c r="F495" s="382">
        <v>43419.474305555559</v>
      </c>
      <c r="G495">
        <v>1.1284000000000001</v>
      </c>
      <c r="H495" s="382">
        <v>43423.6875</v>
      </c>
      <c r="I495">
        <v>1.1460999999999999</v>
      </c>
      <c r="J495" s="374">
        <v>43424.668055555558</v>
      </c>
      <c r="K495">
        <v>1.1387</v>
      </c>
      <c r="L495">
        <v>176.99999999999818</v>
      </c>
      <c r="M495">
        <v>73.999999999998181</v>
      </c>
      <c r="N495">
        <v>146.21</v>
      </c>
      <c r="O495" s="515">
        <v>3.1937499999985448</v>
      </c>
    </row>
    <row r="496" spans="1:15" x14ac:dyDescent="0.2">
      <c r="A496" s="514">
        <v>495</v>
      </c>
      <c r="B496" s="514" t="s">
        <v>92</v>
      </c>
      <c r="C496" s="514">
        <v>1</v>
      </c>
      <c r="D496">
        <v>0.01</v>
      </c>
      <c r="E496">
        <v>0.01</v>
      </c>
      <c r="F496" s="382">
        <v>43419.785416666666</v>
      </c>
      <c r="G496">
        <v>1.1323000000000001</v>
      </c>
      <c r="H496" s="382">
        <v>43419.785416666666</v>
      </c>
      <c r="I496">
        <v>1.1323000000000001</v>
      </c>
      <c r="J496" s="374">
        <v>43419.813194444447</v>
      </c>
      <c r="K496">
        <v>1.1335</v>
      </c>
      <c r="L496">
        <v>0</v>
      </c>
      <c r="M496">
        <v>12</v>
      </c>
      <c r="N496">
        <v>1.2</v>
      </c>
      <c r="O496" s="515">
        <v>2.7777777781011537E-2</v>
      </c>
    </row>
    <row r="497" spans="1:15" x14ac:dyDescent="0.2">
      <c r="A497" s="514">
        <v>496</v>
      </c>
      <c r="B497" s="514" t="s">
        <v>92</v>
      </c>
      <c r="C497" s="514">
        <v>2</v>
      </c>
      <c r="D497">
        <v>0.01</v>
      </c>
      <c r="E497">
        <v>0.02</v>
      </c>
      <c r="F497" s="382">
        <v>43419.82708333333</v>
      </c>
      <c r="G497">
        <v>1.1331</v>
      </c>
      <c r="H497" s="382">
        <v>43419.833333333336</v>
      </c>
      <c r="I497">
        <v>1.1318999999999999</v>
      </c>
      <c r="J497" s="374">
        <v>43419.847222222219</v>
      </c>
      <c r="K497">
        <v>1.1336999999999999</v>
      </c>
      <c r="L497">
        <v>12.000000000001819</v>
      </c>
      <c r="M497">
        <v>18.000000000001819</v>
      </c>
      <c r="N497">
        <v>2.4</v>
      </c>
      <c r="O497" s="515">
        <v>2.0138888889050577E-2</v>
      </c>
    </row>
    <row r="498" spans="1:15" x14ac:dyDescent="0.2">
      <c r="A498" s="514">
        <v>497</v>
      </c>
      <c r="B498" s="514" t="s">
        <v>92</v>
      </c>
      <c r="C498" s="514">
        <v>3</v>
      </c>
      <c r="D498">
        <v>0.01</v>
      </c>
      <c r="E498">
        <v>0.03</v>
      </c>
      <c r="F498" s="382">
        <v>43419.85833333333</v>
      </c>
      <c r="G498">
        <v>1.1355999999999999</v>
      </c>
      <c r="H498" s="382">
        <v>43419.944444444445</v>
      </c>
      <c r="I498">
        <v>1.1326000000000001</v>
      </c>
      <c r="J498" s="374">
        <v>43420.35833333333</v>
      </c>
      <c r="K498">
        <v>1.1355</v>
      </c>
      <c r="L498">
        <v>30</v>
      </c>
      <c r="M498">
        <v>29</v>
      </c>
      <c r="N498">
        <v>3.9399999999999995</v>
      </c>
      <c r="O498" s="515">
        <v>0.5</v>
      </c>
    </row>
    <row r="499" spans="1:15" x14ac:dyDescent="0.2">
      <c r="A499" s="514">
        <v>498</v>
      </c>
      <c r="B499" s="514" t="s">
        <v>92</v>
      </c>
      <c r="C499" s="514">
        <v>2</v>
      </c>
      <c r="D499">
        <v>0.01</v>
      </c>
      <c r="E499">
        <v>0.02</v>
      </c>
      <c r="F499" s="382">
        <v>43420.361805555556</v>
      </c>
      <c r="G499">
        <v>1.1351</v>
      </c>
      <c r="H499" s="382">
        <v>43420.372916666667</v>
      </c>
      <c r="I499">
        <v>1.1338999999999999</v>
      </c>
      <c r="J499" s="374">
        <v>43420.384027777778</v>
      </c>
      <c r="K499">
        <v>1.1356999999999999</v>
      </c>
      <c r="L499">
        <v>12.000000000001819</v>
      </c>
      <c r="M499">
        <v>18.000000000001819</v>
      </c>
      <c r="N499">
        <v>2.4</v>
      </c>
      <c r="O499" s="515">
        <v>2.2222222221898846E-2</v>
      </c>
    </row>
    <row r="500" spans="1:15" x14ac:dyDescent="0.2">
      <c r="A500" s="514">
        <v>499</v>
      </c>
      <c r="B500" s="514" t="s">
        <v>92</v>
      </c>
      <c r="C500" s="514">
        <v>3</v>
      </c>
      <c r="D500">
        <v>0.01</v>
      </c>
      <c r="E500">
        <v>0.03</v>
      </c>
      <c r="F500" s="382">
        <v>43420.402777777781</v>
      </c>
      <c r="G500">
        <v>1.1355999999999999</v>
      </c>
      <c r="H500" s="382">
        <v>43420.479861111111</v>
      </c>
      <c r="I500">
        <v>1.133</v>
      </c>
      <c r="J500" s="374">
        <v>43420.609027777777</v>
      </c>
      <c r="K500">
        <v>1.1355999999999999</v>
      </c>
      <c r="L500">
        <v>26</v>
      </c>
      <c r="M500">
        <v>26</v>
      </c>
      <c r="N500">
        <v>3.9000000000000004</v>
      </c>
      <c r="O500" s="515">
        <v>0.20624999999563443</v>
      </c>
    </row>
    <row r="501" spans="1:15" x14ac:dyDescent="0.2">
      <c r="A501" s="514">
        <v>500</v>
      </c>
      <c r="B501" s="514" t="s">
        <v>92</v>
      </c>
      <c r="C501" s="514">
        <v>1</v>
      </c>
      <c r="D501">
        <v>0.01</v>
      </c>
      <c r="E501">
        <v>0.01</v>
      </c>
      <c r="F501" s="382">
        <v>43420.634722222225</v>
      </c>
      <c r="G501">
        <v>1.1395999999999999</v>
      </c>
      <c r="H501" s="382">
        <v>43420.634722222225</v>
      </c>
      <c r="I501">
        <v>1.1395999999999999</v>
      </c>
      <c r="J501" s="374">
        <v>43420.642361111109</v>
      </c>
      <c r="K501">
        <v>1.1408</v>
      </c>
      <c r="L501">
        <v>0</v>
      </c>
      <c r="M501">
        <v>12</v>
      </c>
      <c r="N501">
        <v>1.2</v>
      </c>
      <c r="O501" s="515">
        <v>7.6388888846850023E-3</v>
      </c>
    </row>
    <row r="502" spans="1:15" x14ac:dyDescent="0.2">
      <c r="A502" s="514">
        <v>501</v>
      </c>
      <c r="B502" s="514" t="s">
        <v>92</v>
      </c>
      <c r="C502" s="514">
        <v>2</v>
      </c>
      <c r="D502">
        <v>0.01</v>
      </c>
      <c r="E502">
        <v>0.02</v>
      </c>
      <c r="F502" s="382">
        <v>43420.65</v>
      </c>
      <c r="G502">
        <v>1.1407</v>
      </c>
      <c r="H502" s="382">
        <v>43420.695138888892</v>
      </c>
      <c r="I502">
        <v>1.1395</v>
      </c>
      <c r="J502" s="374">
        <v>43420.765277777777</v>
      </c>
      <c r="K502">
        <v>1.1413</v>
      </c>
      <c r="L502">
        <v>12</v>
      </c>
      <c r="M502">
        <v>18</v>
      </c>
      <c r="N502">
        <v>2.4</v>
      </c>
      <c r="O502" s="515">
        <v>0.11527777777519077</v>
      </c>
    </row>
    <row r="503" spans="1:15" x14ac:dyDescent="0.2">
      <c r="A503" s="514">
        <v>502</v>
      </c>
      <c r="B503" s="514" t="s">
        <v>92</v>
      </c>
      <c r="C503" s="514">
        <v>2</v>
      </c>
      <c r="D503">
        <v>0.01</v>
      </c>
      <c r="E503">
        <v>0.02</v>
      </c>
      <c r="F503" s="382">
        <v>43420.77847222222</v>
      </c>
      <c r="G503">
        <v>1.1414</v>
      </c>
      <c r="H503" s="382">
        <v>43423.226388888892</v>
      </c>
      <c r="I503">
        <v>1.1400999999999999</v>
      </c>
      <c r="J503" s="374">
        <v>43423.384027777778</v>
      </c>
      <c r="K503">
        <v>1.1422000000000001</v>
      </c>
      <c r="L503">
        <v>13.000000000001819</v>
      </c>
      <c r="M503">
        <v>21.000000000003638</v>
      </c>
      <c r="N503">
        <v>2.7800000000000002</v>
      </c>
      <c r="O503" s="515">
        <v>0.6055555555576575</v>
      </c>
    </row>
    <row r="504" spans="1:15" x14ac:dyDescent="0.2">
      <c r="A504" s="514">
        <v>503</v>
      </c>
      <c r="B504" s="514" t="s">
        <v>92</v>
      </c>
      <c r="C504" s="514">
        <v>1</v>
      </c>
      <c r="D504">
        <v>0.01</v>
      </c>
      <c r="E504">
        <v>0.01</v>
      </c>
      <c r="F504" s="382">
        <v>43423.488194444442</v>
      </c>
      <c r="G504">
        <v>1.1420999999999999</v>
      </c>
      <c r="H504" s="382">
        <v>43423.488194444442</v>
      </c>
      <c r="I504">
        <v>1.1420999999999999</v>
      </c>
      <c r="J504" s="374">
        <v>43423.537499999999</v>
      </c>
      <c r="K504">
        <v>1.1433</v>
      </c>
      <c r="L504">
        <v>0</v>
      </c>
      <c r="M504">
        <v>12.000000000001819</v>
      </c>
      <c r="N504">
        <v>1.2</v>
      </c>
      <c r="O504" s="515">
        <v>4.9305555556202307E-2</v>
      </c>
    </row>
    <row r="505" spans="1:15" x14ac:dyDescent="0.2">
      <c r="A505" s="514">
        <v>504</v>
      </c>
      <c r="B505" s="514" t="s">
        <v>92</v>
      </c>
      <c r="C505" s="514">
        <v>1</v>
      </c>
      <c r="D505">
        <v>0.01</v>
      </c>
      <c r="E505">
        <v>0.01</v>
      </c>
      <c r="F505" s="382">
        <v>43423.654861111114</v>
      </c>
      <c r="G505">
        <v>1.1431</v>
      </c>
      <c r="H505" s="382">
        <v>43423.654861111114</v>
      </c>
      <c r="I505">
        <v>1.1431</v>
      </c>
      <c r="J505" s="374">
        <v>43423.675694444442</v>
      </c>
      <c r="K505">
        <v>1.1443000000000001</v>
      </c>
      <c r="L505">
        <v>0</v>
      </c>
      <c r="M505">
        <v>12.000000000001819</v>
      </c>
      <c r="N505">
        <v>1.2</v>
      </c>
      <c r="O505" s="515">
        <v>2.0833333328482695E-2</v>
      </c>
    </row>
    <row r="506" spans="1:15" x14ac:dyDescent="0.2">
      <c r="A506" s="514">
        <v>505</v>
      </c>
      <c r="B506" s="514" t="s">
        <v>92</v>
      </c>
      <c r="C506" s="514">
        <v>1</v>
      </c>
      <c r="D506">
        <v>0.01</v>
      </c>
      <c r="E506">
        <v>0.01</v>
      </c>
      <c r="F506" s="382">
        <v>43423.747916666667</v>
      </c>
      <c r="G506">
        <v>1.1447000000000001</v>
      </c>
      <c r="H506" s="382">
        <v>43423.747916666667</v>
      </c>
      <c r="I506">
        <v>1.1447000000000001</v>
      </c>
      <c r="J506" s="374">
        <v>43424.355555555558</v>
      </c>
      <c r="K506">
        <v>1.1459999999999999</v>
      </c>
      <c r="L506">
        <v>0</v>
      </c>
      <c r="M506">
        <v>12.999999999998181</v>
      </c>
      <c r="N506">
        <v>1.18</v>
      </c>
      <c r="O506" s="515">
        <v>0.60763888889050577</v>
      </c>
    </row>
    <row r="507" spans="1:15" x14ac:dyDescent="0.2">
      <c r="A507" s="514">
        <v>506</v>
      </c>
      <c r="B507" s="514" t="s">
        <v>92</v>
      </c>
      <c r="C507" s="514">
        <v>7</v>
      </c>
      <c r="D507">
        <v>0.06</v>
      </c>
      <c r="E507">
        <v>0.18</v>
      </c>
      <c r="F507" s="382">
        <v>43424.402777777781</v>
      </c>
      <c r="G507">
        <v>1.1454</v>
      </c>
      <c r="H507" s="382">
        <v>43424.81527777778</v>
      </c>
      <c r="I507">
        <v>1.1361000000000001</v>
      </c>
      <c r="J507" s="374">
        <v>43425.40902777778</v>
      </c>
      <c r="K507">
        <v>1.1409</v>
      </c>
      <c r="L507">
        <v>92.999999999998181</v>
      </c>
      <c r="M507">
        <v>47.999999999998181</v>
      </c>
      <c r="N507">
        <v>30.779999999999998</v>
      </c>
      <c r="O507" s="515">
        <v>1.0062499999985448</v>
      </c>
    </row>
    <row r="508" spans="1:15" x14ac:dyDescent="0.2">
      <c r="A508" s="514">
        <v>507</v>
      </c>
      <c r="B508" s="514" t="s">
        <v>93</v>
      </c>
      <c r="C508" s="514">
        <v>2</v>
      </c>
      <c r="D508">
        <v>0.01</v>
      </c>
      <c r="E508">
        <v>0.02</v>
      </c>
      <c r="F508" s="382">
        <v>43424.672222222223</v>
      </c>
      <c r="G508">
        <v>1.1393</v>
      </c>
      <c r="H508" s="382">
        <v>43424.70416666667</v>
      </c>
      <c r="I508">
        <v>1.1406000000000001</v>
      </c>
      <c r="J508" s="374">
        <v>43424.756249999999</v>
      </c>
      <c r="K508">
        <v>1.1388</v>
      </c>
      <c r="L508">
        <v>13</v>
      </c>
      <c r="M508">
        <v>18</v>
      </c>
      <c r="N508">
        <v>2.2999999999999998</v>
      </c>
      <c r="O508" s="515">
        <v>8.4027777775190771E-2</v>
      </c>
    </row>
    <row r="509" spans="1:15" x14ac:dyDescent="0.2">
      <c r="A509" s="514">
        <v>508</v>
      </c>
      <c r="B509" s="514" t="s">
        <v>93</v>
      </c>
      <c r="C509" s="514">
        <v>4</v>
      </c>
      <c r="D509">
        <v>0.02</v>
      </c>
      <c r="E509">
        <v>0.05</v>
      </c>
      <c r="F509" s="382">
        <v>43424.832638888889</v>
      </c>
      <c r="G509">
        <v>1.1364000000000001</v>
      </c>
      <c r="H509" s="382">
        <v>43425.402083333334</v>
      </c>
      <c r="I509">
        <v>1.1404000000000001</v>
      </c>
      <c r="J509" s="374">
        <v>43425.493750000001</v>
      </c>
      <c r="K509">
        <v>1.1371</v>
      </c>
      <c r="L509">
        <v>40</v>
      </c>
      <c r="M509">
        <v>33</v>
      </c>
      <c r="N509">
        <v>8.42</v>
      </c>
      <c r="O509" s="515">
        <v>0.66111111111240461</v>
      </c>
    </row>
    <row r="510" spans="1:15" x14ac:dyDescent="0.2">
      <c r="A510" s="514">
        <v>509</v>
      </c>
      <c r="B510" s="514" t="s">
        <v>92</v>
      </c>
      <c r="C510" s="514">
        <v>3</v>
      </c>
      <c r="D510">
        <v>0.01</v>
      </c>
      <c r="E510">
        <v>0.03</v>
      </c>
      <c r="F510" s="382">
        <v>43425.413888888892</v>
      </c>
      <c r="G510">
        <v>1.1405000000000001</v>
      </c>
      <c r="H510" s="382">
        <v>43425.44027777778</v>
      </c>
      <c r="I510">
        <v>1.1379999999999999</v>
      </c>
      <c r="J510" s="374">
        <v>43425.461805555555</v>
      </c>
      <c r="K510">
        <v>1.1406000000000001</v>
      </c>
      <c r="L510">
        <v>25.000000000001819</v>
      </c>
      <c r="M510">
        <v>26.000000000001819</v>
      </c>
      <c r="N510">
        <v>4</v>
      </c>
      <c r="O510" s="515">
        <v>4.7916666662786156E-2</v>
      </c>
    </row>
    <row r="511" spans="1:15" x14ac:dyDescent="0.2">
      <c r="A511" s="514">
        <v>510</v>
      </c>
      <c r="B511" s="514" t="s">
        <v>93</v>
      </c>
      <c r="C511" s="514">
        <v>4</v>
      </c>
      <c r="D511">
        <v>0.02</v>
      </c>
      <c r="E511">
        <v>0.05</v>
      </c>
      <c r="F511" s="382">
        <v>43425.502083333333</v>
      </c>
      <c r="G511">
        <v>1.1378999999999999</v>
      </c>
      <c r="H511" s="382">
        <v>43425.606944444444</v>
      </c>
      <c r="I511">
        <v>1.1418999999999999</v>
      </c>
      <c r="J511" s="374">
        <v>43425.67083333333</v>
      </c>
      <c r="K511">
        <v>1.1403000000000001</v>
      </c>
      <c r="L511">
        <v>40</v>
      </c>
      <c r="M511">
        <v>15.999999999998181</v>
      </c>
      <c r="N511">
        <v>1.7000000000000006</v>
      </c>
      <c r="O511" s="515">
        <v>0.16874999999708962</v>
      </c>
    </row>
    <row r="512" spans="1:15" x14ac:dyDescent="0.2">
      <c r="A512" s="514">
        <v>511</v>
      </c>
      <c r="B512" s="514" t="s">
        <v>92</v>
      </c>
      <c r="C512" s="514">
        <v>2</v>
      </c>
      <c r="D512">
        <v>0.01</v>
      </c>
      <c r="E512">
        <v>0.02</v>
      </c>
      <c r="F512" s="382">
        <v>43425.527777777781</v>
      </c>
      <c r="G512">
        <v>1.141</v>
      </c>
      <c r="H512" s="382">
        <v>43425.545138888891</v>
      </c>
      <c r="I512">
        <v>1.1397999999999999</v>
      </c>
      <c r="J512" s="374">
        <v>43425.606249999997</v>
      </c>
      <c r="K512">
        <v>1.1415999999999999</v>
      </c>
      <c r="L512">
        <v>12</v>
      </c>
      <c r="M512">
        <v>18</v>
      </c>
      <c r="N512">
        <v>2.4</v>
      </c>
      <c r="O512" s="515">
        <v>7.847222221607808E-2</v>
      </c>
    </row>
    <row r="513" spans="1:15" x14ac:dyDescent="0.2">
      <c r="A513" s="514">
        <v>512</v>
      </c>
      <c r="B513" s="514" t="s">
        <v>92</v>
      </c>
      <c r="C513" s="514">
        <v>3</v>
      </c>
      <c r="D513">
        <v>0.01</v>
      </c>
      <c r="E513">
        <v>0.03</v>
      </c>
      <c r="F513" s="382">
        <v>43425.611111111109</v>
      </c>
      <c r="G513">
        <v>1.1418999999999999</v>
      </c>
      <c r="H513" s="382">
        <v>43425.664583333331</v>
      </c>
      <c r="I513">
        <v>1.1393</v>
      </c>
      <c r="J513" s="374">
        <v>43426.472916666666</v>
      </c>
      <c r="K513">
        <v>1.1423000000000001</v>
      </c>
      <c r="L513">
        <v>26</v>
      </c>
      <c r="M513">
        <v>30.000000000001819</v>
      </c>
      <c r="N513">
        <v>3.99</v>
      </c>
      <c r="O513" s="515">
        <v>0.86180555555620231</v>
      </c>
    </row>
    <row r="514" spans="1:15" x14ac:dyDescent="0.2">
      <c r="A514" s="514">
        <v>513</v>
      </c>
      <c r="B514" s="514" t="s">
        <v>93</v>
      </c>
      <c r="C514" s="514">
        <v>1</v>
      </c>
      <c r="D514">
        <v>0.01</v>
      </c>
      <c r="E514">
        <v>0.01</v>
      </c>
      <c r="F514" s="382">
        <v>43425.732638888891</v>
      </c>
      <c r="G514">
        <v>1.1404000000000001</v>
      </c>
      <c r="H514" s="382">
        <v>43425.732638888891</v>
      </c>
      <c r="I514">
        <v>1.1404000000000001</v>
      </c>
      <c r="J514" s="374">
        <v>43425.75</v>
      </c>
      <c r="K514">
        <v>1.1392</v>
      </c>
      <c r="L514">
        <v>0</v>
      </c>
      <c r="M514">
        <v>12</v>
      </c>
      <c r="N514">
        <v>1.2</v>
      </c>
      <c r="O514" s="515">
        <v>1.7361111109494232E-2</v>
      </c>
    </row>
    <row r="515" spans="1:15" x14ac:dyDescent="0.2">
      <c r="A515" s="514">
        <v>514</v>
      </c>
      <c r="B515" s="514" t="s">
        <v>93</v>
      </c>
      <c r="C515" s="514">
        <v>3</v>
      </c>
      <c r="D515">
        <v>0.01</v>
      </c>
      <c r="E515">
        <v>0.03</v>
      </c>
      <c r="F515" s="382">
        <v>43426.309027777781</v>
      </c>
      <c r="G515">
        <v>1.1405000000000001</v>
      </c>
      <c r="H515" s="382">
        <v>43426.480555555558</v>
      </c>
      <c r="I515">
        <v>1.1431</v>
      </c>
      <c r="J515" s="374">
        <v>43426.517361111109</v>
      </c>
      <c r="K515">
        <v>1.1405000000000001</v>
      </c>
      <c r="L515">
        <v>26</v>
      </c>
      <c r="M515">
        <v>26</v>
      </c>
      <c r="N515">
        <v>3.9000000000000004</v>
      </c>
      <c r="O515" s="515">
        <v>0.20833333332848269</v>
      </c>
    </row>
    <row r="516" spans="1:15" x14ac:dyDescent="0.2">
      <c r="A516" s="514">
        <v>515</v>
      </c>
      <c r="B516" s="514" t="s">
        <v>93</v>
      </c>
      <c r="C516" s="514">
        <v>1</v>
      </c>
      <c r="D516">
        <v>0.01</v>
      </c>
      <c r="E516">
        <v>0.01</v>
      </c>
      <c r="F516" s="382">
        <v>43426.522222222222</v>
      </c>
      <c r="G516">
        <v>1.1409</v>
      </c>
      <c r="H516" s="382">
        <v>43426.522222222222</v>
      </c>
      <c r="I516">
        <v>1.1409</v>
      </c>
      <c r="J516" s="374">
        <v>43426.668749999997</v>
      </c>
      <c r="K516">
        <v>1.1396999999999999</v>
      </c>
      <c r="L516">
        <v>0</v>
      </c>
      <c r="M516">
        <v>12</v>
      </c>
      <c r="N516">
        <v>1.2</v>
      </c>
      <c r="O516" s="515">
        <v>0.14652777777519077</v>
      </c>
    </row>
    <row r="517" spans="1:15" x14ac:dyDescent="0.2">
      <c r="A517" s="514">
        <v>516</v>
      </c>
      <c r="B517" s="514" t="s">
        <v>92</v>
      </c>
      <c r="C517" s="514">
        <v>2</v>
      </c>
      <c r="D517">
        <v>0.01</v>
      </c>
      <c r="E517">
        <v>0.02</v>
      </c>
      <c r="F517" s="382">
        <v>43426.583333333336</v>
      </c>
      <c r="G517">
        <v>1.1408</v>
      </c>
      <c r="H517" s="382">
        <v>43426.668749999997</v>
      </c>
      <c r="I517">
        <v>1.1395999999999999</v>
      </c>
      <c r="J517" s="374">
        <v>43427.206250000003</v>
      </c>
      <c r="K517">
        <v>1.1415</v>
      </c>
      <c r="L517">
        <v>12</v>
      </c>
      <c r="M517">
        <v>19</v>
      </c>
      <c r="N517">
        <v>2.36</v>
      </c>
      <c r="O517" s="515">
        <v>0.62291666666715173</v>
      </c>
    </row>
    <row r="518" spans="1:15" x14ac:dyDescent="0.2">
      <c r="A518" s="514">
        <v>517</v>
      </c>
      <c r="B518" s="514" t="s">
        <v>93</v>
      </c>
      <c r="C518" s="514">
        <v>2</v>
      </c>
      <c r="D518">
        <v>0.01</v>
      </c>
      <c r="E518">
        <v>0.02</v>
      </c>
      <c r="F518" s="382">
        <v>43426.671527777777</v>
      </c>
      <c r="G518">
        <v>1.1399999999999999</v>
      </c>
      <c r="H518" s="382">
        <v>43427.192361111112</v>
      </c>
      <c r="I518">
        <v>1.1412</v>
      </c>
      <c r="J518" s="374">
        <v>43427.395833333336</v>
      </c>
      <c r="K518">
        <v>1.1394</v>
      </c>
      <c r="L518">
        <v>12.000000000001819</v>
      </c>
      <c r="M518">
        <v>18</v>
      </c>
      <c r="N518">
        <v>2.42</v>
      </c>
      <c r="O518" s="515">
        <v>0.72430555555911269</v>
      </c>
    </row>
    <row r="519" spans="1:15" x14ac:dyDescent="0.2">
      <c r="A519" s="514">
        <v>518</v>
      </c>
      <c r="B519" s="514" t="s">
        <v>92</v>
      </c>
      <c r="C519" s="514">
        <v>4</v>
      </c>
      <c r="D519">
        <v>0.02</v>
      </c>
      <c r="E519">
        <v>0.05</v>
      </c>
      <c r="F519" s="382">
        <v>43427.398611111108</v>
      </c>
      <c r="G519">
        <v>1.1384000000000001</v>
      </c>
      <c r="H519" s="382">
        <v>43427.513888888891</v>
      </c>
      <c r="I519">
        <v>1.1343000000000001</v>
      </c>
      <c r="J519" s="374">
        <v>43430.392361111109</v>
      </c>
      <c r="K519">
        <v>1.1375</v>
      </c>
      <c r="L519">
        <v>41</v>
      </c>
      <c r="M519">
        <v>32</v>
      </c>
      <c r="N519">
        <v>6.99</v>
      </c>
      <c r="O519" s="515">
        <v>0.99375000000145519</v>
      </c>
    </row>
    <row r="520" spans="1:15" x14ac:dyDescent="0.2">
      <c r="A520" s="514">
        <v>519</v>
      </c>
      <c r="B520" s="514" t="s">
        <v>93</v>
      </c>
      <c r="C520" s="514">
        <v>1</v>
      </c>
      <c r="D520">
        <v>0.01</v>
      </c>
      <c r="E520">
        <v>0.01</v>
      </c>
      <c r="F520" s="382">
        <v>43427.414583333331</v>
      </c>
      <c r="G520">
        <v>1.1371</v>
      </c>
      <c r="H520" s="382">
        <v>43427.414583333331</v>
      </c>
      <c r="I520">
        <v>1.1371</v>
      </c>
      <c r="J520" s="374">
        <v>43427.48333333333</v>
      </c>
      <c r="K520">
        <v>1.1358999999999999</v>
      </c>
      <c r="L520">
        <v>0</v>
      </c>
      <c r="M520">
        <v>12</v>
      </c>
      <c r="N520">
        <v>1.2</v>
      </c>
      <c r="O520" s="515">
        <v>6.8749999998544808E-2</v>
      </c>
    </row>
    <row r="521" spans="1:15" x14ac:dyDescent="0.2">
      <c r="A521" s="514">
        <v>520</v>
      </c>
      <c r="B521" s="514" t="s">
        <v>93</v>
      </c>
      <c r="C521" s="514">
        <v>2</v>
      </c>
      <c r="D521">
        <v>0.01</v>
      </c>
      <c r="E521">
        <v>0.02</v>
      </c>
      <c r="F521" s="382">
        <v>43427.518750000003</v>
      </c>
      <c r="G521">
        <v>1.1343000000000001</v>
      </c>
      <c r="H521" s="382">
        <v>43427.556944444441</v>
      </c>
      <c r="I521">
        <v>1.1355999999999999</v>
      </c>
      <c r="J521" s="374">
        <v>43427.713888888888</v>
      </c>
      <c r="K521">
        <v>1.1337999999999999</v>
      </c>
      <c r="L521">
        <v>13</v>
      </c>
      <c r="M521">
        <v>18</v>
      </c>
      <c r="N521">
        <v>2.2999999999999998</v>
      </c>
      <c r="O521" s="515">
        <v>0.195138888884685</v>
      </c>
    </row>
    <row r="522" spans="1:15" x14ac:dyDescent="0.2">
      <c r="A522" s="514">
        <v>521</v>
      </c>
      <c r="B522" s="514" t="s">
        <v>93</v>
      </c>
      <c r="C522" s="514">
        <v>1</v>
      </c>
      <c r="D522">
        <v>0.01</v>
      </c>
      <c r="E522">
        <v>0.01</v>
      </c>
      <c r="F522" s="382">
        <v>43427.719444444447</v>
      </c>
      <c r="G522">
        <v>1.1338999999999999</v>
      </c>
      <c r="H522" s="382">
        <v>43427.719444444447</v>
      </c>
      <c r="I522">
        <v>1.1338999999999999</v>
      </c>
      <c r="J522" s="374">
        <v>43430.112500000003</v>
      </c>
      <c r="K522">
        <v>1.1327</v>
      </c>
      <c r="L522">
        <v>0</v>
      </c>
      <c r="M522">
        <v>11.999999999998181</v>
      </c>
      <c r="N522">
        <v>1.22</v>
      </c>
      <c r="O522" s="515">
        <v>0.39305555555620231</v>
      </c>
    </row>
    <row r="523" spans="1:15" x14ac:dyDescent="0.2">
      <c r="A523" s="514">
        <v>522</v>
      </c>
      <c r="B523" s="514" t="s">
        <v>93</v>
      </c>
      <c r="C523" s="514">
        <v>1</v>
      </c>
      <c r="D523">
        <v>0.01</v>
      </c>
      <c r="E523">
        <v>0.01</v>
      </c>
      <c r="F523" s="382">
        <v>43430.355555555558</v>
      </c>
      <c r="G523">
        <v>1.1369</v>
      </c>
      <c r="H523" s="382">
        <v>43430.355555555558</v>
      </c>
      <c r="I523">
        <v>1.1369</v>
      </c>
      <c r="J523" s="374">
        <v>43430.372916666667</v>
      </c>
      <c r="K523">
        <v>1.1356999999999999</v>
      </c>
      <c r="L523">
        <v>0</v>
      </c>
      <c r="M523">
        <v>12</v>
      </c>
      <c r="N523">
        <v>1.2</v>
      </c>
      <c r="O523" s="515">
        <v>1.7361111109494232E-2</v>
      </c>
    </row>
    <row r="524" spans="1:15" x14ac:dyDescent="0.2">
      <c r="A524" s="514">
        <v>523</v>
      </c>
      <c r="B524" s="514" t="s">
        <v>93</v>
      </c>
      <c r="C524" s="514">
        <v>1</v>
      </c>
      <c r="D524">
        <v>0.01</v>
      </c>
      <c r="E524">
        <v>0.01</v>
      </c>
      <c r="F524" s="382">
        <v>43430.37777777778</v>
      </c>
      <c r="G524">
        <v>1.137</v>
      </c>
      <c r="H524" s="382">
        <v>43430.37777777778</v>
      </c>
      <c r="I524">
        <v>1.137</v>
      </c>
      <c r="J524" s="374">
        <v>43430.581250000003</v>
      </c>
      <c r="K524">
        <v>1.1357999999999999</v>
      </c>
      <c r="L524">
        <v>0</v>
      </c>
      <c r="M524">
        <v>12</v>
      </c>
      <c r="N524">
        <v>1.2</v>
      </c>
      <c r="O524" s="515">
        <v>0.20347222222335404</v>
      </c>
    </row>
    <row r="525" spans="1:15" x14ac:dyDescent="0.2">
      <c r="A525" s="514">
        <v>524</v>
      </c>
      <c r="B525" s="514" t="s">
        <v>92</v>
      </c>
      <c r="C525" s="514">
        <v>1</v>
      </c>
      <c r="D525">
        <v>0.01</v>
      </c>
      <c r="E525">
        <v>0.01</v>
      </c>
      <c r="F525" s="382">
        <v>43430.408333333333</v>
      </c>
      <c r="G525">
        <v>1.137</v>
      </c>
      <c r="H525" s="382">
        <v>43430.408333333333</v>
      </c>
      <c r="I525">
        <v>1.137</v>
      </c>
      <c r="J525" s="374">
        <v>43430.438888888886</v>
      </c>
      <c r="K525">
        <v>1.1382000000000001</v>
      </c>
      <c r="L525">
        <v>0</v>
      </c>
      <c r="M525">
        <v>12.000000000001819</v>
      </c>
      <c r="N525">
        <v>1.2</v>
      </c>
      <c r="O525" s="515">
        <v>3.0555555553291924E-2</v>
      </c>
    </row>
    <row r="526" spans="1:15" x14ac:dyDescent="0.2">
      <c r="A526" s="514">
        <v>525</v>
      </c>
      <c r="B526" s="514" t="s">
        <v>92</v>
      </c>
      <c r="C526" s="514">
        <v>7</v>
      </c>
      <c r="D526">
        <v>0.06</v>
      </c>
      <c r="E526">
        <v>0.18</v>
      </c>
      <c r="F526" s="382">
        <v>43430.441666666666</v>
      </c>
      <c r="G526">
        <v>1.1378999999999999</v>
      </c>
      <c r="H526" s="382">
        <v>43431.763888888891</v>
      </c>
      <c r="I526">
        <v>1.1278999999999999</v>
      </c>
      <c r="J526" s="374">
        <v>43432.751388888886</v>
      </c>
      <c r="K526">
        <v>1.1329</v>
      </c>
      <c r="L526">
        <v>100.00000000000182</v>
      </c>
      <c r="M526">
        <v>50.000000000001819</v>
      </c>
      <c r="N526">
        <v>30.07</v>
      </c>
      <c r="O526" s="515">
        <v>2.3097222222204437</v>
      </c>
    </row>
    <row r="527" spans="1:15" x14ac:dyDescent="0.2">
      <c r="A527" s="514">
        <v>526</v>
      </c>
      <c r="B527" s="514" t="s">
        <v>93</v>
      </c>
      <c r="C527" s="514">
        <v>1</v>
      </c>
      <c r="D527">
        <v>0.01</v>
      </c>
      <c r="E527">
        <v>0.01</v>
      </c>
      <c r="F527" s="382">
        <v>43430.602083333331</v>
      </c>
      <c r="G527">
        <v>1.1369</v>
      </c>
      <c r="H527" s="382">
        <v>43430.602083333331</v>
      </c>
      <c r="I527">
        <v>1.1369</v>
      </c>
      <c r="J527" s="374">
        <v>43430.626388888886</v>
      </c>
      <c r="K527">
        <v>1.1356999999999999</v>
      </c>
      <c r="L527">
        <v>0</v>
      </c>
      <c r="M527">
        <v>12</v>
      </c>
      <c r="N527">
        <v>1.2</v>
      </c>
      <c r="O527" s="515">
        <v>2.4305555554747116E-2</v>
      </c>
    </row>
    <row r="528" spans="1:15" x14ac:dyDescent="0.2">
      <c r="A528" s="514">
        <v>527</v>
      </c>
      <c r="B528" s="514" t="s">
        <v>93</v>
      </c>
      <c r="C528" s="514">
        <v>1</v>
      </c>
      <c r="D528">
        <v>0.01</v>
      </c>
      <c r="E528">
        <v>0.01</v>
      </c>
      <c r="F528" s="382">
        <v>43430.675000000003</v>
      </c>
      <c r="G528">
        <v>1.1355999999999999</v>
      </c>
      <c r="H528" s="382">
        <v>43430.675000000003</v>
      </c>
      <c r="I528">
        <v>1.1355999999999999</v>
      </c>
      <c r="J528" s="374">
        <v>43430.681944444441</v>
      </c>
      <c r="K528">
        <v>1.1344000000000001</v>
      </c>
      <c r="L528">
        <v>0</v>
      </c>
      <c r="M528">
        <v>12</v>
      </c>
      <c r="N528">
        <v>1.2</v>
      </c>
      <c r="O528" s="515">
        <v>6.9444444379769266E-3</v>
      </c>
    </row>
    <row r="529" spans="1:15" x14ac:dyDescent="0.2">
      <c r="A529" s="514">
        <v>528</v>
      </c>
      <c r="B529" s="514" t="s">
        <v>93</v>
      </c>
      <c r="C529" s="514">
        <v>1</v>
      </c>
      <c r="D529">
        <v>0.01</v>
      </c>
      <c r="E529">
        <v>0.01</v>
      </c>
      <c r="F529" s="382">
        <v>43430.712500000001</v>
      </c>
      <c r="G529">
        <v>1.1341000000000001</v>
      </c>
      <c r="H529" s="382">
        <v>43430.712500000001</v>
      </c>
      <c r="I529">
        <v>1.1341000000000001</v>
      </c>
      <c r="J529" s="374">
        <v>43430.804861111108</v>
      </c>
      <c r="K529">
        <v>1.1329</v>
      </c>
      <c r="L529">
        <v>0</v>
      </c>
      <c r="M529">
        <v>12.000000000001819</v>
      </c>
      <c r="N529">
        <v>1.2</v>
      </c>
      <c r="O529" s="515">
        <v>9.2361111106583849E-2</v>
      </c>
    </row>
    <row r="530" spans="1:15" x14ac:dyDescent="0.2">
      <c r="A530" s="514">
        <v>529</v>
      </c>
      <c r="B530" s="514" t="s">
        <v>93</v>
      </c>
      <c r="C530" s="514">
        <v>1</v>
      </c>
      <c r="D530">
        <v>0.01</v>
      </c>
      <c r="E530">
        <v>0.01</v>
      </c>
      <c r="F530" s="382">
        <v>43431.337500000001</v>
      </c>
      <c r="G530">
        <v>1.1332</v>
      </c>
      <c r="H530" s="382">
        <v>43431.337500000001</v>
      </c>
      <c r="I530">
        <v>1.1332</v>
      </c>
      <c r="J530" s="374">
        <v>43431.351388888892</v>
      </c>
      <c r="K530">
        <v>1.1317999999999999</v>
      </c>
      <c r="L530">
        <v>0</v>
      </c>
      <c r="M530">
        <v>14</v>
      </c>
      <c r="N530">
        <v>1.4</v>
      </c>
      <c r="O530" s="515">
        <v>1.3888888890505768E-2</v>
      </c>
    </row>
    <row r="531" spans="1:15" x14ac:dyDescent="0.2">
      <c r="A531" s="514">
        <v>530</v>
      </c>
      <c r="B531" s="514" t="s">
        <v>93</v>
      </c>
      <c r="C531" s="514">
        <v>2</v>
      </c>
      <c r="D531">
        <v>0.01</v>
      </c>
      <c r="E531">
        <v>0.02</v>
      </c>
      <c r="F531" s="382">
        <v>43431.405555555553</v>
      </c>
      <c r="G531">
        <v>1.1315</v>
      </c>
      <c r="H531" s="382">
        <v>43431.472222222219</v>
      </c>
      <c r="I531">
        <v>1.133</v>
      </c>
      <c r="J531" s="374">
        <v>43431.493055555555</v>
      </c>
      <c r="K531">
        <v>1.1311</v>
      </c>
      <c r="L531">
        <v>15</v>
      </c>
      <c r="M531">
        <v>19</v>
      </c>
      <c r="N531">
        <v>2.2999999999999998</v>
      </c>
      <c r="O531" s="515">
        <v>8.7500000001455192E-2</v>
      </c>
    </row>
    <row r="532" spans="1:15" x14ac:dyDescent="0.2">
      <c r="A532" s="514">
        <v>531</v>
      </c>
      <c r="B532" s="514" t="s">
        <v>93</v>
      </c>
      <c r="C532" s="514">
        <v>2</v>
      </c>
      <c r="D532">
        <v>0.01</v>
      </c>
      <c r="E532">
        <v>0.02</v>
      </c>
      <c r="F532" s="382">
        <v>43431.5</v>
      </c>
      <c r="G532">
        <v>1.1317999999999999</v>
      </c>
      <c r="H532" s="382">
        <v>43431.586805555555</v>
      </c>
      <c r="I532">
        <v>1.133</v>
      </c>
      <c r="J532" s="374">
        <v>43431.65347222222</v>
      </c>
      <c r="K532">
        <v>1.1312</v>
      </c>
      <c r="L532">
        <v>12</v>
      </c>
      <c r="M532">
        <v>18</v>
      </c>
      <c r="N532">
        <v>2.4</v>
      </c>
      <c r="O532" s="515">
        <v>0.15347222222044365</v>
      </c>
    </row>
    <row r="533" spans="1:15" x14ac:dyDescent="0.2">
      <c r="A533" s="514">
        <v>532</v>
      </c>
      <c r="B533" s="514" t="s">
        <v>93</v>
      </c>
      <c r="C533" s="514">
        <v>2</v>
      </c>
      <c r="D533">
        <v>0.01</v>
      </c>
      <c r="E533">
        <v>0.02</v>
      </c>
      <c r="F533" s="382">
        <v>43431.763194444444</v>
      </c>
      <c r="G533">
        <v>1.1279999999999999</v>
      </c>
      <c r="H533" s="382">
        <v>43431.801388888889</v>
      </c>
      <c r="I533">
        <v>1.1292</v>
      </c>
      <c r="J533" s="374">
        <v>43432.383333333331</v>
      </c>
      <c r="K533">
        <v>1.1274</v>
      </c>
      <c r="L533">
        <v>12.000000000001819</v>
      </c>
      <c r="M533">
        <v>18</v>
      </c>
      <c r="N533">
        <v>2.44</v>
      </c>
      <c r="O533" s="515">
        <v>0.62013888888759539</v>
      </c>
    </row>
    <row r="534" spans="1:15" x14ac:dyDescent="0.2">
      <c r="A534" s="514">
        <v>533</v>
      </c>
      <c r="B534" s="514" t="s">
        <v>93</v>
      </c>
      <c r="C534" s="514">
        <v>2</v>
      </c>
      <c r="D534">
        <v>0.01</v>
      </c>
      <c r="E534">
        <v>0.02</v>
      </c>
      <c r="F534" s="382">
        <v>43432.414583333331</v>
      </c>
      <c r="G534">
        <v>1.1279999999999999</v>
      </c>
      <c r="H534" s="382">
        <v>43432.50277777778</v>
      </c>
      <c r="I534">
        <v>1.1292</v>
      </c>
      <c r="J534" s="374">
        <v>43432.661805555559</v>
      </c>
      <c r="K534">
        <v>1.1274</v>
      </c>
      <c r="L534">
        <v>12.000000000001819</v>
      </c>
      <c r="M534">
        <v>18</v>
      </c>
      <c r="N534">
        <v>2.4</v>
      </c>
      <c r="O534" s="515">
        <v>0.24722222222771961</v>
      </c>
    </row>
    <row r="535" spans="1:15" x14ac:dyDescent="0.2">
      <c r="A535" s="514">
        <v>534</v>
      </c>
      <c r="B535" s="514" t="s">
        <v>93</v>
      </c>
      <c r="C535" s="514">
        <v>6</v>
      </c>
      <c r="D535">
        <v>0.09</v>
      </c>
      <c r="E535">
        <v>0.24</v>
      </c>
      <c r="F535" s="382">
        <v>43432.665972222225</v>
      </c>
      <c r="G535">
        <v>1.1273</v>
      </c>
      <c r="H535" s="382">
        <v>43433.363194444442</v>
      </c>
      <c r="I535">
        <v>1.1394</v>
      </c>
      <c r="J535" s="374">
        <v>43434.649305555555</v>
      </c>
      <c r="K535">
        <v>1.1347</v>
      </c>
      <c r="L535">
        <v>121</v>
      </c>
      <c r="M535">
        <v>47</v>
      </c>
      <c r="N535">
        <v>42.89</v>
      </c>
      <c r="O535" s="515">
        <v>1.9833333333299379</v>
      </c>
    </row>
    <row r="536" spans="1:15" x14ac:dyDescent="0.2">
      <c r="A536" s="514">
        <v>535</v>
      </c>
      <c r="B536" s="514" t="s">
        <v>92</v>
      </c>
      <c r="C536" s="514">
        <v>2</v>
      </c>
      <c r="D536">
        <v>0.01</v>
      </c>
      <c r="E536">
        <v>0.02</v>
      </c>
      <c r="F536" s="382">
        <v>43432.76666666667</v>
      </c>
      <c r="G536">
        <v>1.1349</v>
      </c>
      <c r="H536" s="382">
        <v>43432.772916666669</v>
      </c>
      <c r="I536">
        <v>1.1335999999999999</v>
      </c>
      <c r="J536" s="374">
        <v>43432.796527777777</v>
      </c>
      <c r="K536">
        <v>1.1355</v>
      </c>
      <c r="L536">
        <v>13</v>
      </c>
      <c r="M536">
        <v>19</v>
      </c>
      <c r="N536">
        <v>2.5</v>
      </c>
      <c r="O536" s="515">
        <v>2.9861111106583849E-2</v>
      </c>
    </row>
    <row r="537" spans="1:15" x14ac:dyDescent="0.2">
      <c r="A537" s="514">
        <v>536</v>
      </c>
      <c r="B537" s="514" t="s">
        <v>92</v>
      </c>
      <c r="C537" s="514">
        <v>1</v>
      </c>
      <c r="D537">
        <v>0.01</v>
      </c>
      <c r="E537">
        <v>0.01</v>
      </c>
      <c r="F537" s="382">
        <v>43432.802777777775</v>
      </c>
      <c r="G537">
        <v>1.1374</v>
      </c>
      <c r="H537" s="382">
        <v>43432.802777777775</v>
      </c>
      <c r="I537">
        <v>1.1374</v>
      </c>
      <c r="J537" s="374">
        <v>43432.804166666669</v>
      </c>
      <c r="K537">
        <v>1.1386000000000001</v>
      </c>
      <c r="L537">
        <v>0</v>
      </c>
      <c r="M537">
        <v>12</v>
      </c>
      <c r="N537">
        <v>1.2</v>
      </c>
      <c r="O537" s="515">
        <v>1.3888888934161514E-3</v>
      </c>
    </row>
    <row r="538" spans="1:15" x14ac:dyDescent="0.2">
      <c r="A538" s="514">
        <v>537</v>
      </c>
      <c r="B538" s="514" t="s">
        <v>92</v>
      </c>
      <c r="C538" s="514">
        <v>1</v>
      </c>
      <c r="D538">
        <v>0.01</v>
      </c>
      <c r="E538">
        <v>0.01</v>
      </c>
      <c r="F538" s="382">
        <v>43432.834027777775</v>
      </c>
      <c r="G538">
        <v>1.1375999999999999</v>
      </c>
      <c r="H538" s="382">
        <v>43432.834027777775</v>
      </c>
      <c r="I538">
        <v>1.1375999999999999</v>
      </c>
      <c r="J538" s="374">
        <v>43433.356944444444</v>
      </c>
      <c r="K538">
        <v>1.1392</v>
      </c>
      <c r="L538">
        <v>0</v>
      </c>
      <c r="M538">
        <v>16</v>
      </c>
      <c r="N538">
        <v>1.23</v>
      </c>
      <c r="O538" s="515">
        <v>0.52291666666860692</v>
      </c>
    </row>
    <row r="539" spans="1:15" x14ac:dyDescent="0.2">
      <c r="A539" s="514">
        <v>538</v>
      </c>
      <c r="B539" s="514" t="s">
        <v>92</v>
      </c>
      <c r="C539" s="514">
        <v>3</v>
      </c>
      <c r="D539">
        <v>0.01</v>
      </c>
      <c r="E539">
        <v>0.03</v>
      </c>
      <c r="F539" s="382">
        <v>43433.375694444447</v>
      </c>
      <c r="G539">
        <v>1.1389</v>
      </c>
      <c r="H539" s="382">
        <v>43433.488194444442</v>
      </c>
      <c r="I539">
        <v>1.1363000000000001</v>
      </c>
      <c r="J539" s="374">
        <v>43433.575694444444</v>
      </c>
      <c r="K539">
        <v>1.1389</v>
      </c>
      <c r="L539">
        <v>26</v>
      </c>
      <c r="M539">
        <v>26</v>
      </c>
      <c r="N539">
        <v>3.8</v>
      </c>
      <c r="O539" s="515">
        <v>0.19999999999708962</v>
      </c>
    </row>
    <row r="540" spans="1:15" x14ac:dyDescent="0.2">
      <c r="A540" s="514">
        <v>539</v>
      </c>
      <c r="B540" s="514" t="s">
        <v>92</v>
      </c>
      <c r="C540" s="514">
        <v>2</v>
      </c>
      <c r="D540">
        <v>0.01</v>
      </c>
      <c r="E540">
        <v>0.02</v>
      </c>
      <c r="F540" s="382">
        <v>43433.590277777781</v>
      </c>
      <c r="G540">
        <v>1.139</v>
      </c>
      <c r="H540" s="382">
        <v>43433.625694444447</v>
      </c>
      <c r="I540">
        <v>1.1369</v>
      </c>
      <c r="J540" s="374">
        <v>43433.714583333334</v>
      </c>
      <c r="K540">
        <v>1.1392</v>
      </c>
      <c r="L540">
        <v>21</v>
      </c>
      <c r="M540">
        <v>23</v>
      </c>
      <c r="N540">
        <v>2.5</v>
      </c>
      <c r="O540" s="515">
        <v>0.12430555555329192</v>
      </c>
    </row>
    <row r="541" spans="1:15" x14ac:dyDescent="0.2">
      <c r="A541" s="514">
        <v>540</v>
      </c>
      <c r="B541" s="514" t="s">
        <v>92</v>
      </c>
      <c r="C541" s="514">
        <v>2</v>
      </c>
      <c r="D541">
        <v>0.01</v>
      </c>
      <c r="E541">
        <v>0.02</v>
      </c>
      <c r="F541" s="382">
        <v>43433.727083333331</v>
      </c>
      <c r="G541">
        <v>1.1385000000000001</v>
      </c>
      <c r="H541" s="382">
        <v>43433.774305555555</v>
      </c>
      <c r="I541">
        <v>1.1373</v>
      </c>
      <c r="J541" s="374">
        <v>43433.9</v>
      </c>
      <c r="K541">
        <v>1.1391</v>
      </c>
      <c r="L541">
        <v>12</v>
      </c>
      <c r="M541">
        <v>18</v>
      </c>
      <c r="N541">
        <v>2.4</v>
      </c>
      <c r="O541" s="515">
        <v>0.17291666667006211</v>
      </c>
    </row>
    <row r="542" spans="1:15" x14ac:dyDescent="0.2">
      <c r="A542" s="514">
        <v>541</v>
      </c>
      <c r="B542" s="514" t="s">
        <v>92</v>
      </c>
      <c r="C542" s="514">
        <v>6</v>
      </c>
      <c r="D542">
        <v>0.04</v>
      </c>
      <c r="E542">
        <v>0.12</v>
      </c>
      <c r="F542" s="382">
        <v>43434.326388888891</v>
      </c>
      <c r="G542">
        <v>1.1391</v>
      </c>
      <c r="H542" s="382">
        <v>43434.71875</v>
      </c>
      <c r="I542">
        <v>1.1312</v>
      </c>
      <c r="J542" s="374">
        <v>43437.158333333333</v>
      </c>
      <c r="K542">
        <v>1.1355</v>
      </c>
      <c r="L542">
        <v>79</v>
      </c>
      <c r="M542">
        <v>43</v>
      </c>
      <c r="N542">
        <v>18.72</v>
      </c>
      <c r="O542" s="515">
        <v>0.8319444444423425</v>
      </c>
    </row>
    <row r="543" spans="1:15" x14ac:dyDescent="0.2">
      <c r="A543" s="514">
        <v>542</v>
      </c>
      <c r="B543" s="514" t="s">
        <v>93</v>
      </c>
      <c r="C543" s="514">
        <v>1</v>
      </c>
      <c r="D543">
        <v>0.01</v>
      </c>
      <c r="E543">
        <v>0.01</v>
      </c>
      <c r="F543" s="382">
        <v>43434.731944444444</v>
      </c>
      <c r="G543">
        <v>1.1322000000000001</v>
      </c>
      <c r="H543" s="382">
        <v>43434.731944444444</v>
      </c>
      <c r="I543">
        <v>1.1322000000000001</v>
      </c>
      <c r="J543" s="374">
        <v>43434.795138888891</v>
      </c>
      <c r="K543">
        <v>1.131</v>
      </c>
      <c r="L543">
        <v>0</v>
      </c>
      <c r="M543">
        <v>12.000000000001819</v>
      </c>
      <c r="N543">
        <v>1.2</v>
      </c>
      <c r="O543" s="515">
        <v>6.3194444446708076E-2</v>
      </c>
    </row>
    <row r="544" spans="1:15" x14ac:dyDescent="0.2">
      <c r="A544" s="514">
        <v>543</v>
      </c>
      <c r="B544" s="514" t="s">
        <v>93</v>
      </c>
      <c r="C544" s="514">
        <v>4</v>
      </c>
      <c r="D544">
        <v>0.02</v>
      </c>
      <c r="E544">
        <v>0.05</v>
      </c>
      <c r="F544" s="382">
        <v>43434.915277777778</v>
      </c>
      <c r="G544">
        <v>1.1317999999999999</v>
      </c>
      <c r="H544" s="382">
        <v>43437.290972222225</v>
      </c>
      <c r="I544">
        <v>1.1366000000000001</v>
      </c>
      <c r="J544" s="374">
        <v>43437.500694444447</v>
      </c>
      <c r="K544">
        <v>1.1332</v>
      </c>
      <c r="L544">
        <v>48</v>
      </c>
      <c r="M544">
        <v>34</v>
      </c>
      <c r="N544">
        <v>7.12</v>
      </c>
      <c r="O544" s="515">
        <v>0.58541666666860692</v>
      </c>
    </row>
    <row r="545" spans="1:15" x14ac:dyDescent="0.2">
      <c r="A545" s="514">
        <v>544</v>
      </c>
      <c r="B545" s="514" t="s">
        <v>92</v>
      </c>
      <c r="C545" s="514">
        <v>1</v>
      </c>
      <c r="D545">
        <v>0.01</v>
      </c>
      <c r="E545">
        <v>0.01</v>
      </c>
      <c r="F545" s="382">
        <v>43437.327777777777</v>
      </c>
      <c r="G545">
        <v>1.1359999999999999</v>
      </c>
      <c r="H545" s="382">
        <v>43437.327777777777</v>
      </c>
      <c r="I545">
        <v>1.1359999999999999</v>
      </c>
      <c r="J545" s="374">
        <v>43437.336805555555</v>
      </c>
      <c r="K545">
        <v>1.1372</v>
      </c>
      <c r="L545">
        <v>0</v>
      </c>
      <c r="M545">
        <v>12.000000000001819</v>
      </c>
      <c r="N545">
        <v>1.2</v>
      </c>
      <c r="O545" s="515">
        <v>9.0277777781011537E-3</v>
      </c>
    </row>
    <row r="546" spans="1:15" x14ac:dyDescent="0.2">
      <c r="A546" s="514">
        <v>545</v>
      </c>
      <c r="B546" s="514" t="s">
        <v>92</v>
      </c>
      <c r="C546" s="514">
        <v>4</v>
      </c>
      <c r="D546">
        <v>0.02</v>
      </c>
      <c r="E546">
        <v>0.05</v>
      </c>
      <c r="F546" s="382">
        <v>43437.372916666667</v>
      </c>
      <c r="G546">
        <v>1.1372</v>
      </c>
      <c r="H546" s="382">
        <v>43437.500694444447</v>
      </c>
      <c r="I546">
        <v>1.1332</v>
      </c>
      <c r="J546" s="374">
        <v>43437.754166666666</v>
      </c>
      <c r="K546">
        <v>1.1362000000000001</v>
      </c>
      <c r="L546">
        <v>40</v>
      </c>
      <c r="M546">
        <v>30.000000000001819</v>
      </c>
      <c r="N546">
        <v>6.8</v>
      </c>
      <c r="O546" s="515">
        <v>0.38124999999854481</v>
      </c>
    </row>
    <row r="547" spans="1:15" x14ac:dyDescent="0.2">
      <c r="A547" s="514">
        <v>546</v>
      </c>
      <c r="B547" s="514" t="s">
        <v>93</v>
      </c>
      <c r="C547" s="514">
        <v>6</v>
      </c>
      <c r="D547">
        <v>0.04</v>
      </c>
      <c r="E547">
        <v>0.12</v>
      </c>
      <c r="F547" s="382">
        <v>43437.602777777778</v>
      </c>
      <c r="G547">
        <v>1.1332</v>
      </c>
      <c r="H547" s="382">
        <v>43438.444444444445</v>
      </c>
      <c r="I547">
        <v>1.1408</v>
      </c>
      <c r="J547" s="374">
        <v>43438.692361111112</v>
      </c>
      <c r="K547">
        <v>1.1365000000000001</v>
      </c>
      <c r="L547">
        <v>76</v>
      </c>
      <c r="M547">
        <v>43</v>
      </c>
      <c r="N547">
        <v>19.16</v>
      </c>
      <c r="O547" s="515">
        <v>1.0895833333343035</v>
      </c>
    </row>
    <row r="548" spans="1:15" x14ac:dyDescent="0.2">
      <c r="A548" s="514">
        <v>547</v>
      </c>
      <c r="B548" s="514" t="s">
        <v>92</v>
      </c>
      <c r="C548" s="514">
        <v>2</v>
      </c>
      <c r="D548">
        <v>0.01</v>
      </c>
      <c r="E548">
        <v>0.02</v>
      </c>
      <c r="F548" s="382">
        <v>43437.761111111111</v>
      </c>
      <c r="G548">
        <v>1.1358999999999999</v>
      </c>
      <c r="H548" s="382">
        <v>43437.839583333334</v>
      </c>
      <c r="I548">
        <v>1.1346000000000001</v>
      </c>
      <c r="J548" s="374">
        <v>43438.125</v>
      </c>
      <c r="K548">
        <v>1.1366000000000001</v>
      </c>
      <c r="L548">
        <v>13</v>
      </c>
      <c r="M548">
        <v>20</v>
      </c>
      <c r="N548">
        <v>2.46</v>
      </c>
      <c r="O548" s="515">
        <v>0.36388888888905058</v>
      </c>
    </row>
    <row r="549" spans="1:15" x14ac:dyDescent="0.2">
      <c r="A549" s="514">
        <v>548</v>
      </c>
      <c r="B549" s="514" t="s">
        <v>92</v>
      </c>
      <c r="C549" s="514">
        <v>1</v>
      </c>
      <c r="D549">
        <v>0.01</v>
      </c>
      <c r="E549">
        <v>0.01</v>
      </c>
      <c r="F549" s="382">
        <v>43438.313888888886</v>
      </c>
      <c r="G549">
        <v>1.1383000000000001</v>
      </c>
      <c r="H549" s="382">
        <v>43438.313888888886</v>
      </c>
      <c r="I549">
        <v>1.1383000000000001</v>
      </c>
      <c r="J549" s="374">
        <v>43438.388194444444</v>
      </c>
      <c r="K549">
        <v>1.1395</v>
      </c>
      <c r="L549">
        <v>0</v>
      </c>
      <c r="M549">
        <v>12</v>
      </c>
      <c r="N549">
        <v>1.2</v>
      </c>
      <c r="O549" s="515">
        <v>7.4305555557657499E-2</v>
      </c>
    </row>
    <row r="550" spans="1:15" x14ac:dyDescent="0.2">
      <c r="A550" s="514">
        <v>549</v>
      </c>
      <c r="B550" s="514" t="s">
        <v>92</v>
      </c>
      <c r="C550" s="514">
        <v>1</v>
      </c>
      <c r="D550">
        <v>0.01</v>
      </c>
      <c r="E550">
        <v>0.01</v>
      </c>
      <c r="F550" s="382">
        <v>43438.395138888889</v>
      </c>
      <c r="G550">
        <v>1.1385000000000001</v>
      </c>
      <c r="H550" s="382">
        <v>43438.395138888889</v>
      </c>
      <c r="I550">
        <v>1.1385000000000001</v>
      </c>
      <c r="J550" s="374">
        <v>43438.438888888886</v>
      </c>
      <c r="K550">
        <v>1.1396999999999999</v>
      </c>
      <c r="L550">
        <v>0</v>
      </c>
      <c r="M550">
        <v>12</v>
      </c>
      <c r="N550">
        <v>1.2</v>
      </c>
      <c r="O550" s="515">
        <v>4.3749999997089617E-2</v>
      </c>
    </row>
    <row r="551" spans="1:15" x14ac:dyDescent="0.2">
      <c r="A551" s="514">
        <v>550</v>
      </c>
      <c r="B551" s="514" t="s">
        <v>92</v>
      </c>
      <c r="C551" s="514">
        <v>6</v>
      </c>
      <c r="D551">
        <v>0.04</v>
      </c>
      <c r="E551">
        <v>0.12</v>
      </c>
      <c r="F551" s="382">
        <v>43438.447916666664</v>
      </c>
      <c r="G551">
        <v>1.1414</v>
      </c>
      <c r="H551" s="382">
        <v>43438.753472222219</v>
      </c>
      <c r="I551">
        <v>1.1332</v>
      </c>
      <c r="J551" s="374">
        <v>43440.634027777778</v>
      </c>
      <c r="K551">
        <v>1.1383000000000001</v>
      </c>
      <c r="L551">
        <v>82</v>
      </c>
      <c r="M551">
        <v>51</v>
      </c>
      <c r="N551">
        <v>18.66</v>
      </c>
      <c r="O551" s="515">
        <v>2.1861111111138598</v>
      </c>
    </row>
    <row r="552" spans="1:15" x14ac:dyDescent="0.2">
      <c r="A552" s="514">
        <v>551</v>
      </c>
      <c r="B552" s="514" t="s">
        <v>93</v>
      </c>
      <c r="C552" s="514">
        <v>1</v>
      </c>
      <c r="D552">
        <v>0.01</v>
      </c>
      <c r="E552">
        <v>0.01</v>
      </c>
      <c r="F552" s="382">
        <v>43438.711805555555</v>
      </c>
      <c r="G552">
        <v>1.1354</v>
      </c>
      <c r="H552" s="382">
        <v>43438.711805555555</v>
      </c>
      <c r="I552">
        <v>1.1354</v>
      </c>
      <c r="J552" s="374">
        <v>43438.751388888886</v>
      </c>
      <c r="K552">
        <v>1.1342000000000001</v>
      </c>
      <c r="L552">
        <v>0</v>
      </c>
      <c r="M552">
        <v>11.999999999998181</v>
      </c>
      <c r="N552">
        <v>1.2</v>
      </c>
      <c r="O552" s="515">
        <v>3.9583333331393078E-2</v>
      </c>
    </row>
    <row r="553" spans="1:15" x14ac:dyDescent="0.2">
      <c r="A553" s="514">
        <v>552</v>
      </c>
      <c r="B553" s="514" t="s">
        <v>93</v>
      </c>
      <c r="C553" s="514">
        <v>2</v>
      </c>
      <c r="D553">
        <v>0.01</v>
      </c>
      <c r="E553">
        <v>0.02</v>
      </c>
      <c r="F553" s="382">
        <v>43438.763194444444</v>
      </c>
      <c r="G553">
        <v>1.1331</v>
      </c>
      <c r="H553" s="382">
        <v>43438.78402777778</v>
      </c>
      <c r="I553">
        <v>1.1343000000000001</v>
      </c>
      <c r="J553" s="374">
        <v>43439.173611111109</v>
      </c>
      <c r="K553">
        <v>1.1325000000000001</v>
      </c>
      <c r="L553">
        <v>12</v>
      </c>
      <c r="M553">
        <v>18</v>
      </c>
      <c r="N553">
        <v>2.44</v>
      </c>
      <c r="O553" s="515">
        <v>0.41041666666569654</v>
      </c>
    </row>
    <row r="554" spans="1:15" x14ac:dyDescent="0.2">
      <c r="A554" s="514">
        <v>553</v>
      </c>
      <c r="B554" s="514" t="s">
        <v>93</v>
      </c>
      <c r="C554" s="514">
        <v>3</v>
      </c>
      <c r="D554">
        <v>0.01</v>
      </c>
      <c r="E554">
        <v>0.03</v>
      </c>
      <c r="F554" s="382">
        <v>43439.295138888891</v>
      </c>
      <c r="G554">
        <v>1.1319999999999999</v>
      </c>
      <c r="H554" s="382">
        <v>43439.501388888886</v>
      </c>
      <c r="I554">
        <v>1.1346000000000001</v>
      </c>
      <c r="J554" s="374">
        <v>43439.666666666664</v>
      </c>
      <c r="K554">
        <v>1.1319999999999999</v>
      </c>
      <c r="L554">
        <v>26.000000000001819</v>
      </c>
      <c r="M554">
        <v>26.000000000001819</v>
      </c>
      <c r="N554">
        <v>3.9000000000000004</v>
      </c>
      <c r="O554" s="515">
        <v>0.37152777777373558</v>
      </c>
    </row>
    <row r="555" spans="1:15" x14ac:dyDescent="0.2">
      <c r="A555" s="514">
        <v>554</v>
      </c>
      <c r="B555" s="514" t="s">
        <v>93</v>
      </c>
      <c r="C555" s="514">
        <v>3</v>
      </c>
      <c r="D555">
        <v>0.01</v>
      </c>
      <c r="E555">
        <v>0.03</v>
      </c>
      <c r="F555" s="382">
        <v>43439.669444444444</v>
      </c>
      <c r="G555">
        <v>1.1325000000000001</v>
      </c>
      <c r="H555" s="382">
        <v>43439.743055555555</v>
      </c>
      <c r="I555">
        <v>1.1351</v>
      </c>
      <c r="J555" s="374">
        <v>43440.342361111114</v>
      </c>
      <c r="K555">
        <v>1.1326000000000001</v>
      </c>
      <c r="L555">
        <v>26</v>
      </c>
      <c r="M555">
        <v>25</v>
      </c>
      <c r="N555">
        <v>3.75</v>
      </c>
      <c r="O555" s="515">
        <v>0.67291666667006211</v>
      </c>
    </row>
    <row r="556" spans="1:15" x14ac:dyDescent="0.2">
      <c r="A556" s="514">
        <v>555</v>
      </c>
      <c r="B556" s="514" t="s">
        <v>93</v>
      </c>
      <c r="C556" s="514">
        <v>6</v>
      </c>
      <c r="D556">
        <v>0.04</v>
      </c>
      <c r="E556">
        <v>0.12</v>
      </c>
      <c r="F556" s="382">
        <v>43440.398611111108</v>
      </c>
      <c r="G556">
        <v>1.1327</v>
      </c>
      <c r="H556" s="382">
        <v>43440.680555555555</v>
      </c>
      <c r="I556">
        <v>1.1402000000000001</v>
      </c>
      <c r="J556" s="374">
        <v>43440.732638888891</v>
      </c>
      <c r="K556">
        <v>1.1358999999999999</v>
      </c>
      <c r="L556">
        <v>75.000000000001819</v>
      </c>
      <c r="M556">
        <v>43.000000000001819</v>
      </c>
      <c r="N556">
        <v>21.2</v>
      </c>
      <c r="O556" s="515">
        <v>0.33402777778246673</v>
      </c>
    </row>
    <row r="557" spans="1:15" x14ac:dyDescent="0.2">
      <c r="A557" s="514">
        <v>556</v>
      </c>
      <c r="B557" s="514" t="s">
        <v>92</v>
      </c>
      <c r="C557" s="514">
        <v>3</v>
      </c>
      <c r="D557">
        <v>0.01</v>
      </c>
      <c r="E557">
        <v>0.03</v>
      </c>
      <c r="F557" s="382">
        <v>43440.694444444445</v>
      </c>
      <c r="G557">
        <v>1.1398999999999999</v>
      </c>
      <c r="H557" s="382">
        <v>43440.72152777778</v>
      </c>
      <c r="I557">
        <v>1.1373</v>
      </c>
      <c r="J557" s="374">
        <v>43441.604166666664</v>
      </c>
      <c r="K557">
        <v>1.1399999999999999</v>
      </c>
      <c r="L557">
        <v>26</v>
      </c>
      <c r="M557">
        <v>26.999999999998181</v>
      </c>
      <c r="N557">
        <v>3.84</v>
      </c>
      <c r="O557" s="515">
        <v>0.90972222221898846</v>
      </c>
    </row>
    <row r="558" spans="1:15" x14ac:dyDescent="0.2">
      <c r="A558" s="514">
        <v>557</v>
      </c>
      <c r="B558" s="514" t="s">
        <v>93</v>
      </c>
      <c r="C558" s="514">
        <v>2</v>
      </c>
      <c r="D558">
        <v>0.01</v>
      </c>
      <c r="E558">
        <v>0.02</v>
      </c>
      <c r="F558" s="382">
        <v>43440.786111111112</v>
      </c>
      <c r="G558">
        <v>1.1379999999999999</v>
      </c>
      <c r="H558" s="382">
        <v>43440.806250000001</v>
      </c>
      <c r="I558">
        <v>1.1392</v>
      </c>
      <c r="J558" s="374">
        <v>43440.870833333334</v>
      </c>
      <c r="K558">
        <v>1.1374</v>
      </c>
      <c r="L558">
        <v>12.000000000001819</v>
      </c>
      <c r="M558">
        <v>18</v>
      </c>
      <c r="N558">
        <v>2.4</v>
      </c>
      <c r="O558" s="515">
        <v>8.4722222221898846E-2</v>
      </c>
    </row>
    <row r="559" spans="1:15" x14ac:dyDescent="0.2">
      <c r="A559" s="514">
        <v>558</v>
      </c>
      <c r="B559" s="514" t="s">
        <v>93</v>
      </c>
      <c r="C559" s="514">
        <v>1</v>
      </c>
      <c r="D559">
        <v>0.01</v>
      </c>
      <c r="E559">
        <v>0.01</v>
      </c>
      <c r="F559" s="382">
        <v>43440.895833333336</v>
      </c>
      <c r="G559">
        <v>1.1375999999999999</v>
      </c>
      <c r="H559" s="382">
        <v>43440.895833333336</v>
      </c>
      <c r="I559">
        <v>1.1375999999999999</v>
      </c>
      <c r="J559" s="374">
        <v>43441.336111111108</v>
      </c>
      <c r="K559">
        <v>1.1364000000000001</v>
      </c>
      <c r="L559">
        <v>0</v>
      </c>
      <c r="M559">
        <v>12</v>
      </c>
      <c r="N559">
        <v>1.22</v>
      </c>
      <c r="O559" s="515">
        <v>0.44027777777228039</v>
      </c>
    </row>
    <row r="560" spans="1:15" x14ac:dyDescent="0.2">
      <c r="A560" s="514">
        <v>559</v>
      </c>
      <c r="B560" s="514" t="s">
        <v>93</v>
      </c>
      <c r="C560" s="514">
        <v>1</v>
      </c>
      <c r="D560">
        <v>0.01</v>
      </c>
      <c r="E560">
        <v>0.01</v>
      </c>
      <c r="F560" s="382">
        <v>43441.429166666669</v>
      </c>
      <c r="G560">
        <v>1.1376999999999999</v>
      </c>
      <c r="H560" s="382">
        <v>43441.429166666669</v>
      </c>
      <c r="I560">
        <v>1.1376999999999999</v>
      </c>
      <c r="J560" s="374">
        <v>43441.445833333331</v>
      </c>
      <c r="K560">
        <v>1.1365000000000001</v>
      </c>
      <c r="L560">
        <v>0</v>
      </c>
      <c r="M560">
        <v>12</v>
      </c>
      <c r="N560">
        <v>1.2</v>
      </c>
      <c r="O560" s="515">
        <v>1.6666666662786156E-2</v>
      </c>
    </row>
    <row r="561" spans="1:15" x14ac:dyDescent="0.2">
      <c r="A561" s="514">
        <v>560</v>
      </c>
      <c r="B561" s="514" t="s">
        <v>93</v>
      </c>
      <c r="C561" s="514">
        <v>1</v>
      </c>
      <c r="D561">
        <v>0.01</v>
      </c>
      <c r="E561">
        <v>0.01</v>
      </c>
      <c r="F561" s="382">
        <v>43441.521527777775</v>
      </c>
      <c r="G561">
        <v>1.1377999999999999</v>
      </c>
      <c r="H561" s="382">
        <v>43441.521527777775</v>
      </c>
      <c r="I561">
        <v>1.1377999999999999</v>
      </c>
      <c r="J561" s="374">
        <v>43441.582638888889</v>
      </c>
      <c r="K561">
        <v>1.1366000000000001</v>
      </c>
      <c r="L561">
        <v>0</v>
      </c>
      <c r="M561">
        <v>12</v>
      </c>
      <c r="N561">
        <v>1.2</v>
      </c>
      <c r="O561" s="515">
        <v>6.1111111113859806E-2</v>
      </c>
    </row>
    <row r="562" spans="1:15" x14ac:dyDescent="0.2">
      <c r="A562" s="514">
        <v>561</v>
      </c>
      <c r="B562" s="514" t="s">
        <v>93</v>
      </c>
      <c r="C562" s="514">
        <v>3</v>
      </c>
      <c r="D562">
        <v>0.01</v>
      </c>
      <c r="E562">
        <v>0.03</v>
      </c>
      <c r="F562" s="382">
        <v>43441.585416666669</v>
      </c>
      <c r="G562">
        <v>1.137</v>
      </c>
      <c r="H562" s="382">
        <v>43441.606249999997</v>
      </c>
      <c r="I562">
        <v>1.1408</v>
      </c>
      <c r="J562" s="374">
        <v>43441.613888888889</v>
      </c>
      <c r="K562">
        <v>1.1377999999999999</v>
      </c>
      <c r="L562">
        <v>38</v>
      </c>
      <c r="M562">
        <v>30</v>
      </c>
      <c r="N562">
        <v>3.9000000000000004</v>
      </c>
      <c r="O562" s="515">
        <v>2.8472222220443655E-2</v>
      </c>
    </row>
    <row r="563" spans="1:15" x14ac:dyDescent="0.2">
      <c r="A563" s="514">
        <v>562</v>
      </c>
      <c r="B563" s="514" t="s">
        <v>92</v>
      </c>
      <c r="C563" s="514">
        <v>1</v>
      </c>
      <c r="D563">
        <v>0.01</v>
      </c>
      <c r="E563">
        <v>0.01</v>
      </c>
      <c r="F563" s="382">
        <v>43441.615972222222</v>
      </c>
      <c r="G563">
        <v>1.1378999999999999</v>
      </c>
      <c r="H563" s="382">
        <v>43441.615972222222</v>
      </c>
      <c r="I563">
        <v>1.1378999999999999</v>
      </c>
      <c r="J563" s="374">
        <v>43441.620833333334</v>
      </c>
      <c r="K563">
        <v>1.1391</v>
      </c>
      <c r="L563">
        <v>0</v>
      </c>
      <c r="M563">
        <v>12</v>
      </c>
      <c r="N563">
        <v>1.2</v>
      </c>
      <c r="O563" s="515">
        <v>4.8611111124046147E-3</v>
      </c>
    </row>
    <row r="564" spans="1:15" x14ac:dyDescent="0.2">
      <c r="A564" s="514">
        <v>563</v>
      </c>
      <c r="B564" s="514" t="s">
        <v>93</v>
      </c>
      <c r="C564" s="514">
        <v>1</v>
      </c>
      <c r="D564">
        <v>0.01</v>
      </c>
      <c r="E564">
        <v>0.01</v>
      </c>
      <c r="F564" s="382">
        <v>43441.62222222222</v>
      </c>
      <c r="G564">
        <v>1.1392</v>
      </c>
      <c r="H564" s="382">
        <v>43441.62222222222</v>
      </c>
      <c r="I564">
        <v>1.1392</v>
      </c>
      <c r="J564" s="374">
        <v>43441.627083333333</v>
      </c>
      <c r="K564">
        <v>1.1379999999999999</v>
      </c>
      <c r="L564">
        <v>0</v>
      </c>
      <c r="M564">
        <v>12.000000000001819</v>
      </c>
      <c r="N564">
        <v>1.2</v>
      </c>
      <c r="O564" s="515">
        <v>4.8611111124046147E-3</v>
      </c>
    </row>
    <row r="565" spans="1:15" x14ac:dyDescent="0.2">
      <c r="A565" s="514">
        <v>564</v>
      </c>
      <c r="B565" s="514" t="s">
        <v>93</v>
      </c>
      <c r="C565" s="514">
        <v>4</v>
      </c>
      <c r="D565">
        <v>0.02</v>
      </c>
      <c r="E565">
        <v>0.05</v>
      </c>
      <c r="F565" s="382">
        <v>43441.634722222225</v>
      </c>
      <c r="G565">
        <v>1.1379999999999999</v>
      </c>
      <c r="H565" s="382">
        <v>43441.873611111114</v>
      </c>
      <c r="I565">
        <v>1.1419999999999999</v>
      </c>
      <c r="J565" s="374">
        <v>43441.957638888889</v>
      </c>
      <c r="K565">
        <v>1.1387</v>
      </c>
      <c r="L565">
        <v>40</v>
      </c>
      <c r="M565">
        <v>32.999999999998181</v>
      </c>
      <c r="N565">
        <v>8.1999999999999993</v>
      </c>
      <c r="O565" s="515">
        <v>0.32291666666424135</v>
      </c>
    </row>
    <row r="566" spans="1:15" x14ac:dyDescent="0.2">
      <c r="A566" s="514">
        <v>565</v>
      </c>
      <c r="B566" s="514" t="s">
        <v>92</v>
      </c>
      <c r="C566" s="514">
        <v>1</v>
      </c>
      <c r="D566">
        <v>0.01</v>
      </c>
      <c r="E566">
        <v>0.01</v>
      </c>
      <c r="F566" s="382">
        <v>43441.645833333336</v>
      </c>
      <c r="G566">
        <v>1.1385000000000001</v>
      </c>
      <c r="H566" s="382">
        <v>43441.645833333336</v>
      </c>
      <c r="I566">
        <v>1.1385000000000001</v>
      </c>
      <c r="J566" s="374">
        <v>43441.655555555553</v>
      </c>
      <c r="K566">
        <v>1.1396999999999999</v>
      </c>
      <c r="L566">
        <v>0</v>
      </c>
      <c r="M566">
        <v>12</v>
      </c>
      <c r="N566">
        <v>1.2</v>
      </c>
      <c r="O566" s="515">
        <v>9.7222222175332718E-3</v>
      </c>
    </row>
    <row r="567" spans="1:15" x14ac:dyDescent="0.2">
      <c r="A567" s="514">
        <v>566</v>
      </c>
      <c r="B567" s="514" t="s">
        <v>92</v>
      </c>
      <c r="C567" s="514">
        <v>2</v>
      </c>
      <c r="D567">
        <v>0.01</v>
      </c>
      <c r="E567">
        <v>0.02</v>
      </c>
      <c r="F567" s="382">
        <v>43441.660416666666</v>
      </c>
      <c r="G567">
        <v>1.1395999999999999</v>
      </c>
      <c r="H567" s="382">
        <v>43441.668749999997</v>
      </c>
      <c r="I567">
        <v>1.1383000000000001</v>
      </c>
      <c r="J567" s="374">
        <v>43441.729166666664</v>
      </c>
      <c r="K567">
        <v>1.1402000000000001</v>
      </c>
      <c r="L567">
        <v>13</v>
      </c>
      <c r="M567">
        <v>19.000000000001819</v>
      </c>
      <c r="N567">
        <v>2.5</v>
      </c>
      <c r="O567" s="515">
        <v>6.8749999998544808E-2</v>
      </c>
    </row>
    <row r="568" spans="1:15" x14ac:dyDescent="0.2">
      <c r="A568" s="514">
        <v>567</v>
      </c>
      <c r="B568" s="514" t="s">
        <v>92</v>
      </c>
      <c r="C568" s="514">
        <v>1</v>
      </c>
      <c r="D568">
        <v>0.01</v>
      </c>
      <c r="E568">
        <v>0.01</v>
      </c>
      <c r="F568" s="382">
        <v>43441.731944444444</v>
      </c>
      <c r="G568">
        <v>1.1395</v>
      </c>
      <c r="H568" s="382">
        <v>43441.731944444444</v>
      </c>
      <c r="I568">
        <v>1.1395</v>
      </c>
      <c r="J568" s="374">
        <v>43441.813194444447</v>
      </c>
      <c r="K568">
        <v>1.1407</v>
      </c>
      <c r="L568">
        <v>0</v>
      </c>
      <c r="M568">
        <v>12</v>
      </c>
      <c r="N568">
        <v>1.2</v>
      </c>
      <c r="O568" s="515">
        <v>8.1250000002910383E-2</v>
      </c>
    </row>
    <row r="569" spans="1:15" x14ac:dyDescent="0.2">
      <c r="A569" s="514">
        <v>568</v>
      </c>
      <c r="B569" s="514" t="s">
        <v>92</v>
      </c>
      <c r="C569" s="514">
        <v>1</v>
      </c>
      <c r="D569">
        <v>0.01</v>
      </c>
      <c r="E569">
        <v>0.01</v>
      </c>
      <c r="F569" s="382">
        <v>43441.821527777778</v>
      </c>
      <c r="G569">
        <v>1.1404000000000001</v>
      </c>
      <c r="H569" s="382">
        <v>43441.821527777778</v>
      </c>
      <c r="I569">
        <v>1.1404000000000001</v>
      </c>
      <c r="J569" s="374">
        <v>43441.852083333331</v>
      </c>
      <c r="K569">
        <v>1.1415999999999999</v>
      </c>
      <c r="L569">
        <v>0</v>
      </c>
      <c r="M569">
        <v>12</v>
      </c>
      <c r="N569">
        <v>1.2</v>
      </c>
      <c r="O569" s="515">
        <v>3.0555555553291924E-2</v>
      </c>
    </row>
    <row r="570" spans="1:15" x14ac:dyDescent="0.2">
      <c r="A570" s="514">
        <v>569</v>
      </c>
      <c r="B570" s="514" t="s">
        <v>92</v>
      </c>
      <c r="C570" s="514">
        <v>2</v>
      </c>
      <c r="D570">
        <v>0.01</v>
      </c>
      <c r="E570">
        <v>0.02</v>
      </c>
      <c r="F570" s="382">
        <v>43441.918749999997</v>
      </c>
      <c r="G570">
        <v>1.1407</v>
      </c>
      <c r="H570" s="382">
        <v>43441.956944444442</v>
      </c>
      <c r="I570">
        <v>1.1395</v>
      </c>
      <c r="J570" s="374">
        <v>43444.092361111114</v>
      </c>
      <c r="K570">
        <v>1.1414</v>
      </c>
      <c r="L570">
        <v>12</v>
      </c>
      <c r="M570">
        <v>19</v>
      </c>
      <c r="N570">
        <v>2.36</v>
      </c>
      <c r="O570" s="515">
        <v>0.17361111111677019</v>
      </c>
    </row>
    <row r="571" spans="1:15" x14ac:dyDescent="0.2">
      <c r="A571" s="514">
        <v>570</v>
      </c>
      <c r="B571" s="514" t="s">
        <v>93</v>
      </c>
      <c r="C571" s="514">
        <v>2</v>
      </c>
      <c r="D571">
        <v>0.01</v>
      </c>
      <c r="E571">
        <v>0.02</v>
      </c>
      <c r="F571" s="382">
        <v>43444.098611111112</v>
      </c>
      <c r="G571">
        <v>1.1417999999999999</v>
      </c>
      <c r="H571" s="382">
        <v>43444.103472222225</v>
      </c>
      <c r="I571">
        <v>1.143</v>
      </c>
      <c r="J571" s="374">
        <v>43444.405555555553</v>
      </c>
      <c r="K571">
        <v>1.1412</v>
      </c>
      <c r="L571">
        <v>12</v>
      </c>
      <c r="M571">
        <v>18</v>
      </c>
      <c r="N571">
        <v>2.4</v>
      </c>
      <c r="O571" s="515">
        <v>0.30694444444088731</v>
      </c>
    </row>
    <row r="572" spans="1:15" x14ac:dyDescent="0.2">
      <c r="A572" s="514">
        <v>571</v>
      </c>
      <c r="B572" s="514" t="s">
        <v>92</v>
      </c>
      <c r="C572" s="514">
        <v>8</v>
      </c>
      <c r="D572">
        <v>0.09</v>
      </c>
      <c r="E572">
        <v>0.27</v>
      </c>
      <c r="F572" s="382">
        <v>43444.136111111111</v>
      </c>
      <c r="G572">
        <v>1.1438999999999999</v>
      </c>
      <c r="H572" s="382">
        <v>43445.690972222219</v>
      </c>
      <c r="I572">
        <v>1.1325000000000001</v>
      </c>
      <c r="J572" s="374">
        <v>43446.791666666664</v>
      </c>
      <c r="K572">
        <v>1.1378999999999999</v>
      </c>
      <c r="L572">
        <v>114</v>
      </c>
      <c r="M572">
        <v>54</v>
      </c>
      <c r="N572">
        <v>47.879999999999995</v>
      </c>
      <c r="O572" s="515">
        <v>2.6555555555532919</v>
      </c>
    </row>
    <row r="573" spans="1:15" x14ac:dyDescent="0.2">
      <c r="A573" s="514">
        <v>572</v>
      </c>
      <c r="B573" s="514" t="s">
        <v>93</v>
      </c>
      <c r="C573" s="514">
        <v>2</v>
      </c>
      <c r="D573">
        <v>0.01</v>
      </c>
      <c r="E573">
        <v>0.02</v>
      </c>
      <c r="F573" s="382">
        <v>43444.456944444442</v>
      </c>
      <c r="G573">
        <v>1.1411</v>
      </c>
      <c r="H573" s="382">
        <v>43444.523611111108</v>
      </c>
      <c r="I573">
        <v>1.1423000000000001</v>
      </c>
      <c r="J573" s="374">
        <v>43444.635416666664</v>
      </c>
      <c r="K573">
        <v>1.1405000000000001</v>
      </c>
      <c r="L573">
        <v>12.000000000001819</v>
      </c>
      <c r="M573">
        <v>18.000000000001819</v>
      </c>
      <c r="N573">
        <v>2.4</v>
      </c>
      <c r="O573" s="515">
        <v>0.17847222222189885</v>
      </c>
    </row>
    <row r="574" spans="1:15" x14ac:dyDescent="0.2">
      <c r="A574" s="514">
        <v>573</v>
      </c>
      <c r="B574" s="514" t="s">
        <v>93</v>
      </c>
      <c r="C574" s="514">
        <v>1</v>
      </c>
      <c r="D574">
        <v>0.01</v>
      </c>
      <c r="E574">
        <v>0.01</v>
      </c>
      <c r="F574" s="382">
        <v>43444.662499999999</v>
      </c>
      <c r="G574">
        <v>1.1405000000000001</v>
      </c>
      <c r="H574" s="382">
        <v>43444.662499999999</v>
      </c>
      <c r="I574">
        <v>1.1405000000000001</v>
      </c>
      <c r="J574" s="374">
        <v>43444.705555555556</v>
      </c>
      <c r="K574">
        <v>1.1393</v>
      </c>
      <c r="L574">
        <v>0</v>
      </c>
      <c r="M574">
        <v>12</v>
      </c>
      <c r="N574">
        <v>1.2</v>
      </c>
      <c r="O574" s="515">
        <v>4.3055555557657499E-2</v>
      </c>
    </row>
    <row r="575" spans="1:15" x14ac:dyDescent="0.2">
      <c r="A575" s="514">
        <v>574</v>
      </c>
      <c r="B575" s="514" t="s">
        <v>93</v>
      </c>
      <c r="C575" s="514">
        <v>1</v>
      </c>
      <c r="D575">
        <v>0.01</v>
      </c>
      <c r="E575">
        <v>0.01</v>
      </c>
      <c r="F575" s="382">
        <v>43444.719444444447</v>
      </c>
      <c r="G575">
        <v>1.1366000000000001</v>
      </c>
      <c r="H575" s="382">
        <v>43444.719444444447</v>
      </c>
      <c r="I575">
        <v>1.1366000000000001</v>
      </c>
      <c r="J575" s="374">
        <v>43444.819444444445</v>
      </c>
      <c r="K575">
        <v>1.1354</v>
      </c>
      <c r="L575">
        <v>0</v>
      </c>
      <c r="M575">
        <v>12</v>
      </c>
      <c r="N575">
        <v>1.2</v>
      </c>
      <c r="O575" s="515">
        <v>9.9999999998544808E-2</v>
      </c>
    </row>
    <row r="576" spans="1:15" x14ac:dyDescent="0.2">
      <c r="A576" s="514">
        <v>575</v>
      </c>
      <c r="B576" s="514" t="s">
        <v>93</v>
      </c>
      <c r="C576" s="514">
        <v>2</v>
      </c>
      <c r="D576">
        <v>0.01</v>
      </c>
      <c r="E576">
        <v>0.02</v>
      </c>
      <c r="F576" s="382">
        <v>43445.345138888886</v>
      </c>
      <c r="G576">
        <v>1.1373</v>
      </c>
      <c r="H576" s="382">
        <v>43445.402083333334</v>
      </c>
      <c r="I576">
        <v>1.1385000000000001</v>
      </c>
      <c r="J576" s="374">
        <v>43445.62777777778</v>
      </c>
      <c r="K576">
        <v>1.1367</v>
      </c>
      <c r="L576">
        <v>12</v>
      </c>
      <c r="M576">
        <v>18</v>
      </c>
      <c r="N576">
        <v>2.4</v>
      </c>
      <c r="O576" s="515">
        <v>0.28263888889341615</v>
      </c>
    </row>
    <row r="577" spans="1:15" x14ac:dyDescent="0.2">
      <c r="A577" s="514">
        <v>576</v>
      </c>
      <c r="B577" s="514" t="s">
        <v>93</v>
      </c>
      <c r="C577" s="514">
        <v>1</v>
      </c>
      <c r="D577">
        <v>0.01</v>
      </c>
      <c r="E577">
        <v>0.01</v>
      </c>
      <c r="F577" s="382">
        <v>43445.630555555559</v>
      </c>
      <c r="G577">
        <v>1.1363000000000001</v>
      </c>
      <c r="H577" s="382">
        <v>43445.630555555559</v>
      </c>
      <c r="I577">
        <v>1.1363000000000001</v>
      </c>
      <c r="J577" s="374">
        <v>43445.638888888891</v>
      </c>
      <c r="K577">
        <v>1.1351</v>
      </c>
      <c r="L577">
        <v>0</v>
      </c>
      <c r="M577">
        <v>12</v>
      </c>
      <c r="N577">
        <v>1.2</v>
      </c>
      <c r="O577" s="515">
        <v>8.333333331393078E-3</v>
      </c>
    </row>
    <row r="578" spans="1:15" x14ac:dyDescent="0.2">
      <c r="A578" s="514">
        <v>577</v>
      </c>
      <c r="B578" s="514" t="s">
        <v>93</v>
      </c>
      <c r="C578" s="514">
        <v>1</v>
      </c>
      <c r="D578">
        <v>0.01</v>
      </c>
      <c r="E578">
        <v>0.01</v>
      </c>
      <c r="F578" s="382">
        <v>43445.648611111108</v>
      </c>
      <c r="G578">
        <v>1.1341000000000001</v>
      </c>
      <c r="H578" s="382">
        <v>43445.648611111108</v>
      </c>
      <c r="I578">
        <v>1.1341000000000001</v>
      </c>
      <c r="J578" s="374">
        <v>43445.68472222222</v>
      </c>
      <c r="K578">
        <v>1.1329</v>
      </c>
      <c r="L578">
        <v>0</v>
      </c>
      <c r="M578">
        <v>12.000000000001819</v>
      </c>
      <c r="N578">
        <v>1.2</v>
      </c>
      <c r="O578" s="515">
        <v>3.6111111112404615E-2</v>
      </c>
    </row>
    <row r="579" spans="1:15" x14ac:dyDescent="0.2">
      <c r="A579" s="514">
        <v>578</v>
      </c>
      <c r="B579" s="514" t="s">
        <v>93</v>
      </c>
      <c r="C579" s="514">
        <v>1</v>
      </c>
      <c r="D579">
        <v>0.01</v>
      </c>
      <c r="E579">
        <v>0.01</v>
      </c>
      <c r="F579" s="382">
        <v>43445.703472222223</v>
      </c>
      <c r="G579">
        <v>1.1325000000000001</v>
      </c>
      <c r="H579" s="382">
        <v>43445.703472222223</v>
      </c>
      <c r="I579">
        <v>1.1325000000000001</v>
      </c>
      <c r="J579" s="374">
        <v>43445.740277777775</v>
      </c>
      <c r="K579">
        <v>1.1313</v>
      </c>
      <c r="L579">
        <v>0</v>
      </c>
      <c r="M579">
        <v>12</v>
      </c>
      <c r="N579">
        <v>1.2</v>
      </c>
      <c r="O579" s="515">
        <v>3.6805555551836733E-2</v>
      </c>
    </row>
    <row r="580" spans="1:15" x14ac:dyDescent="0.2">
      <c r="A580" s="514">
        <v>579</v>
      </c>
      <c r="B580" s="514" t="s">
        <v>93</v>
      </c>
      <c r="C580" s="514">
        <v>6</v>
      </c>
      <c r="D580">
        <v>0.04</v>
      </c>
      <c r="E580">
        <v>0.12</v>
      </c>
      <c r="F580" s="382">
        <v>43445.743055555555</v>
      </c>
      <c r="G580">
        <v>1.1313</v>
      </c>
      <c r="H580" s="382">
        <v>43446.69027777778</v>
      </c>
      <c r="I580">
        <v>1.1377999999999999</v>
      </c>
      <c r="J580" s="374">
        <v>43447.65625</v>
      </c>
      <c r="K580">
        <v>1.1338999999999999</v>
      </c>
      <c r="L580">
        <v>65</v>
      </c>
      <c r="M580">
        <v>39.000000000001819</v>
      </c>
      <c r="N580">
        <v>19.11</v>
      </c>
      <c r="O580" s="515">
        <v>1.9131944444452529</v>
      </c>
    </row>
    <row r="581" spans="1:15" x14ac:dyDescent="0.2">
      <c r="A581" s="514">
        <v>580</v>
      </c>
      <c r="B581" s="514" t="s">
        <v>92</v>
      </c>
      <c r="C581" s="514">
        <v>2</v>
      </c>
      <c r="D581">
        <v>0.01</v>
      </c>
      <c r="E581">
        <v>0.02</v>
      </c>
      <c r="F581" s="382">
        <v>43446.800694444442</v>
      </c>
      <c r="G581">
        <v>1.1375999999999999</v>
      </c>
      <c r="H581" s="382">
        <v>43446.833333333336</v>
      </c>
      <c r="I581">
        <v>1.1363000000000001</v>
      </c>
      <c r="J581" s="374">
        <v>43447.371527777781</v>
      </c>
      <c r="K581">
        <v>1.1385000000000001</v>
      </c>
      <c r="L581">
        <v>13</v>
      </c>
      <c r="M581">
        <v>22</v>
      </c>
      <c r="N581">
        <v>2.3600000000000003</v>
      </c>
      <c r="O581" s="515">
        <v>0.57083333333866904</v>
      </c>
    </row>
    <row r="582" spans="1:15" x14ac:dyDescent="0.2">
      <c r="A582" s="514">
        <v>581</v>
      </c>
      <c r="B582" s="514" t="s">
        <v>92</v>
      </c>
      <c r="C582" s="514">
        <v>2</v>
      </c>
      <c r="D582">
        <v>0.01</v>
      </c>
      <c r="E582">
        <v>0.02</v>
      </c>
      <c r="F582" s="382">
        <v>43447.423611111109</v>
      </c>
      <c r="G582">
        <v>1.1380999999999999</v>
      </c>
      <c r="H582" s="382">
        <v>43447.45416666667</v>
      </c>
      <c r="I582">
        <v>1.1368</v>
      </c>
      <c r="J582" s="374">
        <v>43447.573611111111</v>
      </c>
      <c r="K582">
        <v>1.1387</v>
      </c>
      <c r="L582">
        <v>12.999999999998181</v>
      </c>
      <c r="M582">
        <v>19</v>
      </c>
      <c r="N582">
        <v>2.5</v>
      </c>
      <c r="O582" s="515">
        <v>0.15000000000145519</v>
      </c>
    </row>
    <row r="583" spans="1:15" x14ac:dyDescent="0.2">
      <c r="A583" s="514">
        <v>582</v>
      </c>
      <c r="B583" s="514" t="s">
        <v>92</v>
      </c>
      <c r="C583" s="514">
        <v>1</v>
      </c>
      <c r="D583">
        <v>0.01</v>
      </c>
      <c r="E583">
        <v>0.01</v>
      </c>
      <c r="F583" s="382">
        <v>43447.580555555556</v>
      </c>
      <c r="G583">
        <v>1.1373</v>
      </c>
      <c r="H583" s="382">
        <v>43447.580555555556</v>
      </c>
      <c r="I583">
        <v>1.1373</v>
      </c>
      <c r="J583" s="374">
        <v>43447.606249999997</v>
      </c>
      <c r="K583">
        <v>1.1386000000000001</v>
      </c>
      <c r="L583">
        <v>0</v>
      </c>
      <c r="M583">
        <v>13</v>
      </c>
      <c r="N583">
        <v>1.3</v>
      </c>
      <c r="O583" s="515">
        <v>2.569444444088731E-2</v>
      </c>
    </row>
    <row r="584" spans="1:15" x14ac:dyDescent="0.2">
      <c r="A584" s="514">
        <v>583</v>
      </c>
      <c r="B584" s="514" t="s">
        <v>92</v>
      </c>
      <c r="C584" s="514">
        <v>1</v>
      </c>
      <c r="D584">
        <v>0.01</v>
      </c>
      <c r="E584">
        <v>0.01</v>
      </c>
      <c r="F584" s="382">
        <v>43447.613888888889</v>
      </c>
      <c r="G584">
        <v>1.135</v>
      </c>
      <c r="H584" s="382">
        <v>43447.613888888889</v>
      </c>
      <c r="I584">
        <v>1.135</v>
      </c>
      <c r="J584" s="374">
        <v>43447.631944444445</v>
      </c>
      <c r="K584">
        <v>1.1362000000000001</v>
      </c>
      <c r="L584">
        <v>0</v>
      </c>
      <c r="M584">
        <v>12.000000000001819</v>
      </c>
      <c r="N584">
        <v>1.2</v>
      </c>
      <c r="O584" s="515">
        <v>1.8055555556202307E-2</v>
      </c>
    </row>
    <row r="585" spans="1:15" x14ac:dyDescent="0.2">
      <c r="A585" s="514">
        <v>584</v>
      </c>
      <c r="B585" s="514" t="s">
        <v>92</v>
      </c>
      <c r="C585" s="514">
        <v>2</v>
      </c>
      <c r="D585">
        <v>0.01</v>
      </c>
      <c r="E585">
        <v>0.02</v>
      </c>
      <c r="F585" s="382">
        <v>43447.640277777777</v>
      </c>
      <c r="G585">
        <v>1.1357999999999999</v>
      </c>
      <c r="H585" s="382">
        <v>43447.648611111108</v>
      </c>
      <c r="I585">
        <v>1.1345000000000001</v>
      </c>
      <c r="J585" s="374">
        <v>43447.797222222223</v>
      </c>
      <c r="K585">
        <v>1.1364000000000001</v>
      </c>
      <c r="L585">
        <v>13</v>
      </c>
      <c r="M585">
        <v>19</v>
      </c>
      <c r="N585">
        <v>2.5</v>
      </c>
      <c r="O585" s="515">
        <v>0.15694444444670808</v>
      </c>
    </row>
    <row r="586" spans="1:15" x14ac:dyDescent="0.2">
      <c r="A586" s="514">
        <v>585</v>
      </c>
      <c r="B586" s="514" t="s">
        <v>93</v>
      </c>
      <c r="C586" s="514">
        <v>3</v>
      </c>
      <c r="D586">
        <v>0.01</v>
      </c>
      <c r="E586">
        <v>0.03</v>
      </c>
      <c r="F586" s="382">
        <v>43447.661111111112</v>
      </c>
      <c r="G586">
        <v>1.1336999999999999</v>
      </c>
      <c r="H586" s="382">
        <v>43447.755555555559</v>
      </c>
      <c r="I586">
        <v>1.1362000000000001</v>
      </c>
      <c r="J586" s="374">
        <v>43448.38958333333</v>
      </c>
      <c r="K586">
        <v>1.1336999999999999</v>
      </c>
      <c r="L586">
        <v>25.000000000001819</v>
      </c>
      <c r="M586">
        <v>25.000000000001819</v>
      </c>
      <c r="N586">
        <v>3.76</v>
      </c>
      <c r="O586" s="515">
        <v>0.72847222221753327</v>
      </c>
    </row>
    <row r="587" spans="1:15" x14ac:dyDescent="0.2">
      <c r="A587" s="514">
        <v>586</v>
      </c>
      <c r="B587" s="514" t="s">
        <v>92</v>
      </c>
      <c r="C587" s="514">
        <v>7</v>
      </c>
      <c r="D587">
        <v>0.06</v>
      </c>
      <c r="E587">
        <v>0.18</v>
      </c>
      <c r="F587" s="382">
        <v>43447.814583333333</v>
      </c>
      <c r="G587">
        <v>1.1366000000000001</v>
      </c>
      <c r="H587" s="382">
        <v>43448.606249999997</v>
      </c>
      <c r="I587">
        <v>1.1274999999999999</v>
      </c>
      <c r="J587" s="374">
        <v>43451.375</v>
      </c>
      <c r="K587">
        <v>1.1322000000000001</v>
      </c>
      <c r="L587">
        <v>91</v>
      </c>
      <c r="M587">
        <v>47.000000000001819</v>
      </c>
      <c r="N587">
        <v>30.660000000000004</v>
      </c>
      <c r="O587" s="515">
        <v>1.5604166666671517</v>
      </c>
    </row>
    <row r="588" spans="1:15" x14ac:dyDescent="0.2">
      <c r="A588" s="514">
        <v>587</v>
      </c>
      <c r="B588" s="514" t="s">
        <v>93</v>
      </c>
      <c r="C588" s="514">
        <v>1</v>
      </c>
      <c r="D588">
        <v>0.01</v>
      </c>
      <c r="E588">
        <v>0.01</v>
      </c>
      <c r="F588" s="382">
        <v>43448.423611111109</v>
      </c>
      <c r="G588">
        <v>1.1294999999999999</v>
      </c>
      <c r="H588" s="382">
        <v>43448.423611111109</v>
      </c>
      <c r="I588">
        <v>1.1294999999999999</v>
      </c>
      <c r="J588" s="374">
        <v>43448.604166666664</v>
      </c>
      <c r="K588">
        <v>1.1283000000000001</v>
      </c>
      <c r="L588">
        <v>0</v>
      </c>
      <c r="M588">
        <v>12</v>
      </c>
      <c r="N588">
        <v>1.2</v>
      </c>
      <c r="O588" s="515">
        <v>0.18055555555474712</v>
      </c>
    </row>
    <row r="589" spans="1:15" x14ac:dyDescent="0.2">
      <c r="A589" s="514">
        <v>588</v>
      </c>
      <c r="B589" s="514" t="s">
        <v>93</v>
      </c>
      <c r="C589" s="514">
        <v>10</v>
      </c>
      <c r="D589">
        <v>0.2</v>
      </c>
      <c r="E589">
        <v>0.60000000000000009</v>
      </c>
      <c r="F589" s="382">
        <v>43448.609027777777</v>
      </c>
      <c r="G589">
        <v>1.1278999999999999</v>
      </c>
      <c r="H589" s="382">
        <v>43454.425694444442</v>
      </c>
      <c r="I589">
        <v>1.1452</v>
      </c>
      <c r="J589" s="374">
        <v>43455.684027777781</v>
      </c>
      <c r="K589">
        <v>1.1384000000000001</v>
      </c>
      <c r="L589">
        <v>173.00000000000182</v>
      </c>
      <c r="M589">
        <v>68</v>
      </c>
      <c r="N589">
        <v>118.50999999999999</v>
      </c>
      <c r="O589" s="515">
        <v>5.0750000000043656</v>
      </c>
    </row>
    <row r="590" spans="1:15" x14ac:dyDescent="0.2">
      <c r="A590" s="514">
        <v>589</v>
      </c>
      <c r="B590" s="514" t="s">
        <v>92</v>
      </c>
      <c r="C590" s="514">
        <v>1</v>
      </c>
      <c r="D590">
        <v>0.01</v>
      </c>
      <c r="E590">
        <v>0.01</v>
      </c>
      <c r="F590" s="382">
        <v>43451.472222222219</v>
      </c>
      <c r="G590">
        <v>1.1338999999999999</v>
      </c>
      <c r="H590" s="382">
        <v>43451.472222222219</v>
      </c>
      <c r="I590">
        <v>1.1338999999999999</v>
      </c>
      <c r="J590" s="374">
        <v>43451.541666666664</v>
      </c>
      <c r="K590">
        <v>1.1351</v>
      </c>
      <c r="L590">
        <v>0</v>
      </c>
      <c r="M590">
        <v>12.000000000001819</v>
      </c>
      <c r="N590">
        <v>1.2</v>
      </c>
      <c r="O590" s="515">
        <v>6.9444444445252884E-2</v>
      </c>
    </row>
    <row r="591" spans="1:15" x14ac:dyDescent="0.2">
      <c r="A591" s="514">
        <v>590</v>
      </c>
      <c r="B591" s="514" t="s">
        <v>92</v>
      </c>
      <c r="C591" s="514">
        <v>1</v>
      </c>
      <c r="D591">
        <v>0.01</v>
      </c>
      <c r="E591">
        <v>0.01</v>
      </c>
      <c r="F591" s="382">
        <v>43451.552083333336</v>
      </c>
      <c r="G591">
        <v>1.1342000000000001</v>
      </c>
      <c r="H591" s="382">
        <v>43451.552083333336</v>
      </c>
      <c r="I591">
        <v>1.1342000000000001</v>
      </c>
      <c r="J591" s="374">
        <v>43451.786111111112</v>
      </c>
      <c r="K591">
        <v>1.1354</v>
      </c>
      <c r="L591">
        <v>0</v>
      </c>
      <c r="M591">
        <v>11.999999999998181</v>
      </c>
      <c r="N591">
        <v>1.2</v>
      </c>
      <c r="O591" s="515">
        <v>0.23402777777664596</v>
      </c>
    </row>
    <row r="592" spans="1:15" x14ac:dyDescent="0.2">
      <c r="A592" s="514">
        <v>591</v>
      </c>
      <c r="B592" s="514" t="s">
        <v>92</v>
      </c>
      <c r="C592" s="514">
        <v>1</v>
      </c>
      <c r="D592">
        <v>0.01</v>
      </c>
      <c r="E592">
        <v>0.01</v>
      </c>
      <c r="F592" s="382">
        <v>43452.063888888886</v>
      </c>
      <c r="G592">
        <v>1.1347</v>
      </c>
      <c r="H592" s="382">
        <v>43452.063888888886</v>
      </c>
      <c r="I592">
        <v>1.1347</v>
      </c>
      <c r="J592" s="374">
        <v>43452.113194444442</v>
      </c>
      <c r="K592">
        <v>1.1358999999999999</v>
      </c>
      <c r="L592">
        <v>0</v>
      </c>
      <c r="M592">
        <v>12</v>
      </c>
      <c r="N592">
        <v>1.2</v>
      </c>
      <c r="O592" s="515">
        <v>4.9305555556202307E-2</v>
      </c>
    </row>
    <row r="593" spans="1:15" x14ac:dyDescent="0.2">
      <c r="A593" s="514">
        <v>592</v>
      </c>
      <c r="B593" s="514" t="s">
        <v>92</v>
      </c>
      <c r="C593" s="514">
        <v>1</v>
      </c>
      <c r="D593">
        <v>0.01</v>
      </c>
      <c r="E593">
        <v>0.01</v>
      </c>
      <c r="F593" s="382">
        <v>43452.25</v>
      </c>
      <c r="G593">
        <v>1.1349</v>
      </c>
      <c r="H593" s="382">
        <v>43452.25</v>
      </c>
      <c r="I593">
        <v>1.1349</v>
      </c>
      <c r="J593" s="374">
        <v>43452.380555555559</v>
      </c>
      <c r="K593">
        <v>1.1362000000000001</v>
      </c>
      <c r="L593">
        <v>0</v>
      </c>
      <c r="M593">
        <v>13.000000000001819</v>
      </c>
      <c r="N593">
        <v>1.3</v>
      </c>
      <c r="O593" s="515">
        <v>0.13055555555911269</v>
      </c>
    </row>
    <row r="594" spans="1:15" x14ac:dyDescent="0.2">
      <c r="A594" s="514">
        <v>593</v>
      </c>
      <c r="B594" s="514" t="s">
        <v>92</v>
      </c>
      <c r="C594" s="514">
        <v>1</v>
      </c>
      <c r="D594">
        <v>0.01</v>
      </c>
      <c r="E594">
        <v>0.01</v>
      </c>
      <c r="F594" s="382">
        <v>43452.42083333333</v>
      </c>
      <c r="G594">
        <v>1.1369</v>
      </c>
      <c r="H594" s="382">
        <v>43452.42083333333</v>
      </c>
      <c r="I594">
        <v>1.1369</v>
      </c>
      <c r="J594" s="374">
        <v>43452.452777777777</v>
      </c>
      <c r="K594">
        <v>1.1380999999999999</v>
      </c>
      <c r="L594">
        <v>0</v>
      </c>
      <c r="M594">
        <v>11.999999999998181</v>
      </c>
      <c r="N594">
        <v>1.2</v>
      </c>
      <c r="O594" s="515">
        <v>3.1944444446708076E-2</v>
      </c>
    </row>
    <row r="595" spans="1:15" x14ac:dyDescent="0.2">
      <c r="A595" s="514">
        <v>594</v>
      </c>
      <c r="B595" s="514" t="s">
        <v>92</v>
      </c>
      <c r="C595" s="514">
        <v>3</v>
      </c>
      <c r="D595">
        <v>0.01</v>
      </c>
      <c r="E595">
        <v>0.03</v>
      </c>
      <c r="F595" s="382">
        <v>43452.577777777777</v>
      </c>
      <c r="G595">
        <v>1.1382000000000001</v>
      </c>
      <c r="H595" s="382">
        <v>43452.793749999997</v>
      </c>
      <c r="I595">
        <v>1.1355999999999999</v>
      </c>
      <c r="J595" s="374">
        <v>43453.048611111109</v>
      </c>
      <c r="K595">
        <v>1.1384000000000001</v>
      </c>
      <c r="L595">
        <v>26.000000000001819</v>
      </c>
      <c r="M595">
        <v>28</v>
      </c>
      <c r="N595">
        <v>4.04</v>
      </c>
      <c r="O595" s="515">
        <v>0.47083333333284827</v>
      </c>
    </row>
    <row r="596" spans="1:15" x14ac:dyDescent="0.2">
      <c r="A596" s="514">
        <v>595</v>
      </c>
      <c r="B596" s="514" t="s">
        <v>92</v>
      </c>
      <c r="C596" s="514">
        <v>1</v>
      </c>
      <c r="D596">
        <v>0.01</v>
      </c>
      <c r="E596">
        <v>0.01</v>
      </c>
      <c r="F596" s="382">
        <v>43453.36041666667</v>
      </c>
      <c r="G596">
        <v>1.1395999999999999</v>
      </c>
      <c r="H596" s="382">
        <v>43453.36041666667</v>
      </c>
      <c r="I596">
        <v>1.1395999999999999</v>
      </c>
      <c r="J596" s="374">
        <v>43453.478472222225</v>
      </c>
      <c r="K596">
        <v>1.1408</v>
      </c>
      <c r="L596">
        <v>0</v>
      </c>
      <c r="M596">
        <v>12</v>
      </c>
      <c r="N596">
        <v>1.2</v>
      </c>
      <c r="O596" s="515">
        <v>0.11805555555474712</v>
      </c>
    </row>
    <row r="597" spans="1:15" x14ac:dyDescent="0.2">
      <c r="A597" s="514">
        <v>596</v>
      </c>
      <c r="B597" s="514" t="s">
        <v>92</v>
      </c>
      <c r="C597" s="514">
        <v>1</v>
      </c>
      <c r="D597">
        <v>0.01</v>
      </c>
      <c r="E597">
        <v>0.01</v>
      </c>
      <c r="F597" s="382">
        <v>43453.490972222222</v>
      </c>
      <c r="G597">
        <v>1.1402000000000001</v>
      </c>
      <c r="H597" s="382">
        <v>43453.490972222222</v>
      </c>
      <c r="I597">
        <v>1.1402000000000001</v>
      </c>
      <c r="J597" s="374">
        <v>43453.643750000003</v>
      </c>
      <c r="K597">
        <v>1.1414</v>
      </c>
      <c r="L597">
        <v>0</v>
      </c>
      <c r="M597">
        <v>11.999999999998181</v>
      </c>
      <c r="N597">
        <v>1.2</v>
      </c>
      <c r="O597" s="515">
        <v>0.15277777778101154</v>
      </c>
    </row>
    <row r="598" spans="1:15" x14ac:dyDescent="0.2">
      <c r="A598" s="514">
        <v>597</v>
      </c>
      <c r="B598" s="514" t="s">
        <v>92</v>
      </c>
      <c r="C598" s="514">
        <v>1</v>
      </c>
      <c r="D598">
        <v>0.01</v>
      </c>
      <c r="E598">
        <v>0.01</v>
      </c>
      <c r="F598" s="382">
        <v>43453.704861111109</v>
      </c>
      <c r="G598">
        <v>1.1425000000000001</v>
      </c>
      <c r="H598" s="382">
        <v>43453.704861111109</v>
      </c>
      <c r="I598">
        <v>1.1425000000000001</v>
      </c>
      <c r="J598" s="374">
        <v>43453.832638888889</v>
      </c>
      <c r="K598">
        <v>1.1435999999999999</v>
      </c>
      <c r="L598">
        <v>0</v>
      </c>
      <c r="M598">
        <v>11</v>
      </c>
      <c r="N598">
        <v>1.1000000000000001</v>
      </c>
      <c r="O598" s="515">
        <v>0.12777777777955635</v>
      </c>
    </row>
    <row r="599" spans="1:15" x14ac:dyDescent="0.2">
      <c r="A599" s="514">
        <v>598</v>
      </c>
      <c r="B599" s="514" t="s">
        <v>92</v>
      </c>
      <c r="C599" s="514">
        <v>2</v>
      </c>
      <c r="D599">
        <v>0.01</v>
      </c>
      <c r="E599">
        <v>0.02</v>
      </c>
      <c r="F599" s="382">
        <v>43453.844444444447</v>
      </c>
      <c r="G599">
        <v>1.1389</v>
      </c>
      <c r="H599" s="382">
        <v>43453.857638888891</v>
      </c>
      <c r="I599">
        <v>1.1376999999999999</v>
      </c>
      <c r="J599" s="374">
        <v>43454.327777777777</v>
      </c>
      <c r="K599">
        <v>1.1398999999999999</v>
      </c>
      <c r="L599">
        <v>12</v>
      </c>
      <c r="M599">
        <v>22</v>
      </c>
      <c r="N599">
        <v>2.46</v>
      </c>
      <c r="O599" s="515">
        <v>0.48333333332993789</v>
      </c>
    </row>
    <row r="600" spans="1:15" x14ac:dyDescent="0.2">
      <c r="A600" s="514">
        <v>599</v>
      </c>
      <c r="B600" s="514" t="s">
        <v>92</v>
      </c>
      <c r="C600" s="514">
        <v>1</v>
      </c>
      <c r="D600">
        <v>0.01</v>
      </c>
      <c r="E600">
        <v>0.01</v>
      </c>
      <c r="F600" s="382">
        <v>43454.371527777781</v>
      </c>
      <c r="G600">
        <v>1.1420999999999999</v>
      </c>
      <c r="H600" s="382">
        <v>43454.371527777781</v>
      </c>
      <c r="I600">
        <v>1.1420999999999999</v>
      </c>
      <c r="J600" s="374">
        <v>43454.396527777775</v>
      </c>
      <c r="K600">
        <v>1.1432</v>
      </c>
      <c r="L600">
        <v>0</v>
      </c>
      <c r="M600">
        <v>11.000000000001819</v>
      </c>
      <c r="N600">
        <v>1.1000000000000001</v>
      </c>
      <c r="O600" s="515">
        <v>2.4999999994179234E-2</v>
      </c>
    </row>
    <row r="601" spans="1:15" x14ac:dyDescent="0.2">
      <c r="A601" s="514">
        <v>600</v>
      </c>
      <c r="B601" s="514" t="s">
        <v>92</v>
      </c>
      <c r="C601" s="514">
        <v>6</v>
      </c>
      <c r="D601">
        <v>0.04</v>
      </c>
      <c r="E601">
        <v>0.12</v>
      </c>
      <c r="F601" s="382">
        <v>43454.475694444445</v>
      </c>
      <c r="G601">
        <v>1.1478999999999999</v>
      </c>
      <c r="H601" s="382">
        <v>43454.702777777777</v>
      </c>
      <c r="I601">
        <v>1.1406000000000001</v>
      </c>
      <c r="J601" s="374">
        <v>43454.757638888892</v>
      </c>
      <c r="K601">
        <v>1.1446000000000001</v>
      </c>
      <c r="L601">
        <v>73</v>
      </c>
      <c r="M601">
        <v>40</v>
      </c>
      <c r="N601">
        <v>18.900000000000002</v>
      </c>
      <c r="O601" s="515">
        <v>0.28194444444670808</v>
      </c>
    </row>
    <row r="602" spans="1:15" x14ac:dyDescent="0.2">
      <c r="A602" s="514">
        <v>601</v>
      </c>
      <c r="B602" s="514" t="s">
        <v>92</v>
      </c>
      <c r="C602" s="514">
        <v>1</v>
      </c>
      <c r="D602">
        <v>0.01</v>
      </c>
      <c r="E602">
        <v>0.01</v>
      </c>
      <c r="F602" s="382">
        <v>43454.792361111111</v>
      </c>
      <c r="G602">
        <v>1.1457999999999999</v>
      </c>
      <c r="H602" s="382">
        <v>43454.792361111111</v>
      </c>
      <c r="I602">
        <v>1.1457999999999999</v>
      </c>
      <c r="J602" s="374">
        <v>43454.808333333334</v>
      </c>
      <c r="K602">
        <v>1.147</v>
      </c>
      <c r="L602">
        <v>0</v>
      </c>
      <c r="M602">
        <v>12</v>
      </c>
      <c r="N602">
        <v>1.2</v>
      </c>
      <c r="O602" s="515">
        <v>1.5972222223354038E-2</v>
      </c>
    </row>
    <row r="603" spans="1:15" x14ac:dyDescent="0.2">
      <c r="A603" s="514">
        <v>602</v>
      </c>
      <c r="B603" s="514" t="s">
        <v>92</v>
      </c>
      <c r="C603" s="514">
        <v>8</v>
      </c>
      <c r="D603">
        <v>0.09</v>
      </c>
      <c r="E603">
        <v>0.27</v>
      </c>
      <c r="F603" s="382">
        <v>43454.854861111111</v>
      </c>
      <c r="G603">
        <v>1.1479999999999999</v>
      </c>
      <c r="H603" s="382">
        <v>43455.8</v>
      </c>
      <c r="I603">
        <v>1.1366000000000001</v>
      </c>
      <c r="J603" s="374">
        <v>43458.643055555556</v>
      </c>
      <c r="K603">
        <v>1.1419999999999999</v>
      </c>
      <c r="L603">
        <v>114</v>
      </c>
      <c r="M603">
        <v>53.999999999998181</v>
      </c>
      <c r="N603">
        <v>49</v>
      </c>
      <c r="O603" s="515">
        <v>1.7881944444452529</v>
      </c>
    </row>
    <row r="604" spans="1:15" x14ac:dyDescent="0.2">
      <c r="A604" s="514">
        <v>603</v>
      </c>
      <c r="B604" s="514" t="s">
        <v>93</v>
      </c>
      <c r="C604" s="514">
        <v>3</v>
      </c>
      <c r="D604">
        <v>0.01</v>
      </c>
      <c r="E604">
        <v>0.03</v>
      </c>
      <c r="F604" s="382">
        <v>43455.697222222225</v>
      </c>
      <c r="G604">
        <v>1.1393</v>
      </c>
      <c r="H604" s="382">
        <v>43455.709027777775</v>
      </c>
      <c r="I604">
        <v>1.1418999999999999</v>
      </c>
      <c r="J604" s="374">
        <v>43455.756944444445</v>
      </c>
      <c r="K604">
        <v>1.1393</v>
      </c>
      <c r="L604">
        <v>26</v>
      </c>
      <c r="M604">
        <v>26</v>
      </c>
      <c r="N604">
        <v>3.8</v>
      </c>
      <c r="O604" s="515">
        <v>5.9722222220443655E-2</v>
      </c>
    </row>
    <row r="605" spans="1:15" x14ac:dyDescent="0.2">
      <c r="A605" s="514">
        <v>604</v>
      </c>
      <c r="B605" s="514" t="s">
        <v>93</v>
      </c>
      <c r="C605" s="514">
        <v>1</v>
      </c>
      <c r="D605">
        <v>0.01</v>
      </c>
      <c r="E605">
        <v>0.01</v>
      </c>
      <c r="F605" s="382">
        <v>43455.815972222219</v>
      </c>
      <c r="G605">
        <v>1.1369</v>
      </c>
      <c r="H605" s="382">
        <v>43455.815972222219</v>
      </c>
      <c r="I605">
        <v>1.1369</v>
      </c>
      <c r="J605" s="374">
        <v>43455.898611111108</v>
      </c>
      <c r="K605">
        <v>1.1356999999999999</v>
      </c>
      <c r="L605">
        <v>0</v>
      </c>
      <c r="M605">
        <v>12</v>
      </c>
      <c r="N605">
        <v>1.2</v>
      </c>
      <c r="O605" s="515">
        <v>8.2638888889050577E-2</v>
      </c>
    </row>
    <row r="606" spans="1:15" x14ac:dyDescent="0.2">
      <c r="A606" s="514">
        <v>605</v>
      </c>
      <c r="B606" s="514" t="s">
        <v>93</v>
      </c>
      <c r="C606" s="514">
        <v>5</v>
      </c>
      <c r="D606">
        <v>0.03</v>
      </c>
      <c r="E606">
        <v>0.08</v>
      </c>
      <c r="F606" s="524">
        <v>43458</v>
      </c>
      <c r="G606">
        <v>1.1366000000000001</v>
      </c>
      <c r="H606" s="382">
        <v>43458.645833333336</v>
      </c>
      <c r="I606">
        <v>1.1422000000000001</v>
      </c>
      <c r="J606" s="374">
        <v>43460.404166666667</v>
      </c>
      <c r="K606">
        <v>1.1387</v>
      </c>
      <c r="L606">
        <v>56.000000000001819</v>
      </c>
      <c r="M606">
        <v>35.000000000001819</v>
      </c>
      <c r="N606">
        <v>12.18</v>
      </c>
      <c r="O606" s="515">
        <v>2.4041666666671517</v>
      </c>
    </row>
    <row r="607" spans="1:15" x14ac:dyDescent="0.2">
      <c r="A607" s="514">
        <v>606</v>
      </c>
      <c r="B607" s="514" t="s">
        <v>92</v>
      </c>
      <c r="C607" s="514">
        <v>7</v>
      </c>
      <c r="D607">
        <v>0.06</v>
      </c>
      <c r="E607">
        <v>0.18</v>
      </c>
      <c r="F607" s="382">
        <v>43458.662499999999</v>
      </c>
      <c r="G607">
        <v>1.1435</v>
      </c>
      <c r="H607" s="382">
        <v>43460.881944444445</v>
      </c>
      <c r="I607">
        <v>1.1344000000000001</v>
      </c>
      <c r="J607" s="374">
        <v>43461.405555555553</v>
      </c>
      <c r="K607">
        <v>1.1394</v>
      </c>
      <c r="L607">
        <v>91</v>
      </c>
      <c r="M607">
        <v>50</v>
      </c>
      <c r="N607">
        <v>30.59</v>
      </c>
      <c r="O607" s="515">
        <v>2.7430555555547471</v>
      </c>
    </row>
    <row r="608" spans="1:15" x14ac:dyDescent="0.2">
      <c r="A608" s="514">
        <v>607</v>
      </c>
      <c r="B608" s="514" t="s">
        <v>93</v>
      </c>
      <c r="C608" s="514">
        <v>3</v>
      </c>
      <c r="D608">
        <v>0.01</v>
      </c>
      <c r="E608">
        <v>0.03</v>
      </c>
      <c r="F608" s="382">
        <v>43460.459027777775</v>
      </c>
      <c r="G608">
        <v>1.1383000000000001</v>
      </c>
      <c r="H608" s="382">
        <v>43460.704861111109</v>
      </c>
      <c r="I608">
        <v>1.1411</v>
      </c>
      <c r="J608" s="374">
        <v>43460.771527777775</v>
      </c>
      <c r="K608">
        <v>1.1384000000000001</v>
      </c>
      <c r="L608">
        <v>28</v>
      </c>
      <c r="M608">
        <v>27</v>
      </c>
      <c r="N608">
        <v>4</v>
      </c>
      <c r="O608" s="515">
        <v>0.3125</v>
      </c>
    </row>
    <row r="609" spans="1:15" x14ac:dyDescent="0.2">
      <c r="A609" s="514">
        <v>608</v>
      </c>
      <c r="B609" s="514" t="s">
        <v>93</v>
      </c>
      <c r="C609" s="514">
        <v>1</v>
      </c>
      <c r="D609">
        <v>0.01</v>
      </c>
      <c r="E609">
        <v>0.01</v>
      </c>
      <c r="F609" s="382">
        <v>43460.81527777778</v>
      </c>
      <c r="G609">
        <v>1.1363000000000001</v>
      </c>
      <c r="H609" s="382">
        <v>43460.81527777778</v>
      </c>
      <c r="I609">
        <v>1.1363000000000001</v>
      </c>
      <c r="J609" s="374">
        <v>43460.870833333334</v>
      </c>
      <c r="K609">
        <v>1.1351</v>
      </c>
      <c r="L609">
        <v>0</v>
      </c>
      <c r="M609">
        <v>12</v>
      </c>
      <c r="N609">
        <v>1.2</v>
      </c>
      <c r="O609" s="515">
        <v>5.5555555554747116E-2</v>
      </c>
    </row>
    <row r="610" spans="1:15" x14ac:dyDescent="0.2">
      <c r="A610" s="514">
        <v>609</v>
      </c>
      <c r="B610" s="514" t="s">
        <v>93</v>
      </c>
      <c r="C610" s="514">
        <v>3</v>
      </c>
      <c r="D610">
        <v>0.01</v>
      </c>
      <c r="E610">
        <v>0.03</v>
      </c>
      <c r="F610" s="382">
        <v>43461.136111111111</v>
      </c>
      <c r="G610">
        <v>1.1379999999999999</v>
      </c>
      <c r="H610" s="382">
        <v>43461.518750000003</v>
      </c>
      <c r="I610">
        <v>1.1406000000000001</v>
      </c>
      <c r="J610" s="374">
        <v>43461.579861111109</v>
      </c>
      <c r="K610">
        <v>1.1379999999999999</v>
      </c>
      <c r="L610">
        <v>26.000000000001819</v>
      </c>
      <c r="M610">
        <v>26.000000000001819</v>
      </c>
      <c r="N610">
        <v>3.8</v>
      </c>
      <c r="O610" s="515">
        <v>0.44374999999854481</v>
      </c>
    </row>
    <row r="611" spans="1:15" x14ac:dyDescent="0.2">
      <c r="A611" s="514">
        <v>610</v>
      </c>
      <c r="B611" s="514" t="s">
        <v>92</v>
      </c>
      <c r="C611" s="514">
        <v>3</v>
      </c>
      <c r="D611">
        <v>0.01</v>
      </c>
      <c r="E611">
        <v>0.03</v>
      </c>
      <c r="F611" s="382">
        <v>43461.529166666667</v>
      </c>
      <c r="G611">
        <v>1.1400999999999999</v>
      </c>
      <c r="H611" s="382">
        <v>43461.581944444442</v>
      </c>
      <c r="I611">
        <v>1.1375</v>
      </c>
      <c r="J611" s="374">
        <v>43461.618750000001</v>
      </c>
      <c r="K611">
        <v>1.1402000000000001</v>
      </c>
      <c r="L611">
        <v>25.999999999998181</v>
      </c>
      <c r="M611">
        <v>27.000000000001819</v>
      </c>
      <c r="N611">
        <v>4.2</v>
      </c>
      <c r="O611" s="515">
        <v>8.9583333334303461E-2</v>
      </c>
    </row>
    <row r="612" spans="1:15" x14ac:dyDescent="0.2">
      <c r="A612" s="514">
        <v>611</v>
      </c>
      <c r="B612" s="514" t="s">
        <v>93</v>
      </c>
      <c r="C612" s="514">
        <v>7</v>
      </c>
      <c r="D612">
        <v>0.06</v>
      </c>
      <c r="E612">
        <v>0.18</v>
      </c>
      <c r="F612" s="382">
        <v>43461.587500000001</v>
      </c>
      <c r="G612">
        <v>1.1377999999999999</v>
      </c>
      <c r="H612" s="382">
        <v>43467.290277777778</v>
      </c>
      <c r="I612">
        <v>1.1477999999999999</v>
      </c>
      <c r="J612" s="374">
        <v>43467.398611111108</v>
      </c>
      <c r="K612">
        <v>1.1431</v>
      </c>
      <c r="L612">
        <v>100</v>
      </c>
      <c r="M612">
        <v>47</v>
      </c>
      <c r="N612">
        <v>30.240000000000002</v>
      </c>
      <c r="O612" s="515">
        <v>3.8111111111065838</v>
      </c>
    </row>
    <row r="613" spans="1:15" x14ac:dyDescent="0.2">
      <c r="A613" s="514">
        <v>612</v>
      </c>
      <c r="B613" s="514" t="s">
        <v>92</v>
      </c>
      <c r="C613" s="514">
        <v>1</v>
      </c>
      <c r="D613">
        <v>0.01</v>
      </c>
      <c r="E613">
        <v>0.01</v>
      </c>
      <c r="F613" s="382">
        <v>43461.625</v>
      </c>
      <c r="G613">
        <v>1.1397999999999999</v>
      </c>
      <c r="H613" s="382">
        <v>43461.625</v>
      </c>
      <c r="I613">
        <v>1.1397999999999999</v>
      </c>
      <c r="J613" s="374">
        <v>43461.662499999999</v>
      </c>
      <c r="K613">
        <v>1.141</v>
      </c>
      <c r="L613">
        <v>0</v>
      </c>
      <c r="M613">
        <v>12</v>
      </c>
      <c r="N613">
        <v>1.2</v>
      </c>
      <c r="O613" s="515">
        <v>3.7499999998544808E-2</v>
      </c>
    </row>
    <row r="614" spans="1:15" x14ac:dyDescent="0.2">
      <c r="A614" s="514">
        <v>613</v>
      </c>
      <c r="B614" s="514" t="s">
        <v>92</v>
      </c>
      <c r="C614" s="514">
        <v>3</v>
      </c>
      <c r="D614">
        <v>0.01</v>
      </c>
      <c r="E614">
        <v>0.03</v>
      </c>
      <c r="F614" s="382">
        <v>43461.668749999997</v>
      </c>
      <c r="G614">
        <v>1.1428</v>
      </c>
      <c r="H614" s="382">
        <v>43461.707638888889</v>
      </c>
      <c r="I614">
        <v>1.1402000000000001</v>
      </c>
      <c r="J614" s="374">
        <v>43461.769444444442</v>
      </c>
      <c r="K614">
        <v>1.1428</v>
      </c>
      <c r="L614">
        <v>25.999999999998181</v>
      </c>
      <c r="M614">
        <v>25.999999999998181</v>
      </c>
      <c r="N614">
        <v>3.8</v>
      </c>
      <c r="O614" s="515">
        <v>0.10069444444525288</v>
      </c>
    </row>
    <row r="615" spans="1:15" x14ac:dyDescent="0.2">
      <c r="A615" s="514">
        <v>614</v>
      </c>
      <c r="B615" s="514" t="s">
        <v>92</v>
      </c>
      <c r="C615" s="514">
        <v>1</v>
      </c>
      <c r="D615">
        <v>0.01</v>
      </c>
      <c r="E615">
        <v>0.01</v>
      </c>
      <c r="F615" s="382">
        <v>43461.786111111112</v>
      </c>
      <c r="G615">
        <v>1.1440999999999999</v>
      </c>
      <c r="H615" s="382">
        <v>43461.786111111112</v>
      </c>
      <c r="I615">
        <v>1.1440999999999999</v>
      </c>
      <c r="J615" s="374">
        <v>43461.82916666667</v>
      </c>
      <c r="K615">
        <v>1.1453</v>
      </c>
      <c r="L615">
        <v>0</v>
      </c>
      <c r="M615">
        <v>12.000000000001819</v>
      </c>
      <c r="N615">
        <v>1.2</v>
      </c>
      <c r="O615" s="515">
        <v>4.3055555557657499E-2</v>
      </c>
    </row>
    <row r="616" spans="1:15" x14ac:dyDescent="0.2">
      <c r="A616" s="514">
        <v>615</v>
      </c>
      <c r="B616" s="514" t="s">
        <v>92</v>
      </c>
      <c r="C616" s="514">
        <v>2</v>
      </c>
      <c r="D616">
        <v>0.01</v>
      </c>
      <c r="E616">
        <v>0.02</v>
      </c>
      <c r="F616" s="382">
        <v>43461.844444444447</v>
      </c>
      <c r="G616">
        <v>1.1447000000000001</v>
      </c>
      <c r="H616" s="382">
        <v>43461.907638888886</v>
      </c>
      <c r="I616">
        <v>1.143</v>
      </c>
      <c r="J616" s="374">
        <v>43462.134027777778</v>
      </c>
      <c r="K616">
        <v>1.1452</v>
      </c>
      <c r="L616">
        <v>17</v>
      </c>
      <c r="M616">
        <v>22</v>
      </c>
      <c r="N616">
        <v>2.46</v>
      </c>
      <c r="O616" s="515">
        <v>0.28958333333139308</v>
      </c>
    </row>
    <row r="617" spans="1:15" x14ac:dyDescent="0.2">
      <c r="A617" s="514">
        <v>616</v>
      </c>
      <c r="B617" s="514" t="s">
        <v>92</v>
      </c>
      <c r="C617" s="514">
        <v>1</v>
      </c>
      <c r="D617">
        <v>0.01</v>
      </c>
      <c r="E617">
        <v>0.01</v>
      </c>
      <c r="F617" s="382">
        <v>43462.351388888892</v>
      </c>
      <c r="G617">
        <v>1.1453</v>
      </c>
      <c r="H617" s="382">
        <v>43462.351388888892</v>
      </c>
      <c r="I617">
        <v>1.1453</v>
      </c>
      <c r="J617" s="374">
        <v>43462.380555555559</v>
      </c>
      <c r="K617">
        <v>1.1465000000000001</v>
      </c>
      <c r="L617">
        <v>0</v>
      </c>
      <c r="M617">
        <v>12</v>
      </c>
      <c r="N617">
        <v>1.2</v>
      </c>
      <c r="O617" s="515">
        <v>2.9166666667151731E-2</v>
      </c>
    </row>
    <row r="618" spans="1:15" x14ac:dyDescent="0.2">
      <c r="A618" s="514">
        <v>617</v>
      </c>
      <c r="B618" s="514" t="s">
        <v>92</v>
      </c>
      <c r="C618" s="514">
        <v>2</v>
      </c>
      <c r="D618">
        <v>0.01</v>
      </c>
      <c r="E618">
        <v>0.02</v>
      </c>
      <c r="F618" s="382">
        <v>43462.385416666664</v>
      </c>
      <c r="G618">
        <v>1.1460999999999999</v>
      </c>
      <c r="H618" s="382">
        <v>43462.420138888891</v>
      </c>
      <c r="I618">
        <v>1.1437999999999999</v>
      </c>
      <c r="J618" s="374">
        <v>43462.482638888891</v>
      </c>
      <c r="K618">
        <v>1.1462000000000001</v>
      </c>
      <c r="L618">
        <v>22.999999999998181</v>
      </c>
      <c r="M618">
        <v>24.000000000001819</v>
      </c>
      <c r="N618">
        <v>2.5</v>
      </c>
      <c r="O618" s="515">
        <v>9.7222222226264421E-2</v>
      </c>
    </row>
    <row r="619" spans="1:15" x14ac:dyDescent="0.2">
      <c r="A619" s="514">
        <v>618</v>
      </c>
      <c r="B619" s="514" t="s">
        <v>92</v>
      </c>
      <c r="C619" s="514">
        <v>4</v>
      </c>
      <c r="D619">
        <v>0.02</v>
      </c>
      <c r="E619">
        <v>0.05</v>
      </c>
      <c r="F619" s="382">
        <v>43462.509027777778</v>
      </c>
      <c r="G619">
        <v>1.147</v>
      </c>
      <c r="H619" s="382">
        <v>43465.246527777781</v>
      </c>
      <c r="I619">
        <v>1.1426000000000001</v>
      </c>
      <c r="J619" s="374">
        <v>43465.518055555556</v>
      </c>
      <c r="K619">
        <v>1.1458999999999999</v>
      </c>
      <c r="L619">
        <v>44</v>
      </c>
      <c r="M619">
        <v>33</v>
      </c>
      <c r="N619">
        <v>7.0399999999999991</v>
      </c>
      <c r="O619" s="515">
        <v>1.0090277777781012</v>
      </c>
    </row>
    <row r="620" spans="1:15" x14ac:dyDescent="0.2">
      <c r="A620" s="514">
        <v>619</v>
      </c>
      <c r="B620" s="514" t="s">
        <v>92</v>
      </c>
      <c r="C620" s="514">
        <v>3</v>
      </c>
      <c r="D620">
        <v>0.01</v>
      </c>
      <c r="E620">
        <v>0.03</v>
      </c>
      <c r="F620" s="382">
        <v>43465.529166666667</v>
      </c>
      <c r="G620">
        <v>1.1458999999999999</v>
      </c>
      <c r="H620" s="382">
        <v>43465.682638888888</v>
      </c>
      <c r="I620">
        <v>1.1433</v>
      </c>
      <c r="J620" s="374">
        <v>43465.746527777781</v>
      </c>
      <c r="K620">
        <v>1.1458999999999999</v>
      </c>
      <c r="L620">
        <v>26</v>
      </c>
      <c r="M620">
        <v>26</v>
      </c>
      <c r="N620">
        <v>3.9000000000000004</v>
      </c>
      <c r="O620" s="515">
        <v>0.21736111111385981</v>
      </c>
    </row>
    <row r="621" spans="1:15" x14ac:dyDescent="0.2">
      <c r="A621" s="514">
        <v>620</v>
      </c>
      <c r="B621" s="514" t="s">
        <v>92</v>
      </c>
      <c r="C621" s="514">
        <v>2</v>
      </c>
      <c r="D621">
        <v>0.01</v>
      </c>
      <c r="E621">
        <v>0.02</v>
      </c>
      <c r="F621" s="382">
        <v>43465.749305555553</v>
      </c>
      <c r="G621">
        <v>1.1456999999999999</v>
      </c>
      <c r="H621" s="382">
        <v>43465.81527777778</v>
      </c>
      <c r="I621">
        <v>1.1444000000000001</v>
      </c>
      <c r="J621" s="374">
        <v>43465.9375</v>
      </c>
      <c r="K621">
        <v>1.1463000000000001</v>
      </c>
      <c r="L621">
        <v>13</v>
      </c>
      <c r="M621">
        <v>19.000000000001819</v>
      </c>
      <c r="N621">
        <v>2.5</v>
      </c>
      <c r="O621" s="515">
        <v>0.18819444444670808</v>
      </c>
    </row>
    <row r="622" spans="1:15" x14ac:dyDescent="0.2">
      <c r="A622" s="514">
        <v>621</v>
      </c>
      <c r="B622" s="514" t="s">
        <v>92</v>
      </c>
      <c r="C622" s="514">
        <v>1</v>
      </c>
      <c r="D622">
        <v>0.01</v>
      </c>
      <c r="E622">
        <v>0.01</v>
      </c>
      <c r="F622" s="382">
        <v>43467.150694444441</v>
      </c>
      <c r="G622">
        <v>1.1446000000000001</v>
      </c>
      <c r="H622" s="382">
        <v>43467.150694444441</v>
      </c>
      <c r="I622">
        <v>1.1446000000000001</v>
      </c>
      <c r="J622" s="374">
        <v>43467.270833333336</v>
      </c>
      <c r="K622">
        <v>1.1457999999999999</v>
      </c>
      <c r="L622">
        <v>0</v>
      </c>
      <c r="M622">
        <v>12</v>
      </c>
      <c r="N622">
        <v>1.2</v>
      </c>
      <c r="O622" s="515">
        <v>0.12013888889487134</v>
      </c>
    </row>
    <row r="623" spans="1:15" x14ac:dyDescent="0.2">
      <c r="A623" s="514">
        <v>622</v>
      </c>
      <c r="B623" s="514" t="s">
        <v>92</v>
      </c>
      <c r="C623" s="514">
        <v>10</v>
      </c>
      <c r="D623">
        <v>0.2</v>
      </c>
      <c r="E623">
        <v>0.60000000000000009</v>
      </c>
      <c r="F623" s="382">
        <v>43467.302083333336</v>
      </c>
      <c r="G623">
        <v>1.1491</v>
      </c>
      <c r="H623" s="382">
        <v>43468.038194444445</v>
      </c>
      <c r="I623">
        <v>1.1315</v>
      </c>
      <c r="J623" s="374">
        <v>43468.666666666664</v>
      </c>
      <c r="K623">
        <v>1.1383000000000001</v>
      </c>
      <c r="L623">
        <v>176</v>
      </c>
      <c r="M623">
        <v>68</v>
      </c>
      <c r="N623">
        <v>107.61999999999999</v>
      </c>
      <c r="O623" s="515">
        <v>1.3645833333284827</v>
      </c>
    </row>
    <row r="624" spans="1:15" x14ac:dyDescent="0.2">
      <c r="A624" s="514">
        <v>623</v>
      </c>
      <c r="B624" s="514" t="s">
        <v>93</v>
      </c>
      <c r="C624" s="514">
        <v>1</v>
      </c>
      <c r="D624">
        <v>0.01</v>
      </c>
      <c r="E624">
        <v>0.01</v>
      </c>
      <c r="F624" s="382">
        <v>43467.401388888888</v>
      </c>
      <c r="G624">
        <v>1.1437999999999999</v>
      </c>
      <c r="H624" s="382">
        <v>43467.401388888888</v>
      </c>
      <c r="I624">
        <v>1.1437999999999999</v>
      </c>
      <c r="J624" s="374">
        <v>43467.445138888892</v>
      </c>
      <c r="K624">
        <v>1.1427</v>
      </c>
      <c r="L624">
        <v>0</v>
      </c>
      <c r="M624">
        <v>11</v>
      </c>
      <c r="N624">
        <v>1.1000000000000001</v>
      </c>
      <c r="O624" s="515">
        <v>4.3750000004365575E-2</v>
      </c>
    </row>
    <row r="625" spans="1:15" x14ac:dyDescent="0.2">
      <c r="A625" s="514">
        <v>624</v>
      </c>
      <c r="B625" s="514" t="s">
        <v>93</v>
      </c>
      <c r="C625" s="514">
        <v>1</v>
      </c>
      <c r="D625">
        <v>0.01</v>
      </c>
      <c r="E625">
        <v>0.01</v>
      </c>
      <c r="F625" s="382">
        <v>43467.458333333336</v>
      </c>
      <c r="G625">
        <v>1.1432</v>
      </c>
      <c r="H625" s="382">
        <v>43467.458333333336</v>
      </c>
      <c r="I625">
        <v>1.1432</v>
      </c>
      <c r="J625" s="374">
        <v>43467.554861111108</v>
      </c>
      <c r="K625">
        <v>1.1417999999999999</v>
      </c>
      <c r="L625">
        <v>0</v>
      </c>
      <c r="M625">
        <v>14</v>
      </c>
      <c r="N625">
        <v>1.4</v>
      </c>
      <c r="O625" s="515">
        <v>9.6527777772280388E-2</v>
      </c>
    </row>
    <row r="626" spans="1:15" x14ac:dyDescent="0.2">
      <c r="A626" s="514">
        <v>625</v>
      </c>
      <c r="B626" s="514" t="s">
        <v>93</v>
      </c>
      <c r="C626" s="514">
        <v>1</v>
      </c>
      <c r="D626">
        <v>0.01</v>
      </c>
      <c r="E626">
        <v>0.01</v>
      </c>
      <c r="F626" s="382">
        <v>43467.56527777778</v>
      </c>
      <c r="G626">
        <v>1.1404000000000001</v>
      </c>
      <c r="H626" s="382">
        <v>43467.56527777778</v>
      </c>
      <c r="I626">
        <v>1.1404000000000001</v>
      </c>
      <c r="J626" s="374">
        <v>43467.601388888892</v>
      </c>
      <c r="K626">
        <v>1.1392</v>
      </c>
      <c r="L626">
        <v>0</v>
      </c>
      <c r="M626">
        <v>12</v>
      </c>
      <c r="N626">
        <v>1.2</v>
      </c>
      <c r="O626" s="515">
        <v>3.6111111112404615E-2</v>
      </c>
    </row>
    <row r="627" spans="1:15" x14ac:dyDescent="0.2">
      <c r="A627" s="514">
        <v>626</v>
      </c>
      <c r="B627" s="514" t="s">
        <v>93</v>
      </c>
      <c r="C627" s="514">
        <v>1</v>
      </c>
      <c r="D627">
        <v>0.01</v>
      </c>
      <c r="E627">
        <v>0.01</v>
      </c>
      <c r="F627" s="382">
        <v>43467.606944444444</v>
      </c>
      <c r="G627">
        <v>1.1384000000000001</v>
      </c>
      <c r="H627" s="382">
        <v>43467.606944444444</v>
      </c>
      <c r="I627">
        <v>1.1384000000000001</v>
      </c>
      <c r="J627" s="374">
        <v>43467.620138888888</v>
      </c>
      <c r="K627">
        <v>1.137</v>
      </c>
      <c r="L627">
        <v>0</v>
      </c>
      <c r="M627">
        <v>14</v>
      </c>
      <c r="N627">
        <v>1.4</v>
      </c>
      <c r="O627" s="515">
        <v>1.3194444443797693E-2</v>
      </c>
    </row>
    <row r="628" spans="1:15" x14ac:dyDescent="0.2">
      <c r="A628" s="514">
        <v>627</v>
      </c>
      <c r="B628" s="514" t="s">
        <v>93</v>
      </c>
      <c r="C628" s="514">
        <v>1</v>
      </c>
      <c r="D628">
        <v>0.01</v>
      </c>
      <c r="E628">
        <v>0.01</v>
      </c>
      <c r="F628" s="382">
        <v>43467.632638888892</v>
      </c>
      <c r="G628">
        <v>1.1373</v>
      </c>
      <c r="H628" s="382">
        <v>43467.632638888892</v>
      </c>
      <c r="I628">
        <v>1.1373</v>
      </c>
      <c r="J628" s="374">
        <v>43467.665277777778</v>
      </c>
      <c r="K628">
        <v>1.1361000000000001</v>
      </c>
      <c r="L628">
        <v>0</v>
      </c>
      <c r="M628">
        <v>11.999999999998181</v>
      </c>
      <c r="N628">
        <v>1.2</v>
      </c>
      <c r="O628" s="515">
        <v>3.2638888886140194E-2</v>
      </c>
    </row>
    <row r="629" spans="1:15" x14ac:dyDescent="0.2">
      <c r="A629" s="514">
        <v>628</v>
      </c>
      <c r="B629" s="514" t="s">
        <v>93</v>
      </c>
      <c r="C629" s="514">
        <v>1</v>
      </c>
      <c r="D629">
        <v>0.01</v>
      </c>
      <c r="E629">
        <v>0.01</v>
      </c>
      <c r="F629" s="382">
        <v>43467.670138888891</v>
      </c>
      <c r="G629">
        <v>1.1365000000000001</v>
      </c>
      <c r="H629" s="382">
        <v>43467.670138888891</v>
      </c>
      <c r="I629">
        <v>1.1365000000000001</v>
      </c>
      <c r="J629" s="374">
        <v>43467.683333333334</v>
      </c>
      <c r="K629">
        <v>1.1353</v>
      </c>
      <c r="L629">
        <v>0</v>
      </c>
      <c r="M629">
        <v>12</v>
      </c>
      <c r="N629">
        <v>1.2</v>
      </c>
      <c r="O629" s="515">
        <v>1.3194444443797693E-2</v>
      </c>
    </row>
    <row r="630" spans="1:15" x14ac:dyDescent="0.2">
      <c r="A630" s="514">
        <v>629</v>
      </c>
      <c r="B630" s="514" t="s">
        <v>93</v>
      </c>
      <c r="C630" s="514">
        <v>1</v>
      </c>
      <c r="D630">
        <v>0.01</v>
      </c>
      <c r="E630">
        <v>0.01</v>
      </c>
      <c r="F630" s="382">
        <v>43467.741666666669</v>
      </c>
      <c r="G630">
        <v>1.1355</v>
      </c>
      <c r="H630" s="382">
        <v>43467.741666666669</v>
      </c>
      <c r="I630">
        <v>1.1355</v>
      </c>
      <c r="J630" s="374">
        <v>43467.765972222223</v>
      </c>
      <c r="K630">
        <v>1.1343000000000001</v>
      </c>
      <c r="L630">
        <v>0</v>
      </c>
      <c r="M630">
        <v>12</v>
      </c>
      <c r="N630">
        <v>1.2</v>
      </c>
      <c r="O630" s="515">
        <v>2.4305555554747116E-2</v>
      </c>
    </row>
    <row r="631" spans="1:15" x14ac:dyDescent="0.2">
      <c r="A631" s="514">
        <v>630</v>
      </c>
      <c r="B631" s="514" t="s">
        <v>93</v>
      </c>
      <c r="C631" s="514">
        <v>1</v>
      </c>
      <c r="D631">
        <v>0.01</v>
      </c>
      <c r="E631">
        <v>0.01</v>
      </c>
      <c r="F631" s="382">
        <v>43467.768750000003</v>
      </c>
      <c r="G631">
        <v>1.1347</v>
      </c>
      <c r="H631" s="382">
        <v>43467.768750000003</v>
      </c>
      <c r="I631">
        <v>1.1347</v>
      </c>
      <c r="J631" s="374">
        <v>43467.779166666667</v>
      </c>
      <c r="K631">
        <v>1.1335</v>
      </c>
      <c r="L631">
        <v>0</v>
      </c>
      <c r="M631">
        <v>12</v>
      </c>
      <c r="N631">
        <v>1.2</v>
      </c>
      <c r="O631" s="515">
        <v>1.0416666664241347E-2</v>
      </c>
    </row>
    <row r="632" spans="1:15" x14ac:dyDescent="0.2">
      <c r="A632" s="514">
        <v>631</v>
      </c>
      <c r="B632" s="514" t="s">
        <v>93</v>
      </c>
      <c r="C632" s="514">
        <v>2</v>
      </c>
      <c r="D632">
        <v>0.01</v>
      </c>
      <c r="E632">
        <v>0.02</v>
      </c>
      <c r="F632" s="382">
        <v>43467.803472222222</v>
      </c>
      <c r="G632">
        <v>1.1332</v>
      </c>
      <c r="H632" s="382">
        <v>43467.888194444444</v>
      </c>
      <c r="I632">
        <v>1.1344000000000001</v>
      </c>
      <c r="J632" s="374">
        <v>43467.982638888891</v>
      </c>
      <c r="K632">
        <v>1.1328</v>
      </c>
      <c r="L632">
        <v>12</v>
      </c>
      <c r="M632">
        <v>16</v>
      </c>
      <c r="N632">
        <v>2.1</v>
      </c>
      <c r="O632" s="515">
        <v>0.17916666666860692</v>
      </c>
    </row>
    <row r="633" spans="1:15" x14ac:dyDescent="0.2">
      <c r="A633" s="514">
        <v>632</v>
      </c>
      <c r="B633" s="514" t="s">
        <v>93</v>
      </c>
      <c r="C633" s="514">
        <v>1</v>
      </c>
      <c r="D633">
        <v>0.01</v>
      </c>
      <c r="E633">
        <v>0.01</v>
      </c>
      <c r="F633" s="382">
        <v>43467.991666666669</v>
      </c>
      <c r="G633">
        <v>1.1335</v>
      </c>
      <c r="H633" s="382">
        <v>43467.991666666669</v>
      </c>
      <c r="I633">
        <v>1.1335</v>
      </c>
      <c r="J633" s="374">
        <v>43467.994444444441</v>
      </c>
      <c r="K633">
        <v>1.1333</v>
      </c>
      <c r="L633">
        <v>0</v>
      </c>
      <c r="M633">
        <v>2</v>
      </c>
      <c r="N633">
        <v>0.2</v>
      </c>
      <c r="O633" s="515">
        <v>2.7777777722803876E-3</v>
      </c>
    </row>
    <row r="634" spans="1:15" x14ac:dyDescent="0.2">
      <c r="A634" s="514">
        <v>633</v>
      </c>
      <c r="B634" s="514" t="s">
        <v>93</v>
      </c>
      <c r="C634" s="514">
        <v>1</v>
      </c>
      <c r="D634">
        <v>0.01</v>
      </c>
      <c r="E634">
        <v>0.01</v>
      </c>
      <c r="F634" s="382">
        <v>43468.003472222219</v>
      </c>
      <c r="G634">
        <v>1.1347</v>
      </c>
      <c r="H634" s="382">
        <v>43468.003472222219</v>
      </c>
      <c r="I634">
        <v>1.1347</v>
      </c>
      <c r="J634" s="374">
        <v>43468.011805555558</v>
      </c>
      <c r="K634">
        <v>1.1335</v>
      </c>
      <c r="L634">
        <v>0</v>
      </c>
      <c r="M634">
        <v>12</v>
      </c>
      <c r="N634">
        <v>1.2</v>
      </c>
      <c r="O634" s="515">
        <v>8.3333333386690356E-3</v>
      </c>
    </row>
    <row r="635" spans="1:15" x14ac:dyDescent="0.2">
      <c r="A635" s="514">
        <v>634</v>
      </c>
      <c r="B635" s="514" t="s">
        <v>93</v>
      </c>
      <c r="C635" s="514">
        <v>4</v>
      </c>
      <c r="D635">
        <v>0.02</v>
      </c>
      <c r="E635">
        <v>0.05</v>
      </c>
      <c r="F635" s="382">
        <v>43468.05972222222</v>
      </c>
      <c r="G635">
        <v>1.1341000000000001</v>
      </c>
      <c r="H635" s="382">
        <v>43468.413888888892</v>
      </c>
      <c r="I635">
        <v>1.1382000000000001</v>
      </c>
      <c r="J635" s="374">
        <v>43468.52847222222</v>
      </c>
      <c r="K635">
        <v>1.1351</v>
      </c>
      <c r="L635">
        <v>41</v>
      </c>
      <c r="M635">
        <v>31.000000000001819</v>
      </c>
      <c r="N635">
        <v>7.1000000000000005</v>
      </c>
      <c r="O635" s="515">
        <v>0.46875</v>
      </c>
    </row>
    <row r="636" spans="1:15" x14ac:dyDescent="0.2">
      <c r="A636" s="514">
        <v>635</v>
      </c>
      <c r="B636" s="514" t="s">
        <v>93</v>
      </c>
      <c r="C636" s="514">
        <v>4</v>
      </c>
      <c r="D636">
        <v>0.02</v>
      </c>
      <c r="E636">
        <v>0.05</v>
      </c>
      <c r="F636" s="382">
        <v>43468.606249999997</v>
      </c>
      <c r="G636">
        <v>1.1355999999999999</v>
      </c>
      <c r="H636" s="382">
        <v>43468.672222222223</v>
      </c>
      <c r="I636">
        <v>1.1404000000000001</v>
      </c>
      <c r="J636" s="374">
        <v>43469.604166666664</v>
      </c>
      <c r="K636">
        <v>1.1371</v>
      </c>
      <c r="L636">
        <v>48</v>
      </c>
      <c r="M636">
        <v>33</v>
      </c>
      <c r="N636">
        <v>6.79</v>
      </c>
      <c r="O636" s="515">
        <v>0.99791666666715173</v>
      </c>
    </row>
    <row r="637" spans="1:15" x14ac:dyDescent="0.2">
      <c r="A637" s="514">
        <v>636</v>
      </c>
      <c r="B637" s="514" t="s">
        <v>92</v>
      </c>
      <c r="C637" s="514">
        <v>2</v>
      </c>
      <c r="D637">
        <v>0.01</v>
      </c>
      <c r="E637">
        <v>0.02</v>
      </c>
      <c r="F637" s="382">
        <v>43468.683333333334</v>
      </c>
      <c r="G637">
        <v>1.1403000000000001</v>
      </c>
      <c r="H637" s="382">
        <v>43468.705555555556</v>
      </c>
      <c r="I637">
        <v>1.1391</v>
      </c>
      <c r="J637" s="374">
        <v>43468.723611111112</v>
      </c>
      <c r="K637">
        <v>1.1409</v>
      </c>
      <c r="L637">
        <v>12.000000000001819</v>
      </c>
      <c r="M637">
        <v>18</v>
      </c>
      <c r="N637">
        <v>2.4</v>
      </c>
      <c r="O637" s="515">
        <v>4.0277777778101154E-2</v>
      </c>
    </row>
    <row r="638" spans="1:15" x14ac:dyDescent="0.2">
      <c r="A638" s="514">
        <v>637</v>
      </c>
      <c r="B638" s="514" t="s">
        <v>92</v>
      </c>
      <c r="C638" s="514">
        <v>1</v>
      </c>
      <c r="D638">
        <v>0.01</v>
      </c>
      <c r="E638">
        <v>0.01</v>
      </c>
      <c r="F638" s="382">
        <v>43468.734722222223</v>
      </c>
      <c r="G638">
        <v>1.1396999999999999</v>
      </c>
      <c r="H638" s="382">
        <v>43468.734722222223</v>
      </c>
      <c r="I638">
        <v>1.1396999999999999</v>
      </c>
      <c r="J638" s="374">
        <v>43469.084722222222</v>
      </c>
      <c r="K638">
        <v>1.141</v>
      </c>
      <c r="L638">
        <v>0</v>
      </c>
      <c r="M638">
        <v>13</v>
      </c>
      <c r="N638">
        <v>1.18</v>
      </c>
      <c r="O638" s="515">
        <v>0.34999999999854481</v>
      </c>
    </row>
    <row r="639" spans="1:15" x14ac:dyDescent="0.2">
      <c r="A639" s="514">
        <v>638</v>
      </c>
      <c r="B639" s="514" t="s">
        <v>92</v>
      </c>
      <c r="C639" s="514">
        <v>4</v>
      </c>
      <c r="D639">
        <v>0.02</v>
      </c>
      <c r="E639">
        <v>0.05</v>
      </c>
      <c r="F639" s="382">
        <v>43469.415277777778</v>
      </c>
      <c r="G639">
        <v>1.1408</v>
      </c>
      <c r="H639" s="382">
        <v>43469.640972222223</v>
      </c>
      <c r="I639">
        <v>1.1359999999999999</v>
      </c>
      <c r="J639" s="374">
        <v>43469.684027777781</v>
      </c>
      <c r="K639">
        <v>1.1393</v>
      </c>
      <c r="L639">
        <v>48.000000000001819</v>
      </c>
      <c r="M639">
        <v>33.000000000001819</v>
      </c>
      <c r="N639">
        <v>7.3999999999999995</v>
      </c>
      <c r="O639" s="515">
        <v>0.26875000000291038</v>
      </c>
    </row>
    <row r="640" spans="1:15" x14ac:dyDescent="0.2">
      <c r="A640" s="514">
        <v>639</v>
      </c>
      <c r="B640" s="514" t="s">
        <v>93</v>
      </c>
      <c r="C640" s="514">
        <v>1</v>
      </c>
      <c r="D640">
        <v>0.01</v>
      </c>
      <c r="E640">
        <v>0.01</v>
      </c>
      <c r="F640" s="382">
        <v>43469.62777777778</v>
      </c>
      <c r="G640">
        <v>1.1372</v>
      </c>
      <c r="H640" s="382">
        <v>43469.62777777778</v>
      </c>
      <c r="I640">
        <v>1.1372</v>
      </c>
      <c r="J640" s="374">
        <v>43469.640972222223</v>
      </c>
      <c r="K640">
        <v>1.1359999999999999</v>
      </c>
      <c r="L640">
        <v>0</v>
      </c>
      <c r="M640">
        <v>12.000000000001819</v>
      </c>
      <c r="N640">
        <v>1.2</v>
      </c>
      <c r="O640" s="515">
        <v>1.3194444443797693E-2</v>
      </c>
    </row>
    <row r="641" spans="1:15" x14ac:dyDescent="0.2">
      <c r="A641" s="514">
        <v>640</v>
      </c>
      <c r="B641" s="514" t="s">
        <v>93</v>
      </c>
      <c r="C641" s="514">
        <v>10</v>
      </c>
      <c r="D641">
        <v>0.2</v>
      </c>
      <c r="E641">
        <v>0.60000000000000009</v>
      </c>
      <c r="F641" s="382">
        <v>43469.65347222222</v>
      </c>
      <c r="G641">
        <v>1.1355</v>
      </c>
      <c r="H641" s="382">
        <v>43474.833333333336</v>
      </c>
      <c r="I641">
        <v>1.1543000000000001</v>
      </c>
      <c r="J641" s="374">
        <v>43476.656944444447</v>
      </c>
      <c r="K641">
        <v>1.147</v>
      </c>
      <c r="L641">
        <v>188.00000000000182</v>
      </c>
      <c r="M641">
        <v>73.000000000001819</v>
      </c>
      <c r="N641">
        <v>117.06</v>
      </c>
      <c r="O641" s="515">
        <v>5.0034722222262644</v>
      </c>
    </row>
    <row r="642" spans="1:15" x14ac:dyDescent="0.2">
      <c r="A642" s="514">
        <v>641</v>
      </c>
      <c r="B642" s="514" t="s">
        <v>92</v>
      </c>
      <c r="C642" s="514">
        <v>1</v>
      </c>
      <c r="D642">
        <v>0.01</v>
      </c>
      <c r="E642">
        <v>0.01</v>
      </c>
      <c r="F642" s="382">
        <v>43469.697916666664</v>
      </c>
      <c r="G642">
        <v>1.1392</v>
      </c>
      <c r="H642" s="382">
        <v>43469.697916666664</v>
      </c>
      <c r="I642">
        <v>1.1392</v>
      </c>
      <c r="J642" s="374">
        <v>43469.70208333333</v>
      </c>
      <c r="K642">
        <v>1.1404000000000001</v>
      </c>
      <c r="L642">
        <v>0</v>
      </c>
      <c r="M642">
        <v>12</v>
      </c>
      <c r="N642">
        <v>1.2</v>
      </c>
      <c r="O642" s="515">
        <v>4.166666665696539E-3</v>
      </c>
    </row>
    <row r="643" spans="1:15" x14ac:dyDescent="0.2">
      <c r="A643" s="514">
        <v>642</v>
      </c>
      <c r="B643" s="514" t="s">
        <v>92</v>
      </c>
      <c r="C643" s="514">
        <v>2</v>
      </c>
      <c r="D643">
        <v>0.01</v>
      </c>
      <c r="E643">
        <v>0.02</v>
      </c>
      <c r="F643" s="382">
        <v>43469.712500000001</v>
      </c>
      <c r="G643">
        <v>1.141</v>
      </c>
      <c r="H643" s="382">
        <v>43469.759027777778</v>
      </c>
      <c r="I643">
        <v>1.1397999999999999</v>
      </c>
      <c r="J643" s="374">
        <v>43472.113888888889</v>
      </c>
      <c r="K643">
        <v>1.1416999999999999</v>
      </c>
      <c r="L643">
        <v>12</v>
      </c>
      <c r="M643">
        <v>19</v>
      </c>
      <c r="N643">
        <v>2.36</v>
      </c>
      <c r="O643" s="515">
        <v>0.40138888888759539</v>
      </c>
    </row>
    <row r="644" spans="1:15" x14ac:dyDescent="0.2">
      <c r="A644" s="514">
        <v>643</v>
      </c>
      <c r="B644" s="514" t="s">
        <v>92</v>
      </c>
      <c r="C644" s="514">
        <v>1</v>
      </c>
      <c r="D644">
        <v>0.01</v>
      </c>
      <c r="E644">
        <v>0.01</v>
      </c>
      <c r="F644" s="382">
        <v>43472.29583333333</v>
      </c>
      <c r="G644">
        <v>1.1418999999999999</v>
      </c>
      <c r="H644" s="382">
        <v>43472.29583333333</v>
      </c>
      <c r="I644">
        <v>1.1418999999999999</v>
      </c>
      <c r="J644" s="374">
        <v>43472.370138888888</v>
      </c>
      <c r="K644">
        <v>1.1431</v>
      </c>
      <c r="L644">
        <v>0</v>
      </c>
      <c r="M644">
        <v>12</v>
      </c>
      <c r="N644">
        <v>1.2</v>
      </c>
      <c r="O644" s="515">
        <v>7.4305555557657499E-2</v>
      </c>
    </row>
    <row r="645" spans="1:15" x14ac:dyDescent="0.2">
      <c r="A645" s="514">
        <v>644</v>
      </c>
      <c r="B645" s="514" t="s">
        <v>92</v>
      </c>
      <c r="C645" s="514">
        <v>1</v>
      </c>
      <c r="D645">
        <v>0.01</v>
      </c>
      <c r="E645">
        <v>0.01</v>
      </c>
      <c r="F645" s="382">
        <v>43472.407638888886</v>
      </c>
      <c r="G645">
        <v>1.143</v>
      </c>
      <c r="H645" s="382">
        <v>43472.407638888886</v>
      </c>
      <c r="I645">
        <v>1.143</v>
      </c>
      <c r="J645" s="374">
        <v>43472.422222222223</v>
      </c>
      <c r="K645">
        <v>1.1442000000000001</v>
      </c>
      <c r="L645">
        <v>0</v>
      </c>
      <c r="M645">
        <v>12.000000000001819</v>
      </c>
      <c r="N645">
        <v>1.2</v>
      </c>
      <c r="O645" s="515">
        <v>1.4583333337213844E-2</v>
      </c>
    </row>
    <row r="646" spans="1:15" x14ac:dyDescent="0.2">
      <c r="A646" s="514">
        <v>645</v>
      </c>
      <c r="B646" s="514" t="s">
        <v>92</v>
      </c>
      <c r="C646" s="514">
        <v>1</v>
      </c>
      <c r="D646">
        <v>0.01</v>
      </c>
      <c r="E646">
        <v>0.01</v>
      </c>
      <c r="F646" s="382">
        <v>43472.457638888889</v>
      </c>
      <c r="G646">
        <v>1.1440999999999999</v>
      </c>
      <c r="H646" s="382">
        <v>43472.457638888889</v>
      </c>
      <c r="I646">
        <v>1.1440999999999999</v>
      </c>
      <c r="J646" s="374">
        <v>43472.611111111109</v>
      </c>
      <c r="K646">
        <v>1.1453</v>
      </c>
      <c r="L646">
        <v>0</v>
      </c>
      <c r="M646">
        <v>12.000000000001819</v>
      </c>
      <c r="N646">
        <v>1.2</v>
      </c>
      <c r="O646" s="515">
        <v>0.15347222222044365</v>
      </c>
    </row>
    <row r="647" spans="1:15" x14ac:dyDescent="0.2">
      <c r="A647" s="514">
        <v>646</v>
      </c>
      <c r="B647" s="514" t="s">
        <v>92</v>
      </c>
      <c r="C647" s="514">
        <v>1</v>
      </c>
      <c r="D647">
        <v>0.01</v>
      </c>
      <c r="E647">
        <v>0.01</v>
      </c>
      <c r="F647" s="382">
        <v>43472.668749999997</v>
      </c>
      <c r="G647">
        <v>1.1462000000000001</v>
      </c>
      <c r="H647" s="382">
        <v>43472.668749999997</v>
      </c>
      <c r="I647">
        <v>1.1462000000000001</v>
      </c>
      <c r="J647" s="374">
        <v>43472.794444444444</v>
      </c>
      <c r="K647">
        <v>1.1474</v>
      </c>
      <c r="L647">
        <v>0</v>
      </c>
      <c r="M647">
        <v>11.999999999998181</v>
      </c>
      <c r="N647">
        <v>1.2</v>
      </c>
      <c r="O647" s="515">
        <v>0.12569444444670808</v>
      </c>
    </row>
    <row r="648" spans="1:15" x14ac:dyDescent="0.2">
      <c r="A648" s="514">
        <v>647</v>
      </c>
      <c r="B648" s="514" t="s">
        <v>92</v>
      </c>
      <c r="C648" s="514">
        <v>1</v>
      </c>
      <c r="D648">
        <v>0.01</v>
      </c>
      <c r="E648">
        <v>0.01</v>
      </c>
      <c r="F648" s="382">
        <v>43473.127083333333</v>
      </c>
      <c r="G648">
        <v>1.1444000000000001</v>
      </c>
      <c r="H648" s="382">
        <v>43473.127083333333</v>
      </c>
      <c r="I648">
        <v>1.1444000000000001</v>
      </c>
      <c r="J648" s="374">
        <v>43473.421527777777</v>
      </c>
      <c r="K648">
        <v>1.1456</v>
      </c>
      <c r="L648">
        <v>0</v>
      </c>
      <c r="M648">
        <v>12</v>
      </c>
      <c r="N648">
        <v>1.2</v>
      </c>
      <c r="O648" s="515">
        <v>0.29444444444379769</v>
      </c>
    </row>
    <row r="649" spans="1:15" x14ac:dyDescent="0.2">
      <c r="A649" s="514">
        <v>648</v>
      </c>
      <c r="B649" s="514" t="s">
        <v>92</v>
      </c>
      <c r="C649" s="514">
        <v>1</v>
      </c>
      <c r="D649">
        <v>0.01</v>
      </c>
      <c r="E649">
        <v>0.01</v>
      </c>
      <c r="F649" s="382">
        <v>43473.475694444445</v>
      </c>
      <c r="G649">
        <v>1.1440999999999999</v>
      </c>
      <c r="H649" s="382">
        <v>43473.475694444445</v>
      </c>
      <c r="I649">
        <v>1.1440999999999999</v>
      </c>
      <c r="J649" s="374">
        <v>43473.530555555553</v>
      </c>
      <c r="K649">
        <v>1.1453</v>
      </c>
      <c r="L649">
        <v>0</v>
      </c>
      <c r="M649">
        <v>12.000000000001819</v>
      </c>
      <c r="N649">
        <v>1.2</v>
      </c>
      <c r="O649" s="515">
        <v>5.486111110803904E-2</v>
      </c>
    </row>
    <row r="650" spans="1:15" x14ac:dyDescent="0.2">
      <c r="A650" s="514">
        <v>649</v>
      </c>
      <c r="B650" s="514" t="s">
        <v>92</v>
      </c>
      <c r="C650" s="514">
        <v>3</v>
      </c>
      <c r="D650">
        <v>0.01</v>
      </c>
      <c r="E650">
        <v>0.03</v>
      </c>
      <c r="F650" s="382">
        <v>43473.546527777777</v>
      </c>
      <c r="G650">
        <v>1.1463000000000001</v>
      </c>
      <c r="H650" s="382">
        <v>43473.618055555555</v>
      </c>
      <c r="I650">
        <v>1.1432</v>
      </c>
      <c r="J650" s="374">
        <v>43474.051388888889</v>
      </c>
      <c r="K650">
        <v>1.1460999999999999</v>
      </c>
      <c r="L650">
        <v>31.000000000001819</v>
      </c>
      <c r="M650">
        <v>28.999999999998181</v>
      </c>
      <c r="N650">
        <v>3.9399999999999995</v>
      </c>
      <c r="O650" s="515">
        <v>0.50486111111240461</v>
      </c>
    </row>
    <row r="651" spans="1:15" x14ac:dyDescent="0.2">
      <c r="A651" s="514">
        <v>650</v>
      </c>
      <c r="B651" s="514" t="s">
        <v>92</v>
      </c>
      <c r="C651" s="514">
        <v>2</v>
      </c>
      <c r="D651">
        <v>0.01</v>
      </c>
      <c r="E651">
        <v>0.02</v>
      </c>
      <c r="F651" s="382">
        <v>43474.121527777781</v>
      </c>
      <c r="G651">
        <v>1.1462000000000001</v>
      </c>
      <c r="H651" s="382">
        <v>43474.161111111112</v>
      </c>
      <c r="I651">
        <v>1.145</v>
      </c>
      <c r="J651" s="374">
        <v>43474.35833333333</v>
      </c>
      <c r="K651">
        <v>1.1468</v>
      </c>
      <c r="L651">
        <v>12.000000000001819</v>
      </c>
      <c r="M651">
        <v>18</v>
      </c>
      <c r="N651">
        <v>2.4</v>
      </c>
      <c r="O651" s="515">
        <v>0.23680555554892635</v>
      </c>
    </row>
    <row r="652" spans="1:15" x14ac:dyDescent="0.2">
      <c r="A652" s="514">
        <v>651</v>
      </c>
      <c r="B652" s="514" t="s">
        <v>92</v>
      </c>
      <c r="C652" s="514">
        <v>2</v>
      </c>
      <c r="D652">
        <v>0.01</v>
      </c>
      <c r="E652">
        <v>0.02</v>
      </c>
      <c r="F652" s="382">
        <v>43474.37222222222</v>
      </c>
      <c r="G652">
        <v>1.1469</v>
      </c>
      <c r="H652" s="382">
        <v>43474.466666666667</v>
      </c>
      <c r="I652">
        <v>1.1456999999999999</v>
      </c>
      <c r="J652" s="374">
        <v>43474.647222222222</v>
      </c>
      <c r="K652">
        <v>1.1475</v>
      </c>
      <c r="L652">
        <v>12</v>
      </c>
      <c r="M652">
        <v>18</v>
      </c>
      <c r="N652">
        <v>2.4</v>
      </c>
      <c r="O652" s="515">
        <v>0.27500000000145519</v>
      </c>
    </row>
    <row r="653" spans="1:15" x14ac:dyDescent="0.2">
      <c r="A653" s="514">
        <v>652</v>
      </c>
      <c r="B653" s="514" t="s">
        <v>92</v>
      </c>
      <c r="C653" s="514">
        <v>3</v>
      </c>
      <c r="D653">
        <v>0.01</v>
      </c>
      <c r="E653">
        <v>0.03</v>
      </c>
      <c r="F653" s="382">
        <v>43474.684027777781</v>
      </c>
      <c r="G653">
        <v>1.1536</v>
      </c>
      <c r="H653" s="382">
        <v>43474.706944444442</v>
      </c>
      <c r="I653">
        <v>1.151</v>
      </c>
      <c r="J653" s="374">
        <v>43474.738194444442</v>
      </c>
      <c r="K653">
        <v>1.1536</v>
      </c>
      <c r="L653">
        <v>26</v>
      </c>
      <c r="M653">
        <v>26</v>
      </c>
      <c r="N653">
        <v>3.9000000000000004</v>
      </c>
      <c r="O653" s="515">
        <v>5.4166666661330964E-2</v>
      </c>
    </row>
    <row r="654" spans="1:15" x14ac:dyDescent="0.2">
      <c r="A654" s="514">
        <v>653</v>
      </c>
      <c r="B654" s="514" t="s">
        <v>92</v>
      </c>
      <c r="C654" s="514">
        <v>1</v>
      </c>
      <c r="D654">
        <v>0.01</v>
      </c>
      <c r="E654">
        <v>0.01</v>
      </c>
      <c r="F654" s="382">
        <v>43474.744444444441</v>
      </c>
      <c r="G654">
        <v>1.1531</v>
      </c>
      <c r="H654" s="382">
        <v>43474.744444444441</v>
      </c>
      <c r="I654">
        <v>1.1531</v>
      </c>
      <c r="J654" s="374">
        <v>43474.833333333336</v>
      </c>
      <c r="K654">
        <v>1.1543000000000001</v>
      </c>
      <c r="L654">
        <v>0</v>
      </c>
      <c r="M654">
        <v>12.000000000001819</v>
      </c>
      <c r="N654">
        <v>1.2</v>
      </c>
      <c r="O654" s="515">
        <v>8.8888888894871343E-2</v>
      </c>
    </row>
    <row r="655" spans="1:15" x14ac:dyDescent="0.2">
      <c r="A655" s="514">
        <v>654</v>
      </c>
      <c r="B655" s="514" t="s">
        <v>92</v>
      </c>
      <c r="C655" s="514">
        <v>1</v>
      </c>
      <c r="D655">
        <v>0.01</v>
      </c>
      <c r="E655">
        <v>0.01</v>
      </c>
      <c r="F655" s="382">
        <v>43474.844444444447</v>
      </c>
      <c r="G655">
        <v>1.1535</v>
      </c>
      <c r="H655" s="382">
        <v>43474.844444444447</v>
      </c>
      <c r="I655">
        <v>1.1535</v>
      </c>
      <c r="J655" s="374">
        <v>43474.850694444445</v>
      </c>
      <c r="K655">
        <v>1.1547000000000001</v>
      </c>
      <c r="L655">
        <v>0</v>
      </c>
      <c r="M655">
        <v>12</v>
      </c>
      <c r="N655">
        <v>1.2</v>
      </c>
      <c r="O655" s="515">
        <v>6.2499999985448085E-3</v>
      </c>
    </row>
    <row r="656" spans="1:15" x14ac:dyDescent="0.2">
      <c r="A656" s="514">
        <v>655</v>
      </c>
      <c r="B656" s="514" t="s">
        <v>92</v>
      </c>
      <c r="C656" s="514">
        <v>1</v>
      </c>
      <c r="D656">
        <v>0.01</v>
      </c>
      <c r="E656">
        <v>0.01</v>
      </c>
      <c r="F656" s="382">
        <v>43474.861805555556</v>
      </c>
      <c r="G656">
        <v>1.1539999999999999</v>
      </c>
      <c r="H656" s="382">
        <v>43474.861805555556</v>
      </c>
      <c r="I656">
        <v>1.1539999999999999</v>
      </c>
      <c r="J656" s="374">
        <v>43474.900694444441</v>
      </c>
      <c r="K656">
        <v>1.1552</v>
      </c>
      <c r="L656">
        <v>0</v>
      </c>
      <c r="M656">
        <v>12</v>
      </c>
      <c r="N656">
        <v>1.2</v>
      </c>
      <c r="O656" s="515">
        <v>3.8888888884685002E-2</v>
      </c>
    </row>
    <row r="657" spans="1:15" x14ac:dyDescent="0.2">
      <c r="A657" s="514">
        <v>656</v>
      </c>
      <c r="B657" s="514" t="s">
        <v>92</v>
      </c>
      <c r="C657" s="514">
        <v>1</v>
      </c>
      <c r="D657">
        <v>0.01</v>
      </c>
      <c r="E657">
        <v>0.01</v>
      </c>
      <c r="F657" s="382">
        <v>43475.04583333333</v>
      </c>
      <c r="G657">
        <v>1.1552</v>
      </c>
      <c r="H657" s="382">
        <v>43475.04583333333</v>
      </c>
      <c r="I657">
        <v>1.1552</v>
      </c>
      <c r="J657" s="374">
        <v>43475.179861111108</v>
      </c>
      <c r="K657">
        <v>1.1564000000000001</v>
      </c>
      <c r="L657">
        <v>0</v>
      </c>
      <c r="M657">
        <v>12.000000000001819</v>
      </c>
      <c r="N657">
        <v>1.2</v>
      </c>
      <c r="O657" s="515">
        <v>0.13402777777810115</v>
      </c>
    </row>
    <row r="658" spans="1:15" x14ac:dyDescent="0.2">
      <c r="A658" s="514">
        <v>657</v>
      </c>
      <c r="B658" s="514" t="s">
        <v>92</v>
      </c>
      <c r="C658" s="514">
        <v>5</v>
      </c>
      <c r="D658">
        <v>0.03</v>
      </c>
      <c r="E658">
        <v>0.08</v>
      </c>
      <c r="F658" s="382">
        <v>43475.333333333336</v>
      </c>
      <c r="G658">
        <v>1.1552</v>
      </c>
      <c r="H658" s="382">
        <v>43475.811111111114</v>
      </c>
      <c r="I658">
        <v>1.1491</v>
      </c>
      <c r="J658" s="374">
        <v>43476.350694444445</v>
      </c>
      <c r="K658">
        <v>1.1531</v>
      </c>
      <c r="L658">
        <v>61</v>
      </c>
      <c r="M658">
        <v>40</v>
      </c>
      <c r="N658">
        <v>12.32</v>
      </c>
      <c r="O658" s="515">
        <v>1.0173611111094942</v>
      </c>
    </row>
    <row r="659" spans="1:15" x14ac:dyDescent="0.2">
      <c r="A659" s="514">
        <v>658</v>
      </c>
      <c r="B659" s="514" t="s">
        <v>92</v>
      </c>
      <c r="C659" s="514">
        <v>1</v>
      </c>
      <c r="D659">
        <v>0.01</v>
      </c>
      <c r="E659">
        <v>0.01</v>
      </c>
      <c r="F659" s="382">
        <v>43476.386111111111</v>
      </c>
      <c r="G659">
        <v>1.1523000000000001</v>
      </c>
      <c r="H659" s="382">
        <v>43476.386111111111</v>
      </c>
      <c r="I659">
        <v>1.1523000000000001</v>
      </c>
      <c r="J659" s="374">
        <v>43476.495138888888</v>
      </c>
      <c r="K659">
        <v>1.1535</v>
      </c>
      <c r="L659">
        <v>0</v>
      </c>
      <c r="M659">
        <v>11.999999999998181</v>
      </c>
      <c r="N659">
        <v>1.2</v>
      </c>
      <c r="O659" s="515">
        <v>0.10902777777664596</v>
      </c>
    </row>
    <row r="660" spans="1:15" x14ac:dyDescent="0.2">
      <c r="A660" s="514">
        <v>659</v>
      </c>
      <c r="B660" s="514" t="s">
        <v>92</v>
      </c>
      <c r="C660" s="514">
        <v>11</v>
      </c>
      <c r="D660">
        <v>0.32</v>
      </c>
      <c r="E660">
        <v>0.92000000000000015</v>
      </c>
      <c r="F660" s="382">
        <v>43476.502083333333</v>
      </c>
      <c r="G660">
        <v>1.1529</v>
      </c>
      <c r="H660" s="382">
        <v>43489.84375</v>
      </c>
      <c r="I660">
        <v>1.1293</v>
      </c>
      <c r="J660" s="374">
        <v>43490.654861111114</v>
      </c>
      <c r="K660">
        <v>1.1379999999999999</v>
      </c>
      <c r="L660">
        <v>236</v>
      </c>
      <c r="M660">
        <v>86.999999999998181</v>
      </c>
      <c r="N660">
        <v>194.99</v>
      </c>
      <c r="O660" s="515">
        <v>10.152777777781012</v>
      </c>
    </row>
    <row r="661" spans="1:15" x14ac:dyDescent="0.2">
      <c r="A661" s="514">
        <v>660</v>
      </c>
      <c r="B661" s="514" t="s">
        <v>93</v>
      </c>
      <c r="C661" s="514">
        <v>2</v>
      </c>
      <c r="D661">
        <v>0.01</v>
      </c>
      <c r="E661">
        <v>0.02</v>
      </c>
      <c r="F661" s="382">
        <v>43476.662499999999</v>
      </c>
      <c r="G661">
        <v>1.1465000000000001</v>
      </c>
      <c r="H661" s="382">
        <v>43476.697222222225</v>
      </c>
      <c r="I661">
        <v>1.1477999999999999</v>
      </c>
      <c r="J661" s="374">
        <v>43476.887499999997</v>
      </c>
      <c r="K661">
        <v>1.1459999999999999</v>
      </c>
      <c r="L661">
        <v>13</v>
      </c>
      <c r="M661">
        <v>18.000000000001819</v>
      </c>
      <c r="N661">
        <v>2.2999999999999998</v>
      </c>
      <c r="O661" s="515">
        <v>0.22499999999854481</v>
      </c>
    </row>
    <row r="662" spans="1:15" x14ac:dyDescent="0.2">
      <c r="A662" s="514">
        <v>661</v>
      </c>
      <c r="B662" s="514" t="s">
        <v>93</v>
      </c>
      <c r="C662" s="514">
        <v>2</v>
      </c>
      <c r="D662">
        <v>0.01</v>
      </c>
      <c r="E662">
        <v>0.02</v>
      </c>
      <c r="F662" s="382">
        <v>43479.043749999997</v>
      </c>
      <c r="G662">
        <v>1.1463000000000001</v>
      </c>
      <c r="H662" s="382">
        <v>43479.119444444441</v>
      </c>
      <c r="I662">
        <v>1.1476</v>
      </c>
      <c r="J662" s="374">
        <v>43479.345833333333</v>
      </c>
      <c r="K662">
        <v>1.1457999999999999</v>
      </c>
      <c r="L662">
        <v>12.999999999998181</v>
      </c>
      <c r="M662">
        <v>18</v>
      </c>
      <c r="N662">
        <v>2.2999999999999998</v>
      </c>
      <c r="O662" s="515">
        <v>0.30208333333575865</v>
      </c>
    </row>
    <row r="663" spans="1:15" x14ac:dyDescent="0.2">
      <c r="A663" s="514">
        <v>662</v>
      </c>
      <c r="B663" s="514" t="s">
        <v>93</v>
      </c>
      <c r="C663" s="514">
        <v>2</v>
      </c>
      <c r="D663">
        <v>0.01</v>
      </c>
      <c r="E663">
        <v>0.02</v>
      </c>
      <c r="F663" s="382">
        <v>43479.350694444445</v>
      </c>
      <c r="G663">
        <v>1.1459999999999999</v>
      </c>
      <c r="H663" s="382">
        <v>43479.365277777775</v>
      </c>
      <c r="I663">
        <v>1.1472</v>
      </c>
      <c r="J663" s="374">
        <v>43479.465277777781</v>
      </c>
      <c r="K663">
        <v>1.1454</v>
      </c>
      <c r="L663">
        <v>12.000000000001819</v>
      </c>
      <c r="M663">
        <v>18</v>
      </c>
      <c r="N663">
        <v>2.4</v>
      </c>
      <c r="O663" s="515">
        <v>0.11458333333575865</v>
      </c>
    </row>
    <row r="664" spans="1:15" x14ac:dyDescent="0.2">
      <c r="A664" s="514">
        <v>663</v>
      </c>
      <c r="B664" s="514" t="s">
        <v>93</v>
      </c>
      <c r="C664" s="514">
        <v>2</v>
      </c>
      <c r="D664">
        <v>0.01</v>
      </c>
      <c r="E664">
        <v>0.02</v>
      </c>
      <c r="F664" s="382">
        <v>43479.49722222222</v>
      </c>
      <c r="G664">
        <v>1.1464000000000001</v>
      </c>
      <c r="H664" s="382">
        <v>43479.704861111109</v>
      </c>
      <c r="I664">
        <v>1.1476999999999999</v>
      </c>
      <c r="J664" s="374">
        <v>43480.383333333331</v>
      </c>
      <c r="K664">
        <v>1.1458999999999999</v>
      </c>
      <c r="L664">
        <v>13</v>
      </c>
      <c r="M664">
        <v>18</v>
      </c>
      <c r="N664">
        <v>2.34</v>
      </c>
      <c r="O664" s="515">
        <v>0.88611111111094942</v>
      </c>
    </row>
    <row r="665" spans="1:15" x14ac:dyDescent="0.2">
      <c r="A665" s="514">
        <v>664</v>
      </c>
      <c r="B665" s="514" t="s">
        <v>93</v>
      </c>
      <c r="C665" s="514">
        <v>1</v>
      </c>
      <c r="D665">
        <v>0.01</v>
      </c>
      <c r="E665">
        <v>0.01</v>
      </c>
      <c r="F665" s="382">
        <v>43480.44027777778</v>
      </c>
      <c r="G665">
        <v>1.143</v>
      </c>
      <c r="H665" s="382">
        <v>43480.44027777778</v>
      </c>
      <c r="I665">
        <v>1.143</v>
      </c>
      <c r="J665" s="374">
        <v>43480.547222222223</v>
      </c>
      <c r="K665">
        <v>1.1417999999999999</v>
      </c>
      <c r="L665">
        <v>0</v>
      </c>
      <c r="M665">
        <v>12</v>
      </c>
      <c r="N665">
        <v>1.2</v>
      </c>
      <c r="O665" s="515">
        <v>0.10694444444379769</v>
      </c>
    </row>
    <row r="666" spans="1:15" x14ac:dyDescent="0.2">
      <c r="A666" s="514">
        <v>665</v>
      </c>
      <c r="B666" s="514" t="s">
        <v>93</v>
      </c>
      <c r="C666" s="514">
        <v>3</v>
      </c>
      <c r="D666">
        <v>0.01</v>
      </c>
      <c r="E666">
        <v>0.03</v>
      </c>
      <c r="F666" s="382">
        <v>43480.605555555558</v>
      </c>
      <c r="G666">
        <v>1.1426000000000001</v>
      </c>
      <c r="H666" s="382">
        <v>43480.665277777778</v>
      </c>
      <c r="I666">
        <v>1.1452</v>
      </c>
      <c r="J666" s="374">
        <v>43480.710416666669</v>
      </c>
      <c r="K666">
        <v>1.1426000000000001</v>
      </c>
      <c r="L666">
        <v>26</v>
      </c>
      <c r="M666">
        <v>26</v>
      </c>
      <c r="N666">
        <v>3.9000000000000004</v>
      </c>
      <c r="O666" s="515">
        <v>0.10486111111094942</v>
      </c>
    </row>
    <row r="667" spans="1:15" x14ac:dyDescent="0.2">
      <c r="A667" s="514">
        <v>666</v>
      </c>
      <c r="B667" s="514" t="s">
        <v>93</v>
      </c>
      <c r="C667" s="514">
        <v>3</v>
      </c>
      <c r="D667">
        <v>0.01</v>
      </c>
      <c r="E667">
        <v>0.03</v>
      </c>
      <c r="F667" s="382">
        <v>43480.742361111108</v>
      </c>
      <c r="G667">
        <v>1.1388</v>
      </c>
      <c r="H667" s="382">
        <v>43480.886111111111</v>
      </c>
      <c r="I667">
        <v>1.1414</v>
      </c>
      <c r="J667" s="374">
        <v>43481.523611111108</v>
      </c>
      <c r="K667">
        <v>1.1388</v>
      </c>
      <c r="L667">
        <v>26</v>
      </c>
      <c r="M667">
        <v>26</v>
      </c>
      <c r="N667">
        <v>3.96</v>
      </c>
      <c r="O667" s="515">
        <v>0.78125</v>
      </c>
    </row>
    <row r="668" spans="1:15" x14ac:dyDescent="0.2">
      <c r="A668" s="514">
        <v>667</v>
      </c>
      <c r="B668" s="514" t="s">
        <v>93</v>
      </c>
      <c r="C668" s="514">
        <v>3</v>
      </c>
      <c r="D668">
        <v>0.01</v>
      </c>
      <c r="E668">
        <v>0.03</v>
      </c>
      <c r="F668" s="382">
        <v>43481.536805555559</v>
      </c>
      <c r="G668">
        <v>1.1380999999999999</v>
      </c>
      <c r="H668" s="382">
        <v>43481.725694444445</v>
      </c>
      <c r="I668">
        <v>1.1406000000000001</v>
      </c>
      <c r="J668" s="374">
        <v>43482.256249999999</v>
      </c>
      <c r="K668">
        <v>1.1380999999999999</v>
      </c>
      <c r="L668">
        <v>25.000000000001819</v>
      </c>
      <c r="M668">
        <v>25.000000000001819</v>
      </c>
      <c r="N668">
        <v>3.8499999999999996</v>
      </c>
      <c r="O668" s="515">
        <v>0.71944444443943212</v>
      </c>
    </row>
    <row r="669" spans="1:15" x14ac:dyDescent="0.2">
      <c r="A669" s="514">
        <v>668</v>
      </c>
      <c r="B669" s="514" t="s">
        <v>93</v>
      </c>
      <c r="C669" s="514">
        <v>2</v>
      </c>
      <c r="D669">
        <v>0.01</v>
      </c>
      <c r="E669">
        <v>0.02</v>
      </c>
      <c r="F669" s="382">
        <v>43482.370833333334</v>
      </c>
      <c r="G669">
        <v>1.1385000000000001</v>
      </c>
      <c r="H669" s="382">
        <v>43482.427083333336</v>
      </c>
      <c r="I669">
        <v>1.1397999999999999</v>
      </c>
      <c r="J669" s="374">
        <v>43482.692361111112</v>
      </c>
      <c r="K669">
        <v>1.1379999999999999</v>
      </c>
      <c r="L669">
        <v>13</v>
      </c>
      <c r="M669">
        <v>18.000000000001819</v>
      </c>
      <c r="N669">
        <v>2.2999999999999998</v>
      </c>
      <c r="O669" s="515">
        <v>0.32152777777810115</v>
      </c>
    </row>
    <row r="670" spans="1:15" x14ac:dyDescent="0.2">
      <c r="A670" s="514">
        <v>669</v>
      </c>
      <c r="B670" s="514" t="s">
        <v>93</v>
      </c>
      <c r="C670" s="514">
        <v>3</v>
      </c>
      <c r="D670">
        <v>0.01</v>
      </c>
      <c r="E670">
        <v>0.03</v>
      </c>
      <c r="F670" s="382">
        <v>43482.706944444442</v>
      </c>
      <c r="G670">
        <v>1.1378999999999999</v>
      </c>
      <c r="H670" s="382">
        <v>43483.459722222222</v>
      </c>
      <c r="I670">
        <v>1.1404000000000001</v>
      </c>
      <c r="J670" s="374">
        <v>43483.655555555553</v>
      </c>
      <c r="K670">
        <v>1.1377999999999999</v>
      </c>
      <c r="L670">
        <v>25</v>
      </c>
      <c r="M670">
        <v>26</v>
      </c>
      <c r="N670">
        <v>4.04</v>
      </c>
      <c r="O670" s="515">
        <v>0.94861111111094942</v>
      </c>
    </row>
    <row r="671" spans="1:15" x14ac:dyDescent="0.2">
      <c r="A671" s="514">
        <v>670</v>
      </c>
      <c r="B671" s="514" t="s">
        <v>93</v>
      </c>
      <c r="C671" s="514">
        <v>1</v>
      </c>
      <c r="D671">
        <v>0.01</v>
      </c>
      <c r="E671">
        <v>0.01</v>
      </c>
      <c r="F671" s="382">
        <v>43483.661805555559</v>
      </c>
      <c r="G671">
        <v>1.1382000000000001</v>
      </c>
      <c r="H671" s="382">
        <v>43483.661805555559</v>
      </c>
      <c r="I671">
        <v>1.1382000000000001</v>
      </c>
      <c r="J671" s="374">
        <v>43483.670138888891</v>
      </c>
      <c r="K671">
        <v>1.1368</v>
      </c>
      <c r="L671">
        <v>0</v>
      </c>
      <c r="M671">
        <v>14.000000000001819</v>
      </c>
      <c r="N671">
        <v>1.4</v>
      </c>
      <c r="O671" s="515">
        <v>8.333333331393078E-3</v>
      </c>
    </row>
    <row r="672" spans="1:15" x14ac:dyDescent="0.2">
      <c r="A672" s="514">
        <v>671</v>
      </c>
      <c r="B672" s="514" t="s">
        <v>93</v>
      </c>
      <c r="C672" s="514">
        <v>2</v>
      </c>
      <c r="D672">
        <v>0.01</v>
      </c>
      <c r="E672">
        <v>0.02</v>
      </c>
      <c r="F672" s="382">
        <v>43483.737500000003</v>
      </c>
      <c r="G672">
        <v>1.1362000000000001</v>
      </c>
      <c r="H672" s="382">
        <v>43486.051388888889</v>
      </c>
      <c r="I672">
        <v>1.1375</v>
      </c>
      <c r="J672" s="374">
        <v>43487.240972222222</v>
      </c>
      <c r="K672">
        <v>1.1356999999999999</v>
      </c>
      <c r="L672">
        <v>12.999999999998181</v>
      </c>
      <c r="M672">
        <v>18</v>
      </c>
      <c r="N672">
        <v>2.3600000000000003</v>
      </c>
      <c r="O672" s="515">
        <v>1.5034722222189885</v>
      </c>
    </row>
    <row r="673" spans="1:15" x14ac:dyDescent="0.2">
      <c r="A673" s="514">
        <v>672</v>
      </c>
      <c r="B673" s="514" t="s">
        <v>93</v>
      </c>
      <c r="C673" s="514">
        <v>2</v>
      </c>
      <c r="D673">
        <v>0.01</v>
      </c>
      <c r="E673">
        <v>0.02</v>
      </c>
      <c r="F673" s="382">
        <v>43487.381249999999</v>
      </c>
      <c r="G673">
        <v>1.1354</v>
      </c>
      <c r="H673" s="382">
        <v>43487.464583333334</v>
      </c>
      <c r="I673">
        <v>1.1366000000000001</v>
      </c>
      <c r="J673" s="374">
        <v>43487.601388888892</v>
      </c>
      <c r="K673">
        <v>1.1348</v>
      </c>
      <c r="L673">
        <v>12</v>
      </c>
      <c r="M673">
        <v>18</v>
      </c>
      <c r="N673">
        <v>2.4</v>
      </c>
      <c r="O673" s="515">
        <v>0.22013888889341615</v>
      </c>
    </row>
    <row r="674" spans="1:15" x14ac:dyDescent="0.2">
      <c r="A674" s="514">
        <v>673</v>
      </c>
      <c r="B674" s="514" t="s">
        <v>93</v>
      </c>
      <c r="C674" s="514">
        <v>1</v>
      </c>
      <c r="D674">
        <v>0.01</v>
      </c>
      <c r="E674">
        <v>0.01</v>
      </c>
      <c r="F674" s="382">
        <v>43487.604861111111</v>
      </c>
      <c r="G674">
        <v>1.1351</v>
      </c>
      <c r="H674" s="382">
        <v>43487.604861111111</v>
      </c>
      <c r="I674">
        <v>1.1351</v>
      </c>
      <c r="J674" s="374">
        <v>43487.625694444447</v>
      </c>
      <c r="K674">
        <v>1.1338999999999999</v>
      </c>
      <c r="L674">
        <v>0</v>
      </c>
      <c r="M674">
        <v>12.000000000001819</v>
      </c>
      <c r="N674">
        <v>1.2</v>
      </c>
      <c r="O674" s="515">
        <v>2.0833333335758653E-2</v>
      </c>
    </row>
    <row r="675" spans="1:15" x14ac:dyDescent="0.2">
      <c r="A675" s="514">
        <v>674</v>
      </c>
      <c r="B675" s="514" t="s">
        <v>93</v>
      </c>
      <c r="C675" s="514">
        <v>4</v>
      </c>
      <c r="D675">
        <v>0.02</v>
      </c>
      <c r="E675">
        <v>0.05</v>
      </c>
      <c r="F675" s="382">
        <v>43487.629166666666</v>
      </c>
      <c r="G675">
        <v>1.1344000000000001</v>
      </c>
      <c r="H675" s="382">
        <v>43488.697222222225</v>
      </c>
      <c r="I675">
        <v>1.1386000000000001</v>
      </c>
      <c r="J675" s="374">
        <v>43489.385416666664</v>
      </c>
      <c r="K675">
        <v>1.1355</v>
      </c>
      <c r="L675">
        <v>42</v>
      </c>
      <c r="M675">
        <v>31</v>
      </c>
      <c r="N675">
        <v>7.2</v>
      </c>
      <c r="O675" s="515">
        <v>1.7562499999985448</v>
      </c>
    </row>
    <row r="676" spans="1:15" x14ac:dyDescent="0.2">
      <c r="A676" s="514">
        <v>675</v>
      </c>
      <c r="B676" s="514" t="s">
        <v>93</v>
      </c>
      <c r="C676" s="514">
        <v>2</v>
      </c>
      <c r="D676">
        <v>0.01</v>
      </c>
      <c r="E676">
        <v>0.02</v>
      </c>
      <c r="F676" s="382">
        <v>43489.388194444444</v>
      </c>
      <c r="G676">
        <v>1.1355</v>
      </c>
      <c r="H676" s="382">
        <v>43489.401388888888</v>
      </c>
      <c r="I676">
        <v>1.1368</v>
      </c>
      <c r="J676" s="374">
        <v>43489.43472222222</v>
      </c>
      <c r="K676">
        <v>1.135</v>
      </c>
      <c r="L676">
        <v>13</v>
      </c>
      <c r="M676">
        <v>18</v>
      </c>
      <c r="N676">
        <v>2.2999999999999998</v>
      </c>
      <c r="O676" s="515">
        <v>4.6527777776645962E-2</v>
      </c>
    </row>
    <row r="677" spans="1:15" x14ac:dyDescent="0.2">
      <c r="A677" s="514">
        <v>676</v>
      </c>
      <c r="B677" s="514" t="s">
        <v>93</v>
      </c>
      <c r="C677" s="514">
        <v>2</v>
      </c>
      <c r="D677">
        <v>0.01</v>
      </c>
      <c r="E677">
        <v>0.02</v>
      </c>
      <c r="F677" s="382">
        <v>43489.481249999997</v>
      </c>
      <c r="G677">
        <v>1.1342000000000001</v>
      </c>
      <c r="H677" s="382">
        <v>43489.572916666664</v>
      </c>
      <c r="I677">
        <v>1.1355</v>
      </c>
      <c r="J677" s="374">
        <v>43489.599305555559</v>
      </c>
      <c r="K677">
        <v>1.1336999999999999</v>
      </c>
      <c r="L677">
        <v>12.999999999998181</v>
      </c>
      <c r="M677">
        <v>18</v>
      </c>
      <c r="N677">
        <v>2.2999999999999998</v>
      </c>
      <c r="O677" s="515">
        <v>0.11805555556202307</v>
      </c>
    </row>
    <row r="678" spans="1:15" x14ac:dyDescent="0.2">
      <c r="A678" s="514">
        <v>677</v>
      </c>
      <c r="B678" s="514" t="s">
        <v>93</v>
      </c>
      <c r="C678" s="514">
        <v>5</v>
      </c>
      <c r="D678">
        <v>0.03</v>
      </c>
      <c r="E678">
        <v>0.08</v>
      </c>
      <c r="F678" s="382">
        <v>43489.617361111108</v>
      </c>
      <c r="G678">
        <v>1.1318999999999999</v>
      </c>
      <c r="H678" s="382">
        <v>43489.642361111109</v>
      </c>
      <c r="I678">
        <v>1.1375</v>
      </c>
      <c r="J678" s="374">
        <v>43489.743750000001</v>
      </c>
      <c r="K678">
        <v>1.1339999999999999</v>
      </c>
      <c r="L678">
        <v>56.000000000001819</v>
      </c>
      <c r="M678">
        <v>35.000000000001819</v>
      </c>
      <c r="N678">
        <v>12.1</v>
      </c>
      <c r="O678" s="515">
        <v>0.12638888889341615</v>
      </c>
    </row>
    <row r="679" spans="1:15" x14ac:dyDescent="0.2">
      <c r="A679" s="514">
        <v>678</v>
      </c>
      <c r="B679" s="514" t="s">
        <v>93</v>
      </c>
      <c r="C679" s="514">
        <v>1</v>
      </c>
      <c r="D679">
        <v>0.01</v>
      </c>
      <c r="E679">
        <v>0.01</v>
      </c>
      <c r="F679" s="382">
        <v>43489.834027777775</v>
      </c>
      <c r="G679">
        <v>1.1303000000000001</v>
      </c>
      <c r="H679" s="382">
        <v>43489.834027777775</v>
      </c>
      <c r="I679">
        <v>1.1303000000000001</v>
      </c>
      <c r="J679" s="374">
        <v>43489.841666666667</v>
      </c>
      <c r="K679">
        <v>1.1291</v>
      </c>
      <c r="L679">
        <v>0</v>
      </c>
      <c r="M679">
        <v>12</v>
      </c>
      <c r="N679">
        <v>1.2</v>
      </c>
      <c r="O679" s="515">
        <v>7.6388888919609599E-3</v>
      </c>
    </row>
    <row r="680" spans="1:15" x14ac:dyDescent="0.2">
      <c r="A680" s="514">
        <v>679</v>
      </c>
      <c r="B680" s="514" t="s">
        <v>93</v>
      </c>
      <c r="C680" s="514">
        <v>10</v>
      </c>
      <c r="D680">
        <v>0.2</v>
      </c>
      <c r="E680">
        <v>0.60000000000000009</v>
      </c>
      <c r="F680" s="382">
        <v>43489.957638888889</v>
      </c>
      <c r="G680">
        <v>1.1305000000000001</v>
      </c>
      <c r="H680" s="382">
        <v>43495.859027777777</v>
      </c>
      <c r="I680">
        <v>1.1491</v>
      </c>
      <c r="J680" s="374">
        <v>43501.380555555559</v>
      </c>
      <c r="K680">
        <v>1.1418999999999999</v>
      </c>
      <c r="L680">
        <v>186</v>
      </c>
      <c r="M680">
        <v>72</v>
      </c>
      <c r="N680">
        <v>122</v>
      </c>
      <c r="O680" s="515">
        <v>7.4229166666700621</v>
      </c>
    </row>
    <row r="681" spans="1:15" x14ac:dyDescent="0.2">
      <c r="A681" s="514">
        <v>680</v>
      </c>
      <c r="B681" s="514" t="s">
        <v>92</v>
      </c>
      <c r="C681" s="514">
        <v>1</v>
      </c>
      <c r="D681">
        <v>0.01</v>
      </c>
      <c r="E681">
        <v>0.01</v>
      </c>
      <c r="F681" s="382">
        <v>43490.670138888891</v>
      </c>
      <c r="G681">
        <v>1.1380999999999999</v>
      </c>
      <c r="H681" s="382">
        <v>43490.670138888891</v>
      </c>
      <c r="I681">
        <v>1.1380999999999999</v>
      </c>
      <c r="J681" s="374">
        <v>43490.679166666669</v>
      </c>
      <c r="K681">
        <v>1.1392</v>
      </c>
      <c r="L681">
        <v>0</v>
      </c>
      <c r="M681">
        <v>11.000000000001819</v>
      </c>
      <c r="N681">
        <v>1.1000000000000001</v>
      </c>
      <c r="O681" s="515">
        <v>9.0277777781011537E-3</v>
      </c>
    </row>
    <row r="682" spans="1:15" x14ac:dyDescent="0.2">
      <c r="A682" s="514">
        <v>681</v>
      </c>
      <c r="B682" s="514" t="s">
        <v>92</v>
      </c>
      <c r="C682" s="514">
        <v>1</v>
      </c>
      <c r="D682">
        <v>0.01</v>
      </c>
      <c r="E682">
        <v>0.01</v>
      </c>
      <c r="F682" s="382">
        <v>43490.69027777778</v>
      </c>
      <c r="G682">
        <v>1.1398999999999999</v>
      </c>
      <c r="H682" s="382">
        <v>43490.69027777778</v>
      </c>
      <c r="I682">
        <v>1.1398999999999999</v>
      </c>
      <c r="J682" s="374">
        <v>43490.727777777778</v>
      </c>
      <c r="K682">
        <v>1.1411</v>
      </c>
      <c r="L682">
        <v>0</v>
      </c>
      <c r="M682">
        <v>12</v>
      </c>
      <c r="N682">
        <v>1.2</v>
      </c>
      <c r="O682" s="515">
        <v>3.7499999998544808E-2</v>
      </c>
    </row>
    <row r="683" spans="1:15" x14ac:dyDescent="0.2">
      <c r="A683" s="514">
        <v>682</v>
      </c>
      <c r="B683" s="514" t="s">
        <v>92</v>
      </c>
      <c r="C683" s="514">
        <v>1</v>
      </c>
      <c r="D683">
        <v>0.01</v>
      </c>
      <c r="E683">
        <v>0.01</v>
      </c>
      <c r="F683" s="382">
        <v>43490.732638888891</v>
      </c>
      <c r="G683">
        <v>1.1407</v>
      </c>
      <c r="H683" s="382">
        <v>43490.732638888891</v>
      </c>
      <c r="I683">
        <v>1.1407</v>
      </c>
      <c r="J683" s="374">
        <v>43493.197916666664</v>
      </c>
      <c r="K683">
        <v>1.1419999999999999</v>
      </c>
      <c r="L683">
        <v>0</v>
      </c>
      <c r="M683">
        <v>12.999999999998181</v>
      </c>
      <c r="N683">
        <v>1.18</v>
      </c>
      <c r="O683" s="515">
        <v>0.46527777777373558</v>
      </c>
    </row>
    <row r="684" spans="1:15" x14ac:dyDescent="0.2">
      <c r="A684" s="514">
        <v>683</v>
      </c>
      <c r="B684" s="514" t="s">
        <v>92</v>
      </c>
      <c r="C684" s="514">
        <v>1</v>
      </c>
      <c r="D684">
        <v>0.01</v>
      </c>
      <c r="E684">
        <v>0.01</v>
      </c>
      <c r="F684" s="382">
        <v>43493.379861111112</v>
      </c>
      <c r="G684">
        <v>1.1400999999999999</v>
      </c>
      <c r="H684" s="382">
        <v>43493.379861111112</v>
      </c>
      <c r="I684">
        <v>1.1400999999999999</v>
      </c>
      <c r="J684" s="374">
        <v>43493.47152777778</v>
      </c>
      <c r="K684">
        <v>1.1413</v>
      </c>
      <c r="L684">
        <v>0</v>
      </c>
      <c r="M684">
        <v>12.000000000001819</v>
      </c>
      <c r="N684">
        <v>1.2</v>
      </c>
      <c r="O684" s="515">
        <v>9.1666666667151731E-2</v>
      </c>
    </row>
    <row r="685" spans="1:15" x14ac:dyDescent="0.2">
      <c r="A685" s="514">
        <v>684</v>
      </c>
      <c r="B685" s="514" t="s">
        <v>92</v>
      </c>
      <c r="C685" s="514">
        <v>1</v>
      </c>
      <c r="D685">
        <v>0.01</v>
      </c>
      <c r="E685">
        <v>0.01</v>
      </c>
      <c r="F685" s="382">
        <v>43493.540972222225</v>
      </c>
      <c r="G685">
        <v>1.1409</v>
      </c>
      <c r="H685" s="382">
        <v>43493.540972222225</v>
      </c>
      <c r="I685">
        <v>1.1409</v>
      </c>
      <c r="J685" s="374">
        <v>43493.605555555558</v>
      </c>
      <c r="K685">
        <v>1.1420999999999999</v>
      </c>
      <c r="L685">
        <v>0</v>
      </c>
      <c r="M685">
        <v>11.999999999998181</v>
      </c>
      <c r="N685">
        <v>1.2</v>
      </c>
      <c r="O685" s="515">
        <v>6.4583333332848269E-2</v>
      </c>
    </row>
    <row r="686" spans="1:15" x14ac:dyDescent="0.2">
      <c r="A686" s="514">
        <v>685</v>
      </c>
      <c r="B686" s="514" t="s">
        <v>92</v>
      </c>
      <c r="C686" s="514">
        <v>2</v>
      </c>
      <c r="D686">
        <v>0.01</v>
      </c>
      <c r="E686">
        <v>0.02</v>
      </c>
      <c r="F686" s="382">
        <v>43493.623611111114</v>
      </c>
      <c r="G686">
        <v>1.1420999999999999</v>
      </c>
      <c r="H686" s="382">
        <v>43493.640277777777</v>
      </c>
      <c r="I686">
        <v>1.1408</v>
      </c>
      <c r="J686" s="374">
        <v>43493.661111111112</v>
      </c>
      <c r="K686">
        <v>1.1426000000000001</v>
      </c>
      <c r="L686">
        <v>12.999999999998181</v>
      </c>
      <c r="M686">
        <v>18</v>
      </c>
      <c r="N686">
        <v>2.5</v>
      </c>
      <c r="O686" s="515">
        <v>3.7499999998544808E-2</v>
      </c>
    </row>
    <row r="687" spans="1:15" x14ac:dyDescent="0.2">
      <c r="A687" s="514">
        <v>686</v>
      </c>
      <c r="B687" s="514" t="s">
        <v>92</v>
      </c>
      <c r="C687" s="514">
        <v>1</v>
      </c>
      <c r="D687">
        <v>0.01</v>
      </c>
      <c r="E687">
        <v>0.01</v>
      </c>
      <c r="F687" s="382">
        <v>43493.689583333333</v>
      </c>
      <c r="G687">
        <v>1.1429</v>
      </c>
      <c r="H687" s="382">
        <v>43493.689583333333</v>
      </c>
      <c r="I687">
        <v>1.1429</v>
      </c>
      <c r="J687" s="374">
        <v>43493.734027777777</v>
      </c>
      <c r="K687">
        <v>1.1440999999999999</v>
      </c>
      <c r="L687">
        <v>0</v>
      </c>
      <c r="M687">
        <v>11.999999999998181</v>
      </c>
      <c r="N687">
        <v>1.2</v>
      </c>
      <c r="O687" s="515">
        <v>4.4444444443797693E-2</v>
      </c>
    </row>
    <row r="688" spans="1:15" x14ac:dyDescent="0.2">
      <c r="A688" s="514">
        <v>687</v>
      </c>
      <c r="B688" s="514" t="s">
        <v>92</v>
      </c>
      <c r="C688" s="514">
        <v>1</v>
      </c>
      <c r="D688">
        <v>0.01</v>
      </c>
      <c r="E688">
        <v>0.01</v>
      </c>
      <c r="F688" s="382">
        <v>43493.845138888886</v>
      </c>
      <c r="G688">
        <v>1.1431</v>
      </c>
      <c r="H688" s="382">
        <v>43493.845138888886</v>
      </c>
      <c r="I688">
        <v>1.1431</v>
      </c>
      <c r="J688" s="374">
        <v>43494.381249999999</v>
      </c>
      <c r="K688">
        <v>1.1444000000000001</v>
      </c>
      <c r="L688">
        <v>0</v>
      </c>
      <c r="M688">
        <v>13</v>
      </c>
      <c r="N688">
        <v>1.18</v>
      </c>
      <c r="O688" s="515">
        <v>0.53611111111240461</v>
      </c>
    </row>
    <row r="689" spans="1:15" x14ac:dyDescent="0.2">
      <c r="A689" s="514">
        <v>688</v>
      </c>
      <c r="B689" s="514" t="s">
        <v>92</v>
      </c>
      <c r="C689" s="514">
        <v>3</v>
      </c>
      <c r="D689">
        <v>0.01</v>
      </c>
      <c r="E689">
        <v>0.03</v>
      </c>
      <c r="F689" s="382">
        <v>43494.420138888891</v>
      </c>
      <c r="G689">
        <v>1.1438999999999999</v>
      </c>
      <c r="H689" s="382">
        <v>43494.706944444442</v>
      </c>
      <c r="I689">
        <v>1.1413</v>
      </c>
      <c r="J689" s="374">
        <v>43494.729861111111</v>
      </c>
      <c r="K689">
        <v>1.1438999999999999</v>
      </c>
      <c r="L689">
        <v>26</v>
      </c>
      <c r="M689">
        <v>26</v>
      </c>
      <c r="N689">
        <v>3.9000000000000004</v>
      </c>
      <c r="O689" s="515">
        <v>0.30972222222044365</v>
      </c>
    </row>
    <row r="690" spans="1:15" x14ac:dyDescent="0.2">
      <c r="A690" s="514">
        <v>689</v>
      </c>
      <c r="B690" s="514" t="s">
        <v>92</v>
      </c>
      <c r="C690" s="514">
        <v>1</v>
      </c>
      <c r="D690">
        <v>0.01</v>
      </c>
      <c r="E690">
        <v>0.01</v>
      </c>
      <c r="F690" s="382">
        <v>43494.738888888889</v>
      </c>
      <c r="G690">
        <v>1.1429</v>
      </c>
      <c r="H690" s="382">
        <v>43494.738888888889</v>
      </c>
      <c r="I690">
        <v>1.1429</v>
      </c>
      <c r="J690" s="374">
        <v>43495.131249999999</v>
      </c>
      <c r="K690">
        <v>1.1442000000000001</v>
      </c>
      <c r="L690">
        <v>0</v>
      </c>
      <c r="M690">
        <v>13.000000000001819</v>
      </c>
      <c r="N690">
        <v>1.18</v>
      </c>
      <c r="O690" s="515">
        <v>0.39236111110949423</v>
      </c>
    </row>
    <row r="691" spans="1:15" x14ac:dyDescent="0.2">
      <c r="A691" s="514">
        <v>690</v>
      </c>
      <c r="B691" s="514" t="s">
        <v>92</v>
      </c>
      <c r="C691" s="514">
        <v>3</v>
      </c>
      <c r="D691">
        <v>0.01</v>
      </c>
      <c r="E691">
        <v>0.03</v>
      </c>
      <c r="F691" s="382">
        <v>43495.331250000003</v>
      </c>
      <c r="G691">
        <v>1.1444000000000001</v>
      </c>
      <c r="H691" s="382">
        <v>43495.631249999999</v>
      </c>
      <c r="I691">
        <v>1.1416999999999999</v>
      </c>
      <c r="J691" s="374">
        <v>43495.833333333336</v>
      </c>
      <c r="K691">
        <v>1.1440999999999999</v>
      </c>
      <c r="L691">
        <v>27</v>
      </c>
      <c r="M691">
        <v>23.999999999998181</v>
      </c>
      <c r="N691">
        <v>3.5</v>
      </c>
      <c r="O691" s="515">
        <v>0.50208333333284827</v>
      </c>
    </row>
    <row r="692" spans="1:15" x14ac:dyDescent="0.2">
      <c r="A692" s="514">
        <v>691</v>
      </c>
      <c r="B692" s="514" t="s">
        <v>92</v>
      </c>
      <c r="C692" s="514">
        <v>1</v>
      </c>
      <c r="D692">
        <v>0.01</v>
      </c>
      <c r="E692">
        <v>0.01</v>
      </c>
      <c r="F692" s="382">
        <v>43495.839583333334</v>
      </c>
      <c r="G692">
        <v>1.1465000000000001</v>
      </c>
      <c r="H692" s="382">
        <v>43495.839583333334</v>
      </c>
      <c r="I692">
        <v>1.1465000000000001</v>
      </c>
      <c r="J692" s="374">
        <v>43495.847916666666</v>
      </c>
      <c r="K692">
        <v>1.1476999999999999</v>
      </c>
      <c r="L692">
        <v>0</v>
      </c>
      <c r="M692">
        <v>12</v>
      </c>
      <c r="N692">
        <v>1.2</v>
      </c>
      <c r="O692" s="515">
        <v>8.333333331393078E-3</v>
      </c>
    </row>
    <row r="693" spans="1:15" x14ac:dyDescent="0.2">
      <c r="A693" s="514">
        <v>692</v>
      </c>
      <c r="B693" s="514" t="s">
        <v>92</v>
      </c>
      <c r="C693" s="514">
        <v>1</v>
      </c>
      <c r="D693">
        <v>0.01</v>
      </c>
      <c r="E693">
        <v>0.01</v>
      </c>
      <c r="F693" s="382">
        <v>43495.853472222225</v>
      </c>
      <c r="G693">
        <v>1.1475</v>
      </c>
      <c r="H693" s="382">
        <v>43495.853472222225</v>
      </c>
      <c r="I693">
        <v>1.1475</v>
      </c>
      <c r="J693" s="374">
        <v>43495.857638888891</v>
      </c>
      <c r="K693">
        <v>1.1487000000000001</v>
      </c>
      <c r="L693">
        <v>0</v>
      </c>
      <c r="M693">
        <v>12</v>
      </c>
      <c r="N693">
        <v>1.2</v>
      </c>
      <c r="O693" s="515">
        <v>4.166666665696539E-3</v>
      </c>
    </row>
    <row r="694" spans="1:15" x14ac:dyDescent="0.2">
      <c r="A694" s="514">
        <v>693</v>
      </c>
      <c r="B694" s="514" t="s">
        <v>92</v>
      </c>
      <c r="C694" s="514">
        <v>1</v>
      </c>
      <c r="D694">
        <v>0.01</v>
      </c>
      <c r="E694">
        <v>0.01</v>
      </c>
      <c r="F694" s="382">
        <v>43495.879166666666</v>
      </c>
      <c r="G694">
        <v>1.1488</v>
      </c>
      <c r="H694" s="382">
        <v>43495.879166666666</v>
      </c>
      <c r="I694">
        <v>1.1488</v>
      </c>
      <c r="J694" s="374">
        <v>43496.162499999999</v>
      </c>
      <c r="K694">
        <v>1.1504000000000001</v>
      </c>
      <c r="L694">
        <v>0</v>
      </c>
      <c r="M694">
        <v>16</v>
      </c>
      <c r="N694">
        <v>1.23</v>
      </c>
      <c r="O694" s="515">
        <v>0.28333333333284827</v>
      </c>
    </row>
    <row r="695" spans="1:15" x14ac:dyDescent="0.2">
      <c r="A695" s="514">
        <v>694</v>
      </c>
      <c r="B695" s="514" t="s">
        <v>92</v>
      </c>
      <c r="C695" s="514">
        <v>2</v>
      </c>
      <c r="D695">
        <v>0.01</v>
      </c>
      <c r="E695">
        <v>0.02</v>
      </c>
      <c r="F695" s="382">
        <v>43496.34097222222</v>
      </c>
      <c r="G695">
        <v>1.1501999999999999</v>
      </c>
      <c r="H695" s="382">
        <v>43496.375694444447</v>
      </c>
      <c r="I695">
        <v>1.1489</v>
      </c>
      <c r="J695" s="374">
        <v>43496.38958333333</v>
      </c>
      <c r="K695">
        <v>1.1508</v>
      </c>
      <c r="L695">
        <v>12.999999999998181</v>
      </c>
      <c r="M695">
        <v>19</v>
      </c>
      <c r="N695">
        <v>2.5</v>
      </c>
      <c r="O695" s="515">
        <v>4.8611111109494232E-2</v>
      </c>
    </row>
    <row r="696" spans="1:15" x14ac:dyDescent="0.2">
      <c r="A696" s="514">
        <v>695</v>
      </c>
      <c r="B696" s="514" t="s">
        <v>92</v>
      </c>
      <c r="C696" s="514">
        <v>5</v>
      </c>
      <c r="D696">
        <v>0.03</v>
      </c>
      <c r="E696">
        <v>0.08</v>
      </c>
      <c r="F696" s="382">
        <v>43496.400694444441</v>
      </c>
      <c r="G696">
        <v>1.1497999999999999</v>
      </c>
      <c r="H696" s="382">
        <v>43496.763888888891</v>
      </c>
      <c r="I696">
        <v>1.1437999999999999</v>
      </c>
      <c r="J696" s="374">
        <v>43497.604166666664</v>
      </c>
      <c r="K696">
        <v>1.1476999999999999</v>
      </c>
      <c r="L696">
        <v>60</v>
      </c>
      <c r="M696">
        <v>39</v>
      </c>
      <c r="N696">
        <v>12.12</v>
      </c>
      <c r="O696" s="515">
        <v>1.203472222223354</v>
      </c>
    </row>
    <row r="697" spans="1:15" x14ac:dyDescent="0.2">
      <c r="A697" s="514">
        <v>696</v>
      </c>
      <c r="B697" s="514" t="s">
        <v>92</v>
      </c>
      <c r="C697" s="514">
        <v>3</v>
      </c>
      <c r="D697">
        <v>0.01</v>
      </c>
      <c r="E697">
        <v>0.03</v>
      </c>
      <c r="F697" s="382">
        <v>43497.623611111114</v>
      </c>
      <c r="G697">
        <v>1.1475</v>
      </c>
      <c r="H697" s="382">
        <v>43497.688888888886</v>
      </c>
      <c r="I697">
        <v>1.1449</v>
      </c>
      <c r="J697" s="374">
        <v>43497.72152777778</v>
      </c>
      <c r="K697">
        <v>1.1475</v>
      </c>
      <c r="L697">
        <v>26</v>
      </c>
      <c r="M697">
        <v>26</v>
      </c>
      <c r="N697">
        <v>3.9000000000000004</v>
      </c>
      <c r="O697" s="515">
        <v>9.7916666665696539E-2</v>
      </c>
    </row>
    <row r="698" spans="1:15" x14ac:dyDescent="0.2">
      <c r="A698" s="514">
        <v>697</v>
      </c>
      <c r="B698" s="514" t="s">
        <v>92</v>
      </c>
      <c r="C698" s="514">
        <v>1</v>
      </c>
      <c r="D698">
        <v>0.01</v>
      </c>
      <c r="E698">
        <v>0.01</v>
      </c>
      <c r="F698" s="382">
        <v>43500.376388888886</v>
      </c>
      <c r="G698">
        <v>1.1440999999999999</v>
      </c>
      <c r="H698" s="382">
        <v>43500.376388888886</v>
      </c>
      <c r="I698">
        <v>1.1440999999999999</v>
      </c>
      <c r="J698" s="374">
        <v>43500.424305555556</v>
      </c>
      <c r="K698">
        <v>1.1453</v>
      </c>
      <c r="L698">
        <v>0</v>
      </c>
      <c r="M698">
        <v>12.000000000001819</v>
      </c>
      <c r="N698">
        <v>1.2</v>
      </c>
      <c r="O698" s="515">
        <v>4.7916666670062114E-2</v>
      </c>
    </row>
    <row r="699" spans="1:15" x14ac:dyDescent="0.2">
      <c r="A699" s="514">
        <v>698</v>
      </c>
      <c r="B699" s="514" t="s">
        <v>92</v>
      </c>
      <c r="C699" s="514">
        <v>10</v>
      </c>
      <c r="D699">
        <v>0.2</v>
      </c>
      <c r="E699">
        <v>0.60000000000000009</v>
      </c>
      <c r="F699" s="382">
        <v>43500.628472222219</v>
      </c>
      <c r="G699">
        <v>1.1445000000000001</v>
      </c>
      <c r="H699" s="382">
        <v>43507.705555555556</v>
      </c>
      <c r="I699">
        <v>1.1274</v>
      </c>
      <c r="J699" s="374">
        <v>43515.776388888888</v>
      </c>
      <c r="K699">
        <v>1.1354</v>
      </c>
      <c r="L699">
        <v>171</v>
      </c>
      <c r="M699">
        <v>80</v>
      </c>
      <c r="N699">
        <v>117.53</v>
      </c>
      <c r="O699" s="515">
        <v>11.147916666668607</v>
      </c>
    </row>
    <row r="700" spans="1:15" x14ac:dyDescent="0.2">
      <c r="A700" s="514">
        <v>699</v>
      </c>
      <c r="B700" s="514" t="s">
        <v>93</v>
      </c>
      <c r="C700" s="514">
        <v>2</v>
      </c>
      <c r="D700">
        <v>0.01</v>
      </c>
      <c r="E700">
        <v>0.02</v>
      </c>
      <c r="F700" s="382">
        <v>43501.442361111112</v>
      </c>
      <c r="G700">
        <v>1.1418999999999999</v>
      </c>
      <c r="H700" s="382">
        <v>43501.614583333336</v>
      </c>
      <c r="I700">
        <v>1.1431</v>
      </c>
      <c r="J700" s="374">
        <v>43501.664583333331</v>
      </c>
      <c r="K700">
        <v>1.1413</v>
      </c>
      <c r="L700">
        <v>12</v>
      </c>
      <c r="M700">
        <v>18</v>
      </c>
      <c r="N700">
        <v>2.4</v>
      </c>
      <c r="O700" s="515">
        <v>0.22222222221898846</v>
      </c>
    </row>
    <row r="701" spans="1:15" x14ac:dyDescent="0.2">
      <c r="A701" s="514">
        <v>700</v>
      </c>
      <c r="B701" s="514" t="s">
        <v>93</v>
      </c>
      <c r="C701" s="514">
        <v>1</v>
      </c>
      <c r="D701">
        <v>0.01</v>
      </c>
      <c r="E701">
        <v>0.01</v>
      </c>
      <c r="F701" s="382">
        <v>43501.702777777777</v>
      </c>
      <c r="G701">
        <v>1.1413</v>
      </c>
      <c r="H701" s="382">
        <v>43501.702777777777</v>
      </c>
      <c r="I701">
        <v>1.1413</v>
      </c>
      <c r="J701" s="374">
        <v>43502.104166666664</v>
      </c>
      <c r="K701">
        <v>1.1400999999999999</v>
      </c>
      <c r="L701">
        <v>0</v>
      </c>
      <c r="M701">
        <v>12.000000000001819</v>
      </c>
      <c r="N701">
        <v>1.22</v>
      </c>
      <c r="O701" s="515">
        <v>0.40138888888759539</v>
      </c>
    </row>
    <row r="702" spans="1:15" x14ac:dyDescent="0.2">
      <c r="A702" s="514">
        <v>701</v>
      </c>
      <c r="B702" s="514" t="s">
        <v>93</v>
      </c>
      <c r="C702" s="514">
        <v>1</v>
      </c>
      <c r="D702">
        <v>0.01</v>
      </c>
      <c r="E702">
        <v>0.01</v>
      </c>
      <c r="F702" s="382">
        <v>43502.143750000003</v>
      </c>
      <c r="G702">
        <v>1.1404000000000001</v>
      </c>
      <c r="H702" s="382">
        <v>43502.143750000003</v>
      </c>
      <c r="I702">
        <v>1.1404000000000001</v>
      </c>
      <c r="J702" s="374">
        <v>43502.327777777777</v>
      </c>
      <c r="K702">
        <v>1.1392</v>
      </c>
      <c r="L702">
        <v>0</v>
      </c>
      <c r="M702">
        <v>12</v>
      </c>
      <c r="N702">
        <v>1.2</v>
      </c>
      <c r="O702" s="515">
        <v>0.18402777777373558</v>
      </c>
    </row>
    <row r="703" spans="1:15" x14ac:dyDescent="0.2">
      <c r="A703" s="514">
        <v>702</v>
      </c>
      <c r="B703" s="514" t="s">
        <v>93</v>
      </c>
      <c r="C703" s="514">
        <v>2</v>
      </c>
      <c r="D703">
        <v>0.01</v>
      </c>
      <c r="E703">
        <v>0.02</v>
      </c>
      <c r="F703" s="382">
        <v>43502.34097222222</v>
      </c>
      <c r="G703">
        <v>1.1384000000000001</v>
      </c>
      <c r="H703" s="382">
        <v>43502.493750000001</v>
      </c>
      <c r="I703">
        <v>1.1396999999999999</v>
      </c>
      <c r="J703" s="374">
        <v>43502.701388888891</v>
      </c>
      <c r="K703">
        <v>1.1378999999999999</v>
      </c>
      <c r="L703">
        <v>13</v>
      </c>
      <c r="M703">
        <v>18</v>
      </c>
      <c r="N703">
        <v>2.2999999999999998</v>
      </c>
      <c r="O703" s="515">
        <v>0.36041666667006211</v>
      </c>
    </row>
    <row r="704" spans="1:15" x14ac:dyDescent="0.2">
      <c r="A704" s="514">
        <v>703</v>
      </c>
      <c r="B704" s="514" t="s">
        <v>93</v>
      </c>
      <c r="C704" s="514">
        <v>1</v>
      </c>
      <c r="D704">
        <v>0.01</v>
      </c>
      <c r="E704">
        <v>0.01</v>
      </c>
      <c r="F704" s="382">
        <v>43502.709722222222</v>
      </c>
      <c r="G704">
        <v>1.1378999999999999</v>
      </c>
      <c r="H704" s="382">
        <v>43502.709722222222</v>
      </c>
      <c r="I704">
        <v>1.1378999999999999</v>
      </c>
      <c r="J704" s="374">
        <v>43502.804166666669</v>
      </c>
      <c r="K704">
        <v>1.1367</v>
      </c>
      <c r="L704">
        <v>0</v>
      </c>
      <c r="M704">
        <v>12</v>
      </c>
      <c r="N704">
        <v>1.2</v>
      </c>
      <c r="O704" s="515">
        <v>9.4444444446708076E-2</v>
      </c>
    </row>
    <row r="705" spans="1:15" x14ac:dyDescent="0.2">
      <c r="A705" s="514">
        <v>704</v>
      </c>
      <c r="B705" s="514" t="s">
        <v>93</v>
      </c>
      <c r="C705" s="514">
        <v>1</v>
      </c>
      <c r="D705">
        <v>0.01</v>
      </c>
      <c r="E705">
        <v>0.01</v>
      </c>
      <c r="F705" s="382">
        <v>43503.340277777781</v>
      </c>
      <c r="G705">
        <v>1.1359999999999999</v>
      </c>
      <c r="H705" s="382">
        <v>43503.340277777781</v>
      </c>
      <c r="I705">
        <v>1.1359999999999999</v>
      </c>
      <c r="J705" s="374">
        <v>43503.384027777778</v>
      </c>
      <c r="K705">
        <v>1.1348</v>
      </c>
      <c r="L705">
        <v>0</v>
      </c>
      <c r="M705">
        <v>11.999999999998181</v>
      </c>
      <c r="N705">
        <v>1.2</v>
      </c>
      <c r="O705" s="515">
        <v>4.3749999997089617E-2</v>
      </c>
    </row>
    <row r="706" spans="1:15" x14ac:dyDescent="0.2">
      <c r="A706" s="514">
        <v>705</v>
      </c>
      <c r="B706" s="514" t="s">
        <v>93</v>
      </c>
      <c r="C706" s="514">
        <v>2</v>
      </c>
      <c r="D706">
        <v>0.01</v>
      </c>
      <c r="E706">
        <v>0.02</v>
      </c>
      <c r="F706" s="382">
        <v>43503.474999999999</v>
      </c>
      <c r="G706">
        <v>1.1336999999999999</v>
      </c>
      <c r="H706" s="382">
        <v>43503.659722222219</v>
      </c>
      <c r="I706">
        <v>1.1349</v>
      </c>
      <c r="J706" s="374">
        <v>43504.395833333336</v>
      </c>
      <c r="K706">
        <v>1.1331</v>
      </c>
      <c r="L706">
        <v>12</v>
      </c>
      <c r="M706">
        <v>18</v>
      </c>
      <c r="N706">
        <v>2.44</v>
      </c>
      <c r="O706" s="515">
        <v>0.92083333333721384</v>
      </c>
    </row>
    <row r="707" spans="1:15" x14ac:dyDescent="0.2">
      <c r="A707" s="514">
        <v>706</v>
      </c>
      <c r="B707" s="514" t="s">
        <v>93</v>
      </c>
      <c r="C707" s="514">
        <v>1</v>
      </c>
      <c r="D707">
        <v>0.01</v>
      </c>
      <c r="E707">
        <v>0.01</v>
      </c>
      <c r="F707" s="382">
        <v>43504.657638888886</v>
      </c>
      <c r="G707">
        <v>1.1343000000000001</v>
      </c>
      <c r="H707" s="382">
        <v>43504.657638888886</v>
      </c>
      <c r="I707">
        <v>1.1343000000000001</v>
      </c>
      <c r="J707" s="374">
        <v>43504.684027777781</v>
      </c>
      <c r="K707">
        <v>1.1331</v>
      </c>
      <c r="L707">
        <v>0</v>
      </c>
      <c r="M707">
        <v>12</v>
      </c>
      <c r="N707">
        <v>1.2</v>
      </c>
      <c r="O707" s="515">
        <v>2.6388888894871343E-2</v>
      </c>
    </row>
    <row r="708" spans="1:15" x14ac:dyDescent="0.2">
      <c r="A708" s="514">
        <v>707</v>
      </c>
      <c r="B708" s="514" t="s">
        <v>93</v>
      </c>
      <c r="C708" s="514">
        <v>1</v>
      </c>
      <c r="D708">
        <v>0.01</v>
      </c>
      <c r="E708">
        <v>0.01</v>
      </c>
      <c r="F708" s="382">
        <v>43504.752083333333</v>
      </c>
      <c r="G708">
        <v>1.133</v>
      </c>
      <c r="H708" s="382">
        <v>43504.752083333333</v>
      </c>
      <c r="I708">
        <v>1.133</v>
      </c>
      <c r="J708" s="374">
        <v>43507.368055555555</v>
      </c>
      <c r="K708">
        <v>1.1317999999999999</v>
      </c>
      <c r="L708">
        <v>0</v>
      </c>
      <c r="M708">
        <v>12</v>
      </c>
      <c r="N708">
        <v>1.22</v>
      </c>
      <c r="O708" s="515">
        <v>0.61597222222189885</v>
      </c>
    </row>
    <row r="709" spans="1:15" x14ac:dyDescent="0.2">
      <c r="A709" s="514">
        <v>708</v>
      </c>
      <c r="B709" s="514" t="s">
        <v>93</v>
      </c>
      <c r="C709" s="514">
        <v>1</v>
      </c>
      <c r="D709">
        <v>0.01</v>
      </c>
      <c r="E709">
        <v>0.01</v>
      </c>
      <c r="F709" s="382">
        <v>43507.422222222223</v>
      </c>
      <c r="G709">
        <v>1.1313</v>
      </c>
      <c r="H709" s="382">
        <v>43507.422222222223</v>
      </c>
      <c r="I709">
        <v>1.1313</v>
      </c>
      <c r="J709" s="374">
        <v>43507.461111111108</v>
      </c>
      <c r="K709">
        <v>1.1301000000000001</v>
      </c>
      <c r="L709">
        <v>0</v>
      </c>
      <c r="M709">
        <v>11.999999999998181</v>
      </c>
      <c r="N709">
        <v>1.2</v>
      </c>
      <c r="O709" s="515">
        <v>3.8888888884685002E-2</v>
      </c>
    </row>
    <row r="710" spans="1:15" x14ac:dyDescent="0.2">
      <c r="A710" s="514">
        <v>709</v>
      </c>
      <c r="B710" s="514" t="s">
        <v>93</v>
      </c>
      <c r="C710" s="514">
        <v>2</v>
      </c>
      <c r="D710">
        <v>0.01</v>
      </c>
      <c r="E710">
        <v>0.02</v>
      </c>
      <c r="F710" s="382">
        <v>43507.468055555553</v>
      </c>
      <c r="G710">
        <v>1.1303000000000001</v>
      </c>
      <c r="H710" s="382">
        <v>43507.521527777775</v>
      </c>
      <c r="I710">
        <v>1.1315999999999999</v>
      </c>
      <c r="J710" s="374">
        <v>43507.637499999997</v>
      </c>
      <c r="K710">
        <v>1.1297999999999999</v>
      </c>
      <c r="L710">
        <v>13</v>
      </c>
      <c r="M710">
        <v>18</v>
      </c>
      <c r="N710">
        <v>2.2999999999999998</v>
      </c>
      <c r="O710" s="515">
        <v>0.16944444444379769</v>
      </c>
    </row>
    <row r="711" spans="1:15" x14ac:dyDescent="0.2">
      <c r="A711" s="514">
        <v>710</v>
      </c>
      <c r="B711" s="514" t="s">
        <v>93</v>
      </c>
      <c r="C711" s="514">
        <v>1</v>
      </c>
      <c r="D711">
        <v>0.01</v>
      </c>
      <c r="E711">
        <v>0.01</v>
      </c>
      <c r="F711" s="382">
        <v>43508.102777777778</v>
      </c>
      <c r="G711">
        <v>1.1281000000000001</v>
      </c>
      <c r="H711" s="382">
        <v>43508.102777777778</v>
      </c>
      <c r="I711">
        <v>1.1281000000000001</v>
      </c>
      <c r="J711" s="374">
        <v>43508.394444444442</v>
      </c>
      <c r="K711">
        <v>1.1269</v>
      </c>
      <c r="L711">
        <v>0</v>
      </c>
      <c r="M711">
        <v>12.000000000001819</v>
      </c>
      <c r="N711">
        <v>1.2</v>
      </c>
      <c r="O711" s="515">
        <v>0.29166666666424135</v>
      </c>
    </row>
    <row r="712" spans="1:15" x14ac:dyDescent="0.2">
      <c r="A712" s="514">
        <v>711</v>
      </c>
      <c r="B712" s="514" t="s">
        <v>93</v>
      </c>
      <c r="C712" s="514">
        <v>6</v>
      </c>
      <c r="D712">
        <v>0.04</v>
      </c>
      <c r="E712">
        <v>0.12</v>
      </c>
      <c r="F712" s="382">
        <v>43508.411111111112</v>
      </c>
      <c r="G712">
        <v>1.1262000000000001</v>
      </c>
      <c r="H712" s="382">
        <v>43508.797222222223</v>
      </c>
      <c r="I712">
        <v>1.1334</v>
      </c>
      <c r="J712" s="374">
        <v>43509.606944444444</v>
      </c>
      <c r="K712">
        <v>1.1294</v>
      </c>
      <c r="L712">
        <v>72</v>
      </c>
      <c r="M712">
        <v>40</v>
      </c>
      <c r="N712">
        <v>19.299999999999997</v>
      </c>
      <c r="O712" s="515">
        <v>1.1958333333313931</v>
      </c>
    </row>
    <row r="713" spans="1:15" x14ac:dyDescent="0.2">
      <c r="A713" s="514">
        <v>712</v>
      </c>
      <c r="B713" s="514" t="s">
        <v>93</v>
      </c>
      <c r="C713" s="514">
        <v>1</v>
      </c>
      <c r="D713">
        <v>0.01</v>
      </c>
      <c r="E713">
        <v>0.01</v>
      </c>
      <c r="F713" s="382">
        <v>43509.609722222223</v>
      </c>
      <c r="G713">
        <v>1.1295999999999999</v>
      </c>
      <c r="H713" s="382">
        <v>43509.609722222223</v>
      </c>
      <c r="I713">
        <v>1.1295999999999999</v>
      </c>
      <c r="J713" s="374">
        <v>43509.628472222219</v>
      </c>
      <c r="K713">
        <v>1.1284000000000001</v>
      </c>
      <c r="L713">
        <v>0</v>
      </c>
      <c r="M713">
        <v>12</v>
      </c>
      <c r="N713">
        <v>1.2</v>
      </c>
      <c r="O713" s="515">
        <v>1.8749999995634425E-2</v>
      </c>
    </row>
    <row r="714" spans="1:15" x14ac:dyDescent="0.2">
      <c r="A714" s="514">
        <v>713</v>
      </c>
      <c r="B714" s="514" t="s">
        <v>93</v>
      </c>
      <c r="C714" s="514">
        <v>1</v>
      </c>
      <c r="D714">
        <v>0.01</v>
      </c>
      <c r="E714">
        <v>0.01</v>
      </c>
      <c r="F714" s="382">
        <v>43509.690972222219</v>
      </c>
      <c r="G714">
        <v>1.1297999999999999</v>
      </c>
      <c r="H714" s="382">
        <v>43509.690972222219</v>
      </c>
      <c r="I714">
        <v>1.1297999999999999</v>
      </c>
      <c r="J714" s="374">
        <v>43509.713888888888</v>
      </c>
      <c r="K714">
        <v>1.1286</v>
      </c>
      <c r="L714">
        <v>0</v>
      </c>
      <c r="M714">
        <v>12</v>
      </c>
      <c r="N714">
        <v>1.2</v>
      </c>
      <c r="O714" s="515">
        <v>2.2916666668606922E-2</v>
      </c>
    </row>
    <row r="715" spans="1:15" x14ac:dyDescent="0.2">
      <c r="A715" s="514">
        <v>714</v>
      </c>
      <c r="B715" s="514" t="s">
        <v>93</v>
      </c>
      <c r="C715" s="514">
        <v>1</v>
      </c>
      <c r="D715">
        <v>0.01</v>
      </c>
      <c r="E715">
        <v>0.01</v>
      </c>
      <c r="F715" s="382">
        <v>43509.71597222222</v>
      </c>
      <c r="G715">
        <v>1.1289</v>
      </c>
      <c r="H715" s="382">
        <v>43509.71597222222</v>
      </c>
      <c r="I715">
        <v>1.1289</v>
      </c>
      <c r="J715" s="374">
        <v>43509.767361111109</v>
      </c>
      <c r="K715">
        <v>1.1276999999999999</v>
      </c>
      <c r="L715">
        <v>0</v>
      </c>
      <c r="M715">
        <v>12</v>
      </c>
      <c r="N715">
        <v>1.2</v>
      </c>
      <c r="O715" s="515">
        <v>5.1388888889050577E-2</v>
      </c>
    </row>
    <row r="716" spans="1:15" x14ac:dyDescent="0.2">
      <c r="A716" s="514">
        <v>715</v>
      </c>
      <c r="B716" s="514" t="s">
        <v>93</v>
      </c>
      <c r="C716" s="514">
        <v>2</v>
      </c>
      <c r="D716">
        <v>0.01</v>
      </c>
      <c r="E716">
        <v>0.02</v>
      </c>
      <c r="F716" s="382">
        <v>43510.034722222219</v>
      </c>
      <c r="G716">
        <v>1.1263000000000001</v>
      </c>
      <c r="H716" s="382">
        <v>43510.168055555558</v>
      </c>
      <c r="I716">
        <v>1.1275999999999999</v>
      </c>
      <c r="J716" s="374">
        <v>43510.397222222222</v>
      </c>
      <c r="K716">
        <v>1.1257999999999999</v>
      </c>
      <c r="L716">
        <v>13</v>
      </c>
      <c r="M716">
        <v>18</v>
      </c>
      <c r="N716">
        <v>2.2999999999999998</v>
      </c>
      <c r="O716" s="515">
        <v>0.36250000000291038</v>
      </c>
    </row>
    <row r="717" spans="1:15" x14ac:dyDescent="0.2">
      <c r="A717" s="514">
        <v>716</v>
      </c>
      <c r="B717" s="514" t="s">
        <v>93</v>
      </c>
      <c r="C717" s="514">
        <v>3</v>
      </c>
      <c r="D717">
        <v>0.01</v>
      </c>
      <c r="E717">
        <v>0.03</v>
      </c>
      <c r="F717" s="382">
        <v>43510.413194444445</v>
      </c>
      <c r="G717">
        <v>1.1262000000000001</v>
      </c>
      <c r="H717" s="382">
        <v>43510.606249999997</v>
      </c>
      <c r="I717">
        <v>1.1296999999999999</v>
      </c>
      <c r="J717" s="374">
        <v>43511.57708333333</v>
      </c>
      <c r="K717">
        <v>1.1265000000000001</v>
      </c>
      <c r="L717">
        <v>35</v>
      </c>
      <c r="M717">
        <v>32</v>
      </c>
      <c r="N717">
        <v>3.96</v>
      </c>
      <c r="O717" s="515">
        <v>1.163888888884685</v>
      </c>
    </row>
    <row r="718" spans="1:15" x14ac:dyDescent="0.2">
      <c r="A718" s="514">
        <v>717</v>
      </c>
      <c r="B718" s="514" t="s">
        <v>93</v>
      </c>
      <c r="C718" s="514">
        <v>6</v>
      </c>
      <c r="D718">
        <v>0.04</v>
      </c>
      <c r="E718">
        <v>0.12</v>
      </c>
      <c r="F718" s="382">
        <v>43511.624305555553</v>
      </c>
      <c r="G718">
        <v>1.1253</v>
      </c>
      <c r="H718" s="382">
        <v>43514.496527777781</v>
      </c>
      <c r="I718">
        <v>1.1328</v>
      </c>
      <c r="J718" s="374">
        <v>43515.513888888891</v>
      </c>
      <c r="K718">
        <v>1.1288</v>
      </c>
      <c r="L718">
        <v>75</v>
      </c>
      <c r="M718">
        <v>40</v>
      </c>
      <c r="N718">
        <v>18.989999999999998</v>
      </c>
      <c r="O718" s="515">
        <v>1.8895833333372138</v>
      </c>
    </row>
    <row r="719" spans="1:15" x14ac:dyDescent="0.2">
      <c r="A719" s="514">
        <v>718</v>
      </c>
      <c r="B719" s="514" t="s">
        <v>93</v>
      </c>
      <c r="C719" s="514">
        <v>6</v>
      </c>
      <c r="D719">
        <v>0.04</v>
      </c>
      <c r="E719">
        <v>0.12</v>
      </c>
      <c r="F719" s="382">
        <v>43515.573611111111</v>
      </c>
      <c r="G719">
        <v>1.1284000000000001</v>
      </c>
      <c r="H719" s="382">
        <v>43516.720138888886</v>
      </c>
      <c r="I719">
        <v>1.1357999999999999</v>
      </c>
      <c r="J719" s="374">
        <v>43518.583333333336</v>
      </c>
      <c r="K719">
        <v>1.1317999999999999</v>
      </c>
      <c r="L719">
        <v>74</v>
      </c>
      <c r="M719">
        <v>40</v>
      </c>
      <c r="N719">
        <v>19.009999999999998</v>
      </c>
      <c r="O719" s="515">
        <v>3.0097222222248092</v>
      </c>
    </row>
    <row r="720" spans="1:15" x14ac:dyDescent="0.2">
      <c r="A720" s="514">
        <v>719</v>
      </c>
      <c r="B720" s="514" t="s">
        <v>92</v>
      </c>
      <c r="C720" s="514">
        <v>1</v>
      </c>
      <c r="D720">
        <v>0.01</v>
      </c>
      <c r="E720">
        <v>0.01</v>
      </c>
      <c r="F720" s="382">
        <v>43515.862500000003</v>
      </c>
      <c r="G720">
        <v>1.1339999999999999</v>
      </c>
      <c r="H720" s="382">
        <v>43515.862500000003</v>
      </c>
      <c r="I720">
        <v>1.1339999999999999</v>
      </c>
      <c r="J720" s="374">
        <v>43516.103472222225</v>
      </c>
      <c r="K720">
        <v>1.1353</v>
      </c>
      <c r="L720">
        <v>0</v>
      </c>
      <c r="M720">
        <v>13.000000000001819</v>
      </c>
      <c r="N720">
        <v>1.18</v>
      </c>
      <c r="O720" s="515">
        <v>0.24097222222189885</v>
      </c>
    </row>
    <row r="721" spans="1:15" x14ac:dyDescent="0.2">
      <c r="A721" s="514">
        <v>720</v>
      </c>
      <c r="B721" s="514" t="s">
        <v>92</v>
      </c>
      <c r="C721" s="514">
        <v>1</v>
      </c>
      <c r="D721">
        <v>0.01</v>
      </c>
      <c r="E721">
        <v>0.01</v>
      </c>
      <c r="F721" s="382">
        <v>43516.376388888886</v>
      </c>
      <c r="G721">
        <v>1.1338999999999999</v>
      </c>
      <c r="H721" s="382">
        <v>43516.376388888886</v>
      </c>
      <c r="I721">
        <v>1.1338999999999999</v>
      </c>
      <c r="J721" s="374">
        <v>43516.379861111112</v>
      </c>
      <c r="K721">
        <v>1.1351</v>
      </c>
      <c r="L721">
        <v>0</v>
      </c>
      <c r="M721">
        <v>12.000000000001819</v>
      </c>
      <c r="N721">
        <v>1.2</v>
      </c>
      <c r="O721" s="515">
        <v>3.4722222262644209E-3</v>
      </c>
    </row>
    <row r="722" spans="1:15" x14ac:dyDescent="0.2">
      <c r="A722" s="514">
        <v>721</v>
      </c>
      <c r="B722" s="514" t="s">
        <v>92</v>
      </c>
      <c r="C722" s="514">
        <v>2</v>
      </c>
      <c r="D722">
        <v>0.01</v>
      </c>
      <c r="E722">
        <v>0.02</v>
      </c>
      <c r="F722" s="382">
        <v>43516.390972222223</v>
      </c>
      <c r="G722">
        <v>1.1346000000000001</v>
      </c>
      <c r="H722" s="382">
        <v>43516.51666666667</v>
      </c>
      <c r="I722">
        <v>1.1334</v>
      </c>
      <c r="J722" s="374">
        <v>43516.715277777781</v>
      </c>
      <c r="K722">
        <v>1.1352</v>
      </c>
      <c r="L722">
        <v>12</v>
      </c>
      <c r="M722">
        <v>18</v>
      </c>
      <c r="N722">
        <v>2.4</v>
      </c>
      <c r="O722" s="515">
        <v>0.3243055555576575</v>
      </c>
    </row>
    <row r="723" spans="1:15" x14ac:dyDescent="0.2">
      <c r="A723" s="514">
        <v>722</v>
      </c>
      <c r="B723" s="514" t="s">
        <v>92</v>
      </c>
      <c r="C723" s="514">
        <v>1</v>
      </c>
      <c r="D723">
        <v>0.01</v>
      </c>
      <c r="E723">
        <v>0.01</v>
      </c>
      <c r="F723" s="382">
        <v>43516.718055555553</v>
      </c>
      <c r="G723">
        <v>1.1355999999999999</v>
      </c>
      <c r="H723" s="382">
        <v>43516.718055555553</v>
      </c>
      <c r="I723">
        <v>1.1355999999999999</v>
      </c>
      <c r="J723" s="374">
        <v>43516.744444444441</v>
      </c>
      <c r="K723">
        <v>1.1367</v>
      </c>
      <c r="L723">
        <v>0</v>
      </c>
      <c r="M723">
        <v>11</v>
      </c>
      <c r="N723">
        <v>1.1000000000000001</v>
      </c>
      <c r="O723" s="515">
        <v>2.6388888887595385E-2</v>
      </c>
    </row>
    <row r="724" spans="1:15" x14ac:dyDescent="0.2">
      <c r="A724" s="514">
        <v>723</v>
      </c>
      <c r="B724" s="514" t="s">
        <v>92</v>
      </c>
      <c r="C724" s="514">
        <v>2</v>
      </c>
      <c r="D724">
        <v>0.01</v>
      </c>
      <c r="E724">
        <v>0.02</v>
      </c>
      <c r="F724" s="382">
        <v>43516.899305555555</v>
      </c>
      <c r="G724">
        <v>1.1343000000000001</v>
      </c>
      <c r="H724" s="382">
        <v>43517.292361111111</v>
      </c>
      <c r="I724">
        <v>1.1331</v>
      </c>
      <c r="J724" s="374">
        <v>43517.385416666664</v>
      </c>
      <c r="K724">
        <v>1.1352</v>
      </c>
      <c r="L724">
        <v>12</v>
      </c>
      <c r="M724">
        <v>21</v>
      </c>
      <c r="N724">
        <v>2.63</v>
      </c>
      <c r="O724" s="515">
        <v>0.48611111110949423</v>
      </c>
    </row>
    <row r="725" spans="1:15" x14ac:dyDescent="0.2">
      <c r="A725" s="514">
        <v>724</v>
      </c>
      <c r="B725" s="514" t="s">
        <v>92</v>
      </c>
      <c r="C725" s="514">
        <v>3</v>
      </c>
      <c r="D725">
        <v>0.01</v>
      </c>
      <c r="E725">
        <v>0.03</v>
      </c>
      <c r="F725" s="382">
        <v>43517.398611111108</v>
      </c>
      <c r="G725">
        <v>1.1354</v>
      </c>
      <c r="H725" s="382">
        <v>43517.442361111112</v>
      </c>
      <c r="I725">
        <v>1.1328</v>
      </c>
      <c r="J725" s="374">
        <v>43517.543749999997</v>
      </c>
      <c r="K725">
        <v>1.1354</v>
      </c>
      <c r="L725">
        <v>26</v>
      </c>
      <c r="M725">
        <v>26</v>
      </c>
      <c r="N725">
        <v>3.9000000000000004</v>
      </c>
      <c r="O725" s="515">
        <v>0.14513888888905058</v>
      </c>
    </row>
    <row r="726" spans="1:15" x14ac:dyDescent="0.2">
      <c r="A726" s="514">
        <v>725</v>
      </c>
      <c r="B726" s="514" t="s">
        <v>92</v>
      </c>
      <c r="C726" s="514">
        <v>3</v>
      </c>
      <c r="D726">
        <v>0.01</v>
      </c>
      <c r="E726">
        <v>0.03</v>
      </c>
      <c r="F726" s="382">
        <v>43517.631249999999</v>
      </c>
      <c r="G726">
        <v>1.1355</v>
      </c>
      <c r="H726" s="382">
        <v>43517.759027777778</v>
      </c>
      <c r="I726">
        <v>1.1329</v>
      </c>
      <c r="J726" s="374">
        <v>43521.343055555553</v>
      </c>
      <c r="K726">
        <v>1.1356999999999999</v>
      </c>
      <c r="L726">
        <v>26</v>
      </c>
      <c r="M726">
        <v>28</v>
      </c>
      <c r="N726">
        <v>3.7800000000000002</v>
      </c>
      <c r="O726" s="515">
        <v>1.7118055555547471</v>
      </c>
    </row>
    <row r="727" spans="1:15" x14ac:dyDescent="0.2">
      <c r="A727" s="514">
        <v>726</v>
      </c>
      <c r="B727" s="514" t="s">
        <v>93</v>
      </c>
      <c r="C727" s="514">
        <v>6</v>
      </c>
      <c r="D727">
        <v>0.04</v>
      </c>
      <c r="E727">
        <v>0.12</v>
      </c>
      <c r="F727" s="382">
        <v>43518.597916666666</v>
      </c>
      <c r="G727">
        <v>1.1331</v>
      </c>
      <c r="H727" s="382">
        <v>43524.488194444442</v>
      </c>
      <c r="I727">
        <v>1.1404000000000001</v>
      </c>
      <c r="J727" s="374">
        <v>43524.681250000001</v>
      </c>
      <c r="K727">
        <v>1.1362000000000001</v>
      </c>
      <c r="L727">
        <v>73</v>
      </c>
      <c r="M727">
        <v>41.999999999998181</v>
      </c>
      <c r="N727">
        <v>21.520000000000003</v>
      </c>
      <c r="O727" s="515">
        <v>4.0833333333357587</v>
      </c>
    </row>
    <row r="728" spans="1:15" x14ac:dyDescent="0.2">
      <c r="A728" s="514">
        <v>727</v>
      </c>
      <c r="B728" s="514" t="s">
        <v>92</v>
      </c>
      <c r="C728" s="514">
        <v>1</v>
      </c>
      <c r="D728">
        <v>0.01</v>
      </c>
      <c r="E728">
        <v>0.01</v>
      </c>
      <c r="F728" s="382">
        <v>43521.380555555559</v>
      </c>
      <c r="G728">
        <v>1.135</v>
      </c>
      <c r="H728" s="382">
        <v>43521.380555555559</v>
      </c>
      <c r="I728">
        <v>1.135</v>
      </c>
      <c r="J728" s="374">
        <v>43521.486111111109</v>
      </c>
      <c r="K728">
        <v>1.1362000000000001</v>
      </c>
      <c r="L728">
        <v>0</v>
      </c>
      <c r="M728">
        <v>12.000000000001819</v>
      </c>
      <c r="N728">
        <v>1.2</v>
      </c>
      <c r="O728" s="515">
        <v>0.10555555555038154</v>
      </c>
    </row>
    <row r="729" spans="1:15" x14ac:dyDescent="0.2">
      <c r="A729" s="514">
        <v>728</v>
      </c>
      <c r="B729" s="514" t="s">
        <v>92</v>
      </c>
      <c r="C729" s="514">
        <v>1</v>
      </c>
      <c r="D729">
        <v>0.01</v>
      </c>
      <c r="E729">
        <v>0.01</v>
      </c>
      <c r="F729" s="382">
        <v>43521.70208333333</v>
      </c>
      <c r="G729">
        <v>1.1348</v>
      </c>
      <c r="H729" s="382">
        <v>43521.70208333333</v>
      </c>
      <c r="I729">
        <v>1.1348</v>
      </c>
      <c r="J729" s="374">
        <v>43521.84097222222</v>
      </c>
      <c r="K729">
        <v>1.1359999999999999</v>
      </c>
      <c r="L729">
        <v>0</v>
      </c>
      <c r="M729">
        <v>11.999999999998181</v>
      </c>
      <c r="N729">
        <v>1.2</v>
      </c>
      <c r="O729" s="515">
        <v>0.13888888889050577</v>
      </c>
    </row>
    <row r="730" spans="1:15" x14ac:dyDescent="0.2">
      <c r="A730" s="514">
        <v>729</v>
      </c>
      <c r="B730" s="514" t="s">
        <v>92</v>
      </c>
      <c r="C730" s="514">
        <v>2</v>
      </c>
      <c r="D730">
        <v>0.01</v>
      </c>
      <c r="E730">
        <v>0.02</v>
      </c>
      <c r="F730" s="382">
        <v>43521.96597222222</v>
      </c>
      <c r="G730">
        <v>1.1361000000000001</v>
      </c>
      <c r="H730" s="382">
        <v>43522.336805555555</v>
      </c>
      <c r="I730">
        <v>1.1349</v>
      </c>
      <c r="J730" s="374">
        <v>43522.46597222222</v>
      </c>
      <c r="K730">
        <v>1.1368</v>
      </c>
      <c r="L730">
        <v>12.000000000001819</v>
      </c>
      <c r="M730">
        <v>19</v>
      </c>
      <c r="N730">
        <v>2.48</v>
      </c>
      <c r="O730" s="515">
        <v>0.5</v>
      </c>
    </row>
    <row r="731" spans="1:15" x14ac:dyDescent="0.2">
      <c r="A731" s="514">
        <v>730</v>
      </c>
      <c r="B731" s="514" t="s">
        <v>92</v>
      </c>
      <c r="C731" s="514">
        <v>1</v>
      </c>
      <c r="D731">
        <v>0.01</v>
      </c>
      <c r="E731">
        <v>0.01</v>
      </c>
      <c r="F731" s="382">
        <v>43522.501388888886</v>
      </c>
      <c r="G731">
        <v>1.1356999999999999</v>
      </c>
      <c r="H731" s="382">
        <v>43522.501388888886</v>
      </c>
      <c r="I731">
        <v>1.1356999999999999</v>
      </c>
      <c r="J731" s="374">
        <v>43522.616666666669</v>
      </c>
      <c r="K731">
        <v>1.1369</v>
      </c>
      <c r="L731">
        <v>0</v>
      </c>
      <c r="M731">
        <v>12</v>
      </c>
      <c r="N731">
        <v>1.2</v>
      </c>
      <c r="O731" s="515">
        <v>0.11527777778246673</v>
      </c>
    </row>
    <row r="732" spans="1:15" x14ac:dyDescent="0.2">
      <c r="A732" s="514">
        <v>731</v>
      </c>
      <c r="B732" s="514" t="s">
        <v>92</v>
      </c>
      <c r="C732" s="514">
        <v>2</v>
      </c>
      <c r="D732">
        <v>0.01</v>
      </c>
      <c r="E732">
        <v>0.02</v>
      </c>
      <c r="F732" s="382">
        <v>43522.628472222219</v>
      </c>
      <c r="G732">
        <v>1.1366000000000001</v>
      </c>
      <c r="H732" s="382">
        <v>43522.666666666664</v>
      </c>
      <c r="I732">
        <v>1.1354</v>
      </c>
      <c r="J732" s="374">
        <v>43522.718055555553</v>
      </c>
      <c r="K732">
        <v>1.1372</v>
      </c>
      <c r="L732">
        <v>12</v>
      </c>
      <c r="M732">
        <v>18</v>
      </c>
      <c r="N732">
        <v>2.4</v>
      </c>
      <c r="O732" s="515">
        <v>8.9583333334303461E-2</v>
      </c>
    </row>
    <row r="733" spans="1:15" x14ac:dyDescent="0.2">
      <c r="A733" s="514">
        <v>732</v>
      </c>
      <c r="B733" s="514" t="s">
        <v>92</v>
      </c>
      <c r="C733" s="514">
        <v>1</v>
      </c>
      <c r="D733">
        <v>0.01</v>
      </c>
      <c r="E733">
        <v>0.01</v>
      </c>
      <c r="F733" s="382">
        <v>43522.761805555558</v>
      </c>
      <c r="G733">
        <v>1.1371</v>
      </c>
      <c r="H733" s="382">
        <v>43522.761805555558</v>
      </c>
      <c r="I733">
        <v>1.1371</v>
      </c>
      <c r="J733" s="374">
        <v>43522.836805555555</v>
      </c>
      <c r="K733">
        <v>1.1383000000000001</v>
      </c>
      <c r="L733">
        <v>0</v>
      </c>
      <c r="M733">
        <v>12</v>
      </c>
      <c r="N733">
        <v>1.2</v>
      </c>
      <c r="O733" s="515">
        <v>7.4999999997089617E-2</v>
      </c>
    </row>
    <row r="734" spans="1:15" x14ac:dyDescent="0.2">
      <c r="A734" s="514">
        <v>733</v>
      </c>
      <c r="B734" s="514" t="s">
        <v>92</v>
      </c>
      <c r="C734" s="514">
        <v>3</v>
      </c>
      <c r="D734">
        <v>0.01</v>
      </c>
      <c r="E734">
        <v>0.03</v>
      </c>
      <c r="F734" s="382">
        <v>43523.543055555558</v>
      </c>
      <c r="G734">
        <v>1.1395</v>
      </c>
      <c r="H734" s="382">
        <v>43523.729861111111</v>
      </c>
      <c r="I734">
        <v>1.1369</v>
      </c>
      <c r="J734" s="374">
        <v>43524.484722222223</v>
      </c>
      <c r="K734">
        <v>1.1398999999999999</v>
      </c>
      <c r="L734">
        <v>26</v>
      </c>
      <c r="M734">
        <v>30</v>
      </c>
      <c r="N734">
        <v>3.99</v>
      </c>
      <c r="O734" s="515">
        <v>0.94166666666569654</v>
      </c>
    </row>
    <row r="735" spans="1:15" x14ac:dyDescent="0.2">
      <c r="A735" s="514">
        <v>734</v>
      </c>
      <c r="B735" s="514" t="s">
        <v>92</v>
      </c>
      <c r="C735" s="514">
        <v>3</v>
      </c>
      <c r="D735">
        <v>0.01</v>
      </c>
      <c r="E735">
        <v>0.03</v>
      </c>
      <c r="F735" s="382">
        <v>43524.60833333333</v>
      </c>
      <c r="G735">
        <v>1.1394</v>
      </c>
      <c r="H735" s="382">
        <v>43524.682638888888</v>
      </c>
      <c r="I735">
        <v>1.1367</v>
      </c>
      <c r="J735" s="374">
        <v>43524.722916666666</v>
      </c>
      <c r="K735">
        <v>1.1394</v>
      </c>
      <c r="L735">
        <v>27</v>
      </c>
      <c r="M735">
        <v>27</v>
      </c>
      <c r="N735">
        <v>4</v>
      </c>
      <c r="O735" s="515">
        <v>0.11458333333575865</v>
      </c>
    </row>
    <row r="736" spans="1:15" x14ac:dyDescent="0.2">
      <c r="A736" s="514">
        <v>735</v>
      </c>
      <c r="B736" s="514" t="s">
        <v>93</v>
      </c>
      <c r="C736" s="514">
        <v>3</v>
      </c>
      <c r="D736">
        <v>0.01</v>
      </c>
      <c r="E736">
        <v>0.03</v>
      </c>
      <c r="F736" s="382">
        <v>43524.69027777778</v>
      </c>
      <c r="G736">
        <v>1.1365000000000001</v>
      </c>
      <c r="H736" s="382">
        <v>43524.722916666666</v>
      </c>
      <c r="I736">
        <v>1.1392</v>
      </c>
      <c r="J736" s="374">
        <v>43525.154861111114</v>
      </c>
      <c r="K736">
        <v>1.1366000000000001</v>
      </c>
      <c r="L736">
        <v>27</v>
      </c>
      <c r="M736">
        <v>26</v>
      </c>
      <c r="N736">
        <v>3.76</v>
      </c>
      <c r="O736" s="515">
        <v>0.46458333333430346</v>
      </c>
    </row>
    <row r="737" spans="1:15" x14ac:dyDescent="0.2">
      <c r="A737" s="514">
        <v>736</v>
      </c>
      <c r="B737" s="514" t="s">
        <v>92</v>
      </c>
      <c r="C737" s="514">
        <v>3</v>
      </c>
      <c r="D737">
        <v>0.01</v>
      </c>
      <c r="E737">
        <v>0.03</v>
      </c>
      <c r="F737" s="382">
        <v>43524.727777777778</v>
      </c>
      <c r="G737">
        <v>1.1391</v>
      </c>
      <c r="H737" s="382">
        <v>43525.155555555553</v>
      </c>
      <c r="I737">
        <v>1.1365000000000001</v>
      </c>
      <c r="J737" s="374">
        <v>43525.65625</v>
      </c>
      <c r="K737">
        <v>1.1392</v>
      </c>
      <c r="L737">
        <v>26</v>
      </c>
      <c r="M737">
        <v>27</v>
      </c>
      <c r="N737">
        <v>3.8600000000000003</v>
      </c>
      <c r="O737" s="515">
        <v>0.92847222222189885</v>
      </c>
    </row>
    <row r="738" spans="1:15" x14ac:dyDescent="0.2">
      <c r="A738" s="514">
        <v>737</v>
      </c>
      <c r="B738" s="514" t="s">
        <v>93</v>
      </c>
      <c r="C738" s="514">
        <v>1</v>
      </c>
      <c r="D738">
        <v>0.01</v>
      </c>
      <c r="E738">
        <v>0.01</v>
      </c>
      <c r="F738" s="382">
        <v>43525.368055555555</v>
      </c>
      <c r="G738">
        <v>1.1371</v>
      </c>
      <c r="H738" s="382">
        <v>43525.368055555555</v>
      </c>
      <c r="I738">
        <v>1.1371</v>
      </c>
      <c r="J738" s="374">
        <v>43525.390972222223</v>
      </c>
      <c r="K738">
        <v>1.1358999999999999</v>
      </c>
      <c r="L738">
        <v>0</v>
      </c>
      <c r="M738">
        <v>12</v>
      </c>
      <c r="N738">
        <v>1.2</v>
      </c>
      <c r="O738" s="515">
        <v>2.2916666668606922E-2</v>
      </c>
    </row>
    <row r="739" spans="1:15" x14ac:dyDescent="0.2">
      <c r="A739" s="514">
        <v>738</v>
      </c>
      <c r="B739" s="514" t="s">
        <v>93</v>
      </c>
      <c r="C739" s="514">
        <v>4</v>
      </c>
      <c r="D739">
        <v>0.02</v>
      </c>
      <c r="E739">
        <v>0.05</v>
      </c>
      <c r="F739" s="382">
        <v>43525.404861111114</v>
      </c>
      <c r="G739">
        <v>1.1357999999999999</v>
      </c>
      <c r="H739" s="382">
        <v>43525.659722222219</v>
      </c>
      <c r="I739">
        <v>1.1397999999999999</v>
      </c>
      <c r="J739" s="374">
        <v>43525.775000000001</v>
      </c>
      <c r="K739">
        <v>1.1367</v>
      </c>
      <c r="L739">
        <v>40</v>
      </c>
      <c r="M739">
        <v>31</v>
      </c>
      <c r="N739">
        <v>7.2</v>
      </c>
      <c r="O739" s="515">
        <v>0.37013888888759539</v>
      </c>
    </row>
    <row r="740" spans="1:15" x14ac:dyDescent="0.2">
      <c r="A740" s="514">
        <v>739</v>
      </c>
      <c r="B740" s="514" t="s">
        <v>92</v>
      </c>
      <c r="C740" s="514">
        <v>11</v>
      </c>
      <c r="D740">
        <v>0.32</v>
      </c>
      <c r="E740">
        <v>0.92000000000000015</v>
      </c>
      <c r="F740" s="382">
        <v>43525.669444444444</v>
      </c>
      <c r="G740">
        <v>1.1402000000000001</v>
      </c>
      <c r="H740" s="382">
        <v>43531.865277777775</v>
      </c>
      <c r="I740">
        <v>1.1187</v>
      </c>
      <c r="J740" s="374">
        <v>43535.961111111108</v>
      </c>
      <c r="K740">
        <v>1.1272</v>
      </c>
      <c r="L740">
        <v>215.00000000000182</v>
      </c>
      <c r="M740">
        <v>85</v>
      </c>
      <c r="N740">
        <v>193.90999999999997</v>
      </c>
      <c r="O740" s="515">
        <v>6.2916666666642413</v>
      </c>
    </row>
    <row r="741" spans="1:15" x14ac:dyDescent="0.2">
      <c r="A741" s="514">
        <v>740</v>
      </c>
      <c r="B741" s="514" t="s">
        <v>93</v>
      </c>
      <c r="C741" s="514">
        <v>2</v>
      </c>
      <c r="D741">
        <v>0.01</v>
      </c>
      <c r="E741">
        <v>0.02</v>
      </c>
      <c r="F741" s="382">
        <v>43525.915972222225</v>
      </c>
      <c r="G741">
        <v>1.1363000000000001</v>
      </c>
      <c r="H741" s="524">
        <v>43528</v>
      </c>
      <c r="I741">
        <v>1.1376999999999999</v>
      </c>
      <c r="J741" s="374">
        <v>43528.364583333336</v>
      </c>
      <c r="K741">
        <v>1.1357999999999999</v>
      </c>
      <c r="L741">
        <v>14</v>
      </c>
      <c r="M741">
        <v>19</v>
      </c>
      <c r="N741">
        <v>2.42</v>
      </c>
      <c r="O741" s="515">
        <v>0.44861111111094942</v>
      </c>
    </row>
    <row r="742" spans="1:15" x14ac:dyDescent="0.2">
      <c r="A742" s="514">
        <v>741</v>
      </c>
      <c r="B742" s="514" t="s">
        <v>93</v>
      </c>
      <c r="C742" s="514">
        <v>1</v>
      </c>
      <c r="D742">
        <v>0.01</v>
      </c>
      <c r="E742">
        <v>0.01</v>
      </c>
      <c r="F742" s="382">
        <v>43528.43472222222</v>
      </c>
      <c r="G742">
        <v>1.1344000000000001</v>
      </c>
      <c r="H742" s="382">
        <v>43528.43472222222</v>
      </c>
      <c r="I742">
        <v>1.1344000000000001</v>
      </c>
      <c r="J742" s="374">
        <v>43528.536111111112</v>
      </c>
      <c r="K742">
        <v>1.1332</v>
      </c>
      <c r="L742">
        <v>0</v>
      </c>
      <c r="M742">
        <v>12</v>
      </c>
      <c r="N742">
        <v>1.2</v>
      </c>
      <c r="O742" s="515">
        <v>0.10138888889196096</v>
      </c>
    </row>
    <row r="743" spans="1:15" x14ac:dyDescent="0.2">
      <c r="A743" s="514">
        <v>742</v>
      </c>
      <c r="B743" s="514" t="s">
        <v>93</v>
      </c>
      <c r="C743" s="514">
        <v>2</v>
      </c>
      <c r="D743">
        <v>0.01</v>
      </c>
      <c r="E743">
        <v>0.02</v>
      </c>
      <c r="F743" s="382">
        <v>43528.705555555556</v>
      </c>
      <c r="G743">
        <v>1.1317999999999999</v>
      </c>
      <c r="H743" s="382">
        <v>43528.751388888886</v>
      </c>
      <c r="I743">
        <v>1.133</v>
      </c>
      <c r="J743" s="374">
        <v>43529.669444444444</v>
      </c>
      <c r="K743">
        <v>1.1312</v>
      </c>
      <c r="L743">
        <v>12</v>
      </c>
      <c r="M743">
        <v>18</v>
      </c>
      <c r="N743">
        <v>2.44</v>
      </c>
      <c r="O743" s="515">
        <v>0.96388888888759539</v>
      </c>
    </row>
    <row r="744" spans="1:15" x14ac:dyDescent="0.2">
      <c r="A744" s="514">
        <v>743</v>
      </c>
      <c r="B744" s="514" t="s">
        <v>93</v>
      </c>
      <c r="C744" s="514">
        <v>1</v>
      </c>
      <c r="D744">
        <v>0.01</v>
      </c>
      <c r="E744">
        <v>0.01</v>
      </c>
      <c r="F744" s="382">
        <v>43529.705555555556</v>
      </c>
      <c r="G744">
        <v>1.1304000000000001</v>
      </c>
      <c r="H744" s="382">
        <v>43529.705555555556</v>
      </c>
      <c r="I744">
        <v>1.1304000000000001</v>
      </c>
      <c r="J744" s="374">
        <v>43529.762499999997</v>
      </c>
      <c r="K744">
        <v>1.1292</v>
      </c>
      <c r="L744">
        <v>0</v>
      </c>
      <c r="M744">
        <v>12</v>
      </c>
      <c r="N744">
        <v>1.2</v>
      </c>
      <c r="O744" s="515">
        <v>5.694444444088731E-2</v>
      </c>
    </row>
    <row r="745" spans="1:15" x14ac:dyDescent="0.2">
      <c r="A745" s="514">
        <v>744</v>
      </c>
      <c r="B745" s="514" t="s">
        <v>93</v>
      </c>
      <c r="C745" s="514">
        <v>1</v>
      </c>
      <c r="D745">
        <v>0.01</v>
      </c>
      <c r="E745">
        <v>0.01</v>
      </c>
      <c r="F745" s="382">
        <v>43529.810416666667</v>
      </c>
      <c r="G745">
        <v>1.1301000000000001</v>
      </c>
      <c r="H745" s="382">
        <v>43529.810416666667</v>
      </c>
      <c r="I745">
        <v>1.1301000000000001</v>
      </c>
      <c r="J745" s="374">
        <v>43530.605555555558</v>
      </c>
      <c r="K745">
        <v>1.1289</v>
      </c>
      <c r="L745">
        <v>0</v>
      </c>
      <c r="M745">
        <v>12.000000000001819</v>
      </c>
      <c r="N745">
        <v>1.22</v>
      </c>
      <c r="O745" s="515">
        <v>0.79513888889050577</v>
      </c>
    </row>
    <row r="746" spans="1:15" x14ac:dyDescent="0.2">
      <c r="A746" s="514">
        <v>745</v>
      </c>
      <c r="B746" s="514" t="s">
        <v>93</v>
      </c>
      <c r="C746" s="514">
        <v>1</v>
      </c>
      <c r="D746">
        <v>0.01</v>
      </c>
      <c r="E746">
        <v>0.01</v>
      </c>
      <c r="F746" s="382">
        <v>43530.640277777777</v>
      </c>
      <c r="G746">
        <v>1.1315999999999999</v>
      </c>
      <c r="H746" s="382">
        <v>43530.640277777777</v>
      </c>
      <c r="I746">
        <v>1.1315999999999999</v>
      </c>
      <c r="J746" s="374">
        <v>43531.186805555553</v>
      </c>
      <c r="K746">
        <v>1.1305000000000001</v>
      </c>
      <c r="L746">
        <v>0</v>
      </c>
      <c r="M746">
        <v>11</v>
      </c>
      <c r="N746">
        <v>1.1499999999999999</v>
      </c>
      <c r="O746" s="515">
        <v>0.54652777777664596</v>
      </c>
    </row>
    <row r="747" spans="1:15" x14ac:dyDescent="0.2">
      <c r="A747" s="514">
        <v>746</v>
      </c>
      <c r="B747" s="514" t="s">
        <v>93</v>
      </c>
      <c r="C747" s="514">
        <v>1</v>
      </c>
      <c r="D747">
        <v>0.01</v>
      </c>
      <c r="E747">
        <v>0.01</v>
      </c>
      <c r="F747" s="382">
        <v>43531.624305555553</v>
      </c>
      <c r="G747">
        <v>1.1261000000000001</v>
      </c>
      <c r="H747" s="382">
        <v>43531.624305555553</v>
      </c>
      <c r="I747">
        <v>1.1261000000000001</v>
      </c>
      <c r="J747" s="374">
        <v>43531.629166666666</v>
      </c>
      <c r="K747">
        <v>1.1249</v>
      </c>
      <c r="L747">
        <v>0</v>
      </c>
      <c r="M747">
        <v>12.000000000001819</v>
      </c>
      <c r="N747">
        <v>1.2</v>
      </c>
      <c r="O747" s="515">
        <v>4.8611111124046147E-3</v>
      </c>
    </row>
    <row r="748" spans="1:15" x14ac:dyDescent="0.2">
      <c r="A748" s="514">
        <v>747</v>
      </c>
      <c r="B748" s="514" t="s">
        <v>93</v>
      </c>
      <c r="C748" s="514">
        <v>1</v>
      </c>
      <c r="D748">
        <v>0.01</v>
      </c>
      <c r="E748">
        <v>0.01</v>
      </c>
      <c r="F748" s="382">
        <v>43531.633333333331</v>
      </c>
      <c r="G748">
        <v>1.1251</v>
      </c>
      <c r="H748" s="382">
        <v>43531.633333333331</v>
      </c>
      <c r="I748">
        <v>1.1251</v>
      </c>
      <c r="J748" s="374">
        <v>43531.648611111108</v>
      </c>
      <c r="K748">
        <v>1.1238999999999999</v>
      </c>
      <c r="L748">
        <v>0</v>
      </c>
      <c r="M748">
        <v>12.000000000001819</v>
      </c>
      <c r="N748">
        <v>1.2</v>
      </c>
      <c r="O748" s="515">
        <v>1.5277777776645962E-2</v>
      </c>
    </row>
    <row r="749" spans="1:15" x14ac:dyDescent="0.2">
      <c r="A749" s="514">
        <v>748</v>
      </c>
      <c r="B749" s="514" t="s">
        <v>93</v>
      </c>
      <c r="C749" s="514">
        <v>1</v>
      </c>
      <c r="D749">
        <v>0.01</v>
      </c>
      <c r="E749">
        <v>0.01</v>
      </c>
      <c r="F749" s="382">
        <v>43531.651388888888</v>
      </c>
      <c r="G749">
        <v>1.1241000000000001</v>
      </c>
      <c r="H749" s="382">
        <v>43531.651388888888</v>
      </c>
      <c r="I749">
        <v>1.1241000000000001</v>
      </c>
      <c r="J749" s="374">
        <v>43531.709027777775</v>
      </c>
      <c r="K749">
        <v>1.1229</v>
      </c>
      <c r="L749">
        <v>0</v>
      </c>
      <c r="M749">
        <v>12.000000000001819</v>
      </c>
      <c r="N749">
        <v>1.2</v>
      </c>
      <c r="O749" s="515">
        <v>5.7638888887595385E-2</v>
      </c>
    </row>
    <row r="750" spans="1:15" x14ac:dyDescent="0.2">
      <c r="A750" s="514">
        <v>749</v>
      </c>
      <c r="B750" s="514" t="s">
        <v>93</v>
      </c>
      <c r="C750" s="514">
        <v>2</v>
      </c>
      <c r="D750">
        <v>0.01</v>
      </c>
      <c r="E750">
        <v>0.02</v>
      </c>
      <c r="F750" s="382">
        <v>43531.750694444447</v>
      </c>
      <c r="G750">
        <v>1.1211</v>
      </c>
      <c r="H750" s="382">
        <v>43531.772222222222</v>
      </c>
      <c r="I750">
        <v>1.1223000000000001</v>
      </c>
      <c r="J750" s="374">
        <v>43531.856944444444</v>
      </c>
      <c r="K750">
        <v>1.1205000000000001</v>
      </c>
      <c r="L750">
        <v>12</v>
      </c>
      <c r="M750">
        <v>18</v>
      </c>
      <c r="N750">
        <v>2.4</v>
      </c>
      <c r="O750" s="515">
        <v>0.10624999999708962</v>
      </c>
    </row>
    <row r="751" spans="1:15" x14ac:dyDescent="0.2">
      <c r="A751" s="514">
        <v>750</v>
      </c>
      <c r="B751" s="514" t="s">
        <v>93</v>
      </c>
      <c r="C751" s="514">
        <v>11</v>
      </c>
      <c r="D751">
        <v>0.32</v>
      </c>
      <c r="E751">
        <v>0.91999999999999993</v>
      </c>
      <c r="F751" s="382">
        <v>43532.292361111111</v>
      </c>
      <c r="G751">
        <v>1.1201000000000001</v>
      </c>
      <c r="H751" s="382">
        <v>43544.811111111114</v>
      </c>
      <c r="I751">
        <v>1.1423000000000001</v>
      </c>
      <c r="J751" s="374">
        <v>43546.395833333336</v>
      </c>
      <c r="K751">
        <v>1.1341000000000001</v>
      </c>
      <c r="L751">
        <v>222</v>
      </c>
      <c r="M751">
        <v>82</v>
      </c>
      <c r="N751">
        <v>194.02999999999994</v>
      </c>
      <c r="O751" s="515">
        <v>10.103472222224809</v>
      </c>
    </row>
    <row r="752" spans="1:15" x14ac:dyDescent="0.2">
      <c r="A752" s="514">
        <v>751</v>
      </c>
      <c r="B752" s="514" t="s">
        <v>92</v>
      </c>
      <c r="C752" s="514">
        <v>2</v>
      </c>
      <c r="D752">
        <v>0.01</v>
      </c>
      <c r="E752">
        <v>0.02</v>
      </c>
      <c r="F752" s="382">
        <v>43535.963888888888</v>
      </c>
      <c r="G752">
        <v>1.1264000000000001</v>
      </c>
      <c r="H752" s="382">
        <v>43536.249305555553</v>
      </c>
      <c r="I752">
        <v>1.1252</v>
      </c>
      <c r="J752" s="374">
        <v>43536.394444444442</v>
      </c>
      <c r="K752">
        <v>1.1271</v>
      </c>
      <c r="L752">
        <v>12</v>
      </c>
      <c r="M752">
        <v>19</v>
      </c>
      <c r="N752">
        <v>2.48</v>
      </c>
      <c r="O752" s="515">
        <v>0.43055555555474712</v>
      </c>
    </row>
    <row r="753" spans="1:15" x14ac:dyDescent="0.2">
      <c r="A753" s="514">
        <v>752</v>
      </c>
      <c r="B753" s="514" t="s">
        <v>92</v>
      </c>
      <c r="C753" s="514">
        <v>3</v>
      </c>
      <c r="D753">
        <v>0.01</v>
      </c>
      <c r="E753">
        <v>0.03</v>
      </c>
      <c r="F753" s="382">
        <v>43536.44027777778</v>
      </c>
      <c r="G753">
        <v>1.1279999999999999</v>
      </c>
      <c r="H753" s="382">
        <v>43536.527083333334</v>
      </c>
      <c r="I753">
        <v>1.1254</v>
      </c>
      <c r="J753" s="374">
        <v>43536.574305555558</v>
      </c>
      <c r="K753">
        <v>1.1279999999999999</v>
      </c>
      <c r="L753">
        <v>25.999999999998181</v>
      </c>
      <c r="M753">
        <v>25.999999999998181</v>
      </c>
      <c r="N753">
        <v>3.9000000000000004</v>
      </c>
      <c r="O753" s="515">
        <v>0.13402777777810115</v>
      </c>
    </row>
    <row r="754" spans="1:15" x14ac:dyDescent="0.2">
      <c r="A754" s="514">
        <v>753</v>
      </c>
      <c r="B754" s="514" t="s">
        <v>92</v>
      </c>
      <c r="C754" s="514">
        <v>2</v>
      </c>
      <c r="D754">
        <v>0.01</v>
      </c>
      <c r="E754">
        <v>0.02</v>
      </c>
      <c r="F754" s="382">
        <v>43536.577777777777</v>
      </c>
      <c r="G754">
        <v>1.1281000000000001</v>
      </c>
      <c r="H754" s="382">
        <v>43536.663194444445</v>
      </c>
      <c r="I754">
        <v>1.1269</v>
      </c>
      <c r="J754" s="374">
        <v>43536.681944444441</v>
      </c>
      <c r="K754">
        <v>1.1287</v>
      </c>
      <c r="L754">
        <v>12.000000000001819</v>
      </c>
      <c r="M754">
        <v>18</v>
      </c>
      <c r="N754">
        <v>2.4</v>
      </c>
      <c r="O754" s="515">
        <v>0.10416666666424135</v>
      </c>
    </row>
    <row r="755" spans="1:15" x14ac:dyDescent="0.2">
      <c r="A755" s="514">
        <v>754</v>
      </c>
      <c r="B755" s="514" t="s">
        <v>92</v>
      </c>
      <c r="C755" s="514">
        <v>1</v>
      </c>
      <c r="D755">
        <v>0.01</v>
      </c>
      <c r="E755">
        <v>0.01</v>
      </c>
      <c r="F755" s="382">
        <v>43536.706944444442</v>
      </c>
      <c r="G755">
        <v>1.1274999999999999</v>
      </c>
      <c r="H755" s="382">
        <v>43536.706944444442</v>
      </c>
      <c r="I755">
        <v>1.1274999999999999</v>
      </c>
      <c r="J755" s="374">
        <v>43536.725694444445</v>
      </c>
      <c r="K755">
        <v>1.1287</v>
      </c>
      <c r="L755">
        <v>0</v>
      </c>
      <c r="M755">
        <v>12</v>
      </c>
      <c r="N755">
        <v>1.2</v>
      </c>
      <c r="O755" s="515">
        <v>1.8750000002910383E-2</v>
      </c>
    </row>
    <row r="756" spans="1:15" x14ac:dyDescent="0.2">
      <c r="A756" s="514">
        <v>755</v>
      </c>
      <c r="B756" s="514" t="s">
        <v>92</v>
      </c>
      <c r="C756" s="514">
        <v>1</v>
      </c>
      <c r="D756">
        <v>0.01</v>
      </c>
      <c r="E756">
        <v>0.01</v>
      </c>
      <c r="F756" s="382">
        <v>43536.762499999997</v>
      </c>
      <c r="G756">
        <v>1.1292</v>
      </c>
      <c r="H756" s="382">
        <v>43536.762499999997</v>
      </c>
      <c r="I756">
        <v>1.1292</v>
      </c>
      <c r="J756" s="374">
        <v>43536.862500000003</v>
      </c>
      <c r="K756">
        <v>1.1304000000000001</v>
      </c>
      <c r="L756">
        <v>0</v>
      </c>
      <c r="M756">
        <v>12</v>
      </c>
      <c r="N756">
        <v>1.2</v>
      </c>
      <c r="O756" s="515">
        <v>0.10000000000582077</v>
      </c>
    </row>
    <row r="757" spans="1:15" x14ac:dyDescent="0.2">
      <c r="A757" s="514">
        <v>756</v>
      </c>
      <c r="B757" s="514" t="s">
        <v>92</v>
      </c>
      <c r="C757" s="514">
        <v>2</v>
      </c>
      <c r="D757">
        <v>0.01</v>
      </c>
      <c r="E757">
        <v>0.02</v>
      </c>
      <c r="F757" s="382">
        <v>43536.869444444441</v>
      </c>
      <c r="G757">
        <v>1.1298999999999999</v>
      </c>
      <c r="H757" s="382">
        <v>43536.909722222219</v>
      </c>
      <c r="I757">
        <v>1.1286</v>
      </c>
      <c r="J757" s="374">
        <v>43537.620138888888</v>
      </c>
      <c r="K757">
        <v>1.1306</v>
      </c>
      <c r="L757">
        <v>12.999999999998181</v>
      </c>
      <c r="M757">
        <v>20</v>
      </c>
      <c r="N757">
        <v>2.46</v>
      </c>
      <c r="O757" s="515">
        <v>0.75069444444670808</v>
      </c>
    </row>
    <row r="758" spans="1:15" x14ac:dyDescent="0.2">
      <c r="A758" s="514">
        <v>757</v>
      </c>
      <c r="B758" s="514" t="s">
        <v>92</v>
      </c>
      <c r="C758" s="514">
        <v>1</v>
      </c>
      <c r="D758">
        <v>0.01</v>
      </c>
      <c r="E758">
        <v>0.01</v>
      </c>
      <c r="F758" s="382">
        <v>43537.693749999999</v>
      </c>
      <c r="G758">
        <v>1.1302000000000001</v>
      </c>
      <c r="H758" s="382">
        <v>43537.693749999999</v>
      </c>
      <c r="I758">
        <v>1.1302000000000001</v>
      </c>
      <c r="J758" s="374">
        <v>43537.712500000001</v>
      </c>
      <c r="K758">
        <v>1.1314</v>
      </c>
      <c r="L758">
        <v>0</v>
      </c>
      <c r="M758">
        <v>11.999999999998181</v>
      </c>
      <c r="N758">
        <v>1.2</v>
      </c>
      <c r="O758" s="515">
        <v>1.8750000002910383E-2</v>
      </c>
    </row>
    <row r="759" spans="1:15" x14ac:dyDescent="0.2">
      <c r="A759" s="514">
        <v>758</v>
      </c>
      <c r="B759" s="514" t="s">
        <v>92</v>
      </c>
      <c r="C759" s="514">
        <v>1</v>
      </c>
      <c r="D759">
        <v>0.01</v>
      </c>
      <c r="E759">
        <v>0.01</v>
      </c>
      <c r="F759" s="382">
        <v>43537.77847222222</v>
      </c>
      <c r="G759">
        <v>1.1301000000000001</v>
      </c>
      <c r="H759" s="382">
        <v>43537.77847222222</v>
      </c>
      <c r="I759">
        <v>1.1301000000000001</v>
      </c>
      <c r="J759" s="374">
        <v>43537.826388888891</v>
      </c>
      <c r="K759">
        <v>1.1313</v>
      </c>
      <c r="L759">
        <v>0</v>
      </c>
      <c r="M759">
        <v>11.999999999998181</v>
      </c>
      <c r="N759">
        <v>1.2</v>
      </c>
      <c r="O759" s="515">
        <v>4.7916666670062114E-2</v>
      </c>
    </row>
    <row r="760" spans="1:15" x14ac:dyDescent="0.2">
      <c r="A760" s="514">
        <v>759</v>
      </c>
      <c r="B760" s="514" t="s">
        <v>92</v>
      </c>
      <c r="C760" s="514">
        <v>3</v>
      </c>
      <c r="D760">
        <v>0.01</v>
      </c>
      <c r="E760">
        <v>0.03</v>
      </c>
      <c r="F760" s="382">
        <v>43538.361805555556</v>
      </c>
      <c r="G760">
        <v>1.1324000000000001</v>
      </c>
      <c r="H760" s="382">
        <v>43538.53402777778</v>
      </c>
      <c r="I760">
        <v>1.1298999999999999</v>
      </c>
      <c r="J760" s="374">
        <v>43539.168055555558</v>
      </c>
      <c r="K760">
        <v>1.1326000000000001</v>
      </c>
      <c r="L760">
        <v>25.000000000001819</v>
      </c>
      <c r="M760">
        <v>27.000000000001819</v>
      </c>
      <c r="N760">
        <v>3.9400000000000004</v>
      </c>
      <c r="O760" s="515">
        <v>0.80625000000145519</v>
      </c>
    </row>
    <row r="761" spans="1:15" x14ac:dyDescent="0.2">
      <c r="A761" s="514">
        <v>760</v>
      </c>
      <c r="B761" s="514" t="s">
        <v>92</v>
      </c>
      <c r="C761" s="514">
        <v>2</v>
      </c>
      <c r="D761">
        <v>0.01</v>
      </c>
      <c r="E761">
        <v>0.02</v>
      </c>
      <c r="F761" s="382">
        <v>43539.370138888888</v>
      </c>
      <c r="G761">
        <v>1.1322000000000001</v>
      </c>
      <c r="H761" s="382">
        <v>43539.572222222225</v>
      </c>
      <c r="I761">
        <v>1.131</v>
      </c>
      <c r="J761" s="374">
        <v>43539.615277777775</v>
      </c>
      <c r="K761">
        <v>1.1328</v>
      </c>
      <c r="L761">
        <v>12.000000000001819</v>
      </c>
      <c r="M761">
        <v>18</v>
      </c>
      <c r="N761">
        <v>2.4</v>
      </c>
      <c r="O761" s="515">
        <v>0.24513888888759539</v>
      </c>
    </row>
    <row r="762" spans="1:15" x14ac:dyDescent="0.2">
      <c r="A762" s="514">
        <v>761</v>
      </c>
      <c r="B762" s="514" t="s">
        <v>92</v>
      </c>
      <c r="C762" s="514">
        <v>1</v>
      </c>
      <c r="D762">
        <v>0.01</v>
      </c>
      <c r="E762">
        <v>0.01</v>
      </c>
      <c r="F762" s="382">
        <v>43539.675694444442</v>
      </c>
      <c r="G762">
        <v>1.1328</v>
      </c>
      <c r="H762" s="382">
        <v>43539.675694444442</v>
      </c>
      <c r="I762">
        <v>1.1328</v>
      </c>
      <c r="J762" s="374">
        <v>43539.695138888892</v>
      </c>
      <c r="K762">
        <v>1.1339999999999999</v>
      </c>
      <c r="L762">
        <v>0</v>
      </c>
      <c r="M762">
        <v>11.999999999998181</v>
      </c>
      <c r="N762">
        <v>1.2</v>
      </c>
      <c r="O762" s="515">
        <v>1.9444444449618459E-2</v>
      </c>
    </row>
    <row r="763" spans="1:15" x14ac:dyDescent="0.2">
      <c r="A763" s="514">
        <v>762</v>
      </c>
      <c r="B763" s="514" t="s">
        <v>92</v>
      </c>
      <c r="C763" s="514">
        <v>2</v>
      </c>
      <c r="D763">
        <v>0.01</v>
      </c>
      <c r="E763">
        <v>0.02</v>
      </c>
      <c r="F763" s="382">
        <v>43539.705555555556</v>
      </c>
      <c r="G763">
        <v>1.1335</v>
      </c>
      <c r="H763" s="382">
        <v>43539.729166666664</v>
      </c>
      <c r="I763">
        <v>1.1322000000000001</v>
      </c>
      <c r="J763" s="374">
        <v>43542.328472222223</v>
      </c>
      <c r="K763">
        <v>1.1342000000000001</v>
      </c>
      <c r="L763">
        <v>12.999999999998181</v>
      </c>
      <c r="M763">
        <v>20</v>
      </c>
      <c r="N763">
        <v>2.46</v>
      </c>
      <c r="O763" s="515">
        <v>0.62291666666715173</v>
      </c>
    </row>
    <row r="764" spans="1:15" x14ac:dyDescent="0.2">
      <c r="A764" s="514">
        <v>763</v>
      </c>
      <c r="B764" s="514" t="s">
        <v>92</v>
      </c>
      <c r="C764" s="514">
        <v>2</v>
      </c>
      <c r="D764">
        <v>0.01</v>
      </c>
      <c r="E764">
        <v>0.02</v>
      </c>
      <c r="F764" s="382">
        <v>43542.582638888889</v>
      </c>
      <c r="G764">
        <v>1.1349</v>
      </c>
      <c r="H764" s="382">
        <v>43542.684027777781</v>
      </c>
      <c r="I764">
        <v>1.1336999999999999</v>
      </c>
      <c r="J764" s="374">
        <v>43543.39166666667</v>
      </c>
      <c r="K764">
        <v>1.1355999999999999</v>
      </c>
      <c r="L764">
        <v>12</v>
      </c>
      <c r="M764">
        <v>19</v>
      </c>
      <c r="N764">
        <v>2.36</v>
      </c>
      <c r="O764" s="515">
        <v>0.80902777778101154</v>
      </c>
    </row>
    <row r="765" spans="1:15" x14ac:dyDescent="0.2">
      <c r="A765" s="514">
        <v>764</v>
      </c>
      <c r="B765" s="514" t="s">
        <v>92</v>
      </c>
      <c r="C765" s="514">
        <v>1</v>
      </c>
      <c r="D765">
        <v>0.01</v>
      </c>
      <c r="E765">
        <v>0.01</v>
      </c>
      <c r="F765" s="382">
        <v>43543.573611111111</v>
      </c>
      <c r="G765">
        <v>1.1349</v>
      </c>
      <c r="H765" s="382">
        <v>43543.573611111111</v>
      </c>
      <c r="I765">
        <v>1.1349</v>
      </c>
      <c r="J765" s="374">
        <v>43543.588888888888</v>
      </c>
      <c r="K765">
        <v>1.1361000000000001</v>
      </c>
      <c r="L765">
        <v>0</v>
      </c>
      <c r="M765">
        <v>12.000000000001819</v>
      </c>
      <c r="N765">
        <v>1.2</v>
      </c>
      <c r="O765" s="515">
        <v>1.5277777776645962E-2</v>
      </c>
    </row>
    <row r="766" spans="1:15" x14ac:dyDescent="0.2">
      <c r="A766" s="514">
        <v>765</v>
      </c>
      <c r="B766" s="514" t="s">
        <v>92</v>
      </c>
      <c r="C766" s="514">
        <v>1</v>
      </c>
      <c r="D766">
        <v>0.01</v>
      </c>
      <c r="E766">
        <v>0.01</v>
      </c>
      <c r="F766" s="382">
        <v>43543.65</v>
      </c>
      <c r="G766">
        <v>1.1343000000000001</v>
      </c>
      <c r="H766" s="382">
        <v>43543.65</v>
      </c>
      <c r="I766">
        <v>1.1343000000000001</v>
      </c>
      <c r="J766" s="374">
        <v>43543.681250000001</v>
      </c>
      <c r="K766">
        <v>1.1355</v>
      </c>
      <c r="L766">
        <v>0</v>
      </c>
      <c r="M766">
        <v>12</v>
      </c>
      <c r="N766">
        <v>1.2</v>
      </c>
      <c r="O766" s="515">
        <v>3.125E-2</v>
      </c>
    </row>
    <row r="767" spans="1:15" x14ac:dyDescent="0.2">
      <c r="A767" s="514">
        <v>766</v>
      </c>
      <c r="B767" s="514" t="s">
        <v>92</v>
      </c>
      <c r="C767" s="514">
        <v>1</v>
      </c>
      <c r="D767">
        <v>0.01</v>
      </c>
      <c r="E767">
        <v>0.01</v>
      </c>
      <c r="F767" s="382">
        <v>43543.71875</v>
      </c>
      <c r="G767">
        <v>1.1346000000000001</v>
      </c>
      <c r="H767" s="382">
        <v>43543.71875</v>
      </c>
      <c r="I767">
        <v>1.1346000000000001</v>
      </c>
      <c r="J767" s="374">
        <v>43543.775000000001</v>
      </c>
      <c r="K767">
        <v>1.1357999999999999</v>
      </c>
      <c r="L767">
        <v>0</v>
      </c>
      <c r="M767">
        <v>12</v>
      </c>
      <c r="N767">
        <v>1.2</v>
      </c>
      <c r="O767" s="515">
        <v>5.6250000001455192E-2</v>
      </c>
    </row>
    <row r="768" spans="1:15" x14ac:dyDescent="0.2">
      <c r="A768" s="514">
        <v>767</v>
      </c>
      <c r="B768" s="514" t="s">
        <v>92</v>
      </c>
      <c r="C768" s="514">
        <v>1</v>
      </c>
      <c r="D768">
        <v>0.01</v>
      </c>
      <c r="E768">
        <v>0.01</v>
      </c>
      <c r="F768" s="382">
        <v>43544.404861111114</v>
      </c>
      <c r="G768">
        <v>1.1338999999999999</v>
      </c>
      <c r="H768" s="382">
        <v>43544.404861111114</v>
      </c>
      <c r="I768">
        <v>1.1338999999999999</v>
      </c>
      <c r="J768" s="374">
        <v>43544.453472222223</v>
      </c>
      <c r="K768">
        <v>1.1351</v>
      </c>
      <c r="L768">
        <v>0</v>
      </c>
      <c r="M768">
        <v>12.000000000001819</v>
      </c>
      <c r="N768">
        <v>1.2</v>
      </c>
      <c r="O768" s="515">
        <v>4.8611111109494232E-2</v>
      </c>
    </row>
    <row r="769" spans="1:15" x14ac:dyDescent="0.2">
      <c r="A769" s="514">
        <v>768</v>
      </c>
      <c r="B769" s="514" t="s">
        <v>92</v>
      </c>
      <c r="C769" s="514">
        <v>2</v>
      </c>
      <c r="D769">
        <v>0.01</v>
      </c>
      <c r="E769">
        <v>0.02</v>
      </c>
      <c r="F769" s="382">
        <v>43544.548611111109</v>
      </c>
      <c r="G769">
        <v>1.1362000000000001</v>
      </c>
      <c r="H769" s="382">
        <v>43544.698611111111</v>
      </c>
      <c r="I769">
        <v>1.135</v>
      </c>
      <c r="J769" s="374">
        <v>43544.791666666664</v>
      </c>
      <c r="K769">
        <v>1.1375</v>
      </c>
      <c r="L769">
        <v>12.000000000001819</v>
      </c>
      <c r="M769">
        <v>25</v>
      </c>
      <c r="N769">
        <v>3.8</v>
      </c>
      <c r="O769" s="515">
        <v>0.24305555555474712</v>
      </c>
    </row>
    <row r="770" spans="1:15" x14ac:dyDescent="0.2">
      <c r="A770" s="514">
        <v>769</v>
      </c>
      <c r="B770" s="514" t="s">
        <v>92</v>
      </c>
      <c r="C770" s="514">
        <v>1</v>
      </c>
      <c r="D770">
        <v>0.01</v>
      </c>
      <c r="E770">
        <v>0.01</v>
      </c>
      <c r="F770" s="382">
        <v>43544.820833333331</v>
      </c>
      <c r="G770">
        <v>1.1435</v>
      </c>
      <c r="H770" s="382">
        <v>43544.820833333331</v>
      </c>
      <c r="I770">
        <v>1.1435</v>
      </c>
      <c r="J770" s="374">
        <v>43544.835416666669</v>
      </c>
      <c r="K770">
        <v>1.1447000000000001</v>
      </c>
      <c r="L770">
        <v>0</v>
      </c>
      <c r="M770">
        <v>12</v>
      </c>
      <c r="N770">
        <v>1.2</v>
      </c>
      <c r="O770" s="515">
        <v>1.4583333337213844E-2</v>
      </c>
    </row>
    <row r="771" spans="1:15" x14ac:dyDescent="0.2">
      <c r="A771" s="514">
        <v>770</v>
      </c>
      <c r="B771" s="514" t="s">
        <v>92</v>
      </c>
      <c r="C771" s="514">
        <v>13</v>
      </c>
      <c r="D771">
        <v>0.86</v>
      </c>
      <c r="E771">
        <v>2.3000000000000003</v>
      </c>
      <c r="F771" s="382">
        <v>43544.838194444441</v>
      </c>
      <c r="G771">
        <v>1.1444000000000001</v>
      </c>
      <c r="H771" s="382">
        <v>43580.554166666669</v>
      </c>
      <c r="I771">
        <v>1.1125</v>
      </c>
      <c r="J771" s="374">
        <v>43586.667361111111</v>
      </c>
      <c r="K771">
        <v>1.1242000000000001</v>
      </c>
      <c r="L771">
        <v>319</v>
      </c>
      <c r="M771">
        <v>117</v>
      </c>
      <c r="N771">
        <v>438.6099999999999</v>
      </c>
      <c r="O771" s="515">
        <v>29.829166666670062</v>
      </c>
    </row>
    <row r="772" spans="1:15" x14ac:dyDescent="0.2">
      <c r="A772" s="514">
        <v>771</v>
      </c>
      <c r="B772" s="514" t="s">
        <v>93</v>
      </c>
      <c r="C772" s="514">
        <v>1</v>
      </c>
      <c r="D772">
        <v>0.01</v>
      </c>
      <c r="E772">
        <v>0.01</v>
      </c>
      <c r="F772" s="382">
        <v>43546.402777777781</v>
      </c>
      <c r="G772">
        <v>1.1322000000000001</v>
      </c>
      <c r="H772" s="382">
        <v>43546.402777777781</v>
      </c>
      <c r="I772">
        <v>1.1322000000000001</v>
      </c>
      <c r="J772" s="374">
        <v>43546.40625</v>
      </c>
      <c r="K772">
        <v>1.131</v>
      </c>
      <c r="L772">
        <v>0</v>
      </c>
      <c r="M772">
        <v>12.000000000001819</v>
      </c>
      <c r="N772">
        <v>1.2</v>
      </c>
      <c r="O772" s="515">
        <v>3.4722222189884633E-3</v>
      </c>
    </row>
    <row r="773" spans="1:15" x14ac:dyDescent="0.2">
      <c r="A773" s="514">
        <v>772</v>
      </c>
      <c r="B773" s="514" t="s">
        <v>93</v>
      </c>
      <c r="C773" s="514">
        <v>2</v>
      </c>
      <c r="D773">
        <v>0.01</v>
      </c>
      <c r="E773">
        <v>0.02</v>
      </c>
      <c r="F773" s="382">
        <v>43546.410416666666</v>
      </c>
      <c r="G773">
        <v>1.1297999999999999</v>
      </c>
      <c r="H773" s="382">
        <v>43546.418055555558</v>
      </c>
      <c r="I773">
        <v>1.131</v>
      </c>
      <c r="J773" s="374">
        <v>43546.632638888892</v>
      </c>
      <c r="K773">
        <v>1.1292</v>
      </c>
      <c r="L773">
        <v>12</v>
      </c>
      <c r="M773">
        <v>18</v>
      </c>
      <c r="N773">
        <v>2.4</v>
      </c>
      <c r="O773" s="515">
        <v>0.22222222222626442</v>
      </c>
    </row>
    <row r="774" spans="1:15" x14ac:dyDescent="0.2">
      <c r="A774" s="514">
        <v>773</v>
      </c>
      <c r="B774" s="514" t="s">
        <v>93</v>
      </c>
      <c r="C774" s="514">
        <v>1</v>
      </c>
      <c r="D774">
        <v>0.01</v>
      </c>
      <c r="E774">
        <v>0.01</v>
      </c>
      <c r="F774" s="382">
        <v>43546.637499999997</v>
      </c>
      <c r="G774">
        <v>1.1295999999999999</v>
      </c>
      <c r="H774" s="382">
        <v>43546.637499999997</v>
      </c>
      <c r="I774">
        <v>1.1295999999999999</v>
      </c>
      <c r="J774" s="374">
        <v>43546.646527777775</v>
      </c>
      <c r="K774">
        <v>1.1284000000000001</v>
      </c>
      <c r="L774">
        <v>0</v>
      </c>
      <c r="M774">
        <v>12</v>
      </c>
      <c r="N774">
        <v>1.2</v>
      </c>
      <c r="O774" s="515">
        <v>9.0277777781011537E-3</v>
      </c>
    </row>
    <row r="775" spans="1:15" x14ac:dyDescent="0.2">
      <c r="A775" s="514">
        <v>774</v>
      </c>
      <c r="B775" s="514" t="s">
        <v>93</v>
      </c>
      <c r="C775" s="514">
        <v>4</v>
      </c>
      <c r="D775">
        <v>0.02</v>
      </c>
      <c r="E775">
        <v>0.05</v>
      </c>
      <c r="F775" s="382">
        <v>43546.661805555559</v>
      </c>
      <c r="G775">
        <v>1.1282000000000001</v>
      </c>
      <c r="H775" s="382">
        <v>43549.422222222223</v>
      </c>
      <c r="I775">
        <v>1.1322000000000001</v>
      </c>
      <c r="J775" s="374">
        <v>43550.574999999997</v>
      </c>
      <c r="K775">
        <v>1.1292</v>
      </c>
      <c r="L775">
        <v>40</v>
      </c>
      <c r="M775">
        <v>30.000000000001819</v>
      </c>
      <c r="N775">
        <v>7.03</v>
      </c>
      <c r="O775" s="515">
        <v>1.9131944444379769</v>
      </c>
    </row>
    <row r="776" spans="1:15" x14ac:dyDescent="0.2">
      <c r="A776" s="514">
        <v>775</v>
      </c>
      <c r="B776" s="514" t="s">
        <v>93</v>
      </c>
      <c r="C776" s="514">
        <v>1</v>
      </c>
      <c r="D776">
        <v>0.01</v>
      </c>
      <c r="E776">
        <v>0.01</v>
      </c>
      <c r="F776" s="382">
        <v>43550.70416666667</v>
      </c>
      <c r="G776">
        <v>1.1286</v>
      </c>
      <c r="H776" s="382">
        <v>43550.70416666667</v>
      </c>
      <c r="I776">
        <v>1.1286</v>
      </c>
      <c r="J776" s="374">
        <v>43550.857638888891</v>
      </c>
      <c r="K776">
        <v>1.1274</v>
      </c>
      <c r="L776">
        <v>0</v>
      </c>
      <c r="M776">
        <v>12</v>
      </c>
      <c r="N776">
        <v>1.2</v>
      </c>
      <c r="O776" s="515">
        <v>0.15347222222044365</v>
      </c>
    </row>
    <row r="777" spans="1:15" x14ac:dyDescent="0.2">
      <c r="A777" s="514">
        <v>776</v>
      </c>
      <c r="B777" s="514" t="s">
        <v>93</v>
      </c>
      <c r="C777" s="514">
        <v>1</v>
      </c>
      <c r="D777">
        <v>0.01</v>
      </c>
      <c r="E777">
        <v>0.01</v>
      </c>
      <c r="F777" s="382">
        <v>43551.102083333331</v>
      </c>
      <c r="G777">
        <v>1.1264000000000001</v>
      </c>
      <c r="H777" s="382">
        <v>43551.102083333331</v>
      </c>
      <c r="I777">
        <v>1.1264000000000001</v>
      </c>
      <c r="J777" s="374">
        <v>43551.134722222225</v>
      </c>
      <c r="K777">
        <v>1.1252</v>
      </c>
      <c r="L777">
        <v>0</v>
      </c>
      <c r="M777">
        <v>12</v>
      </c>
      <c r="N777">
        <v>1.2</v>
      </c>
      <c r="O777" s="515">
        <v>3.2638888893416151E-2</v>
      </c>
    </row>
    <row r="778" spans="1:15" x14ac:dyDescent="0.2">
      <c r="A778" s="514">
        <v>777</v>
      </c>
      <c r="B778" s="514" t="s">
        <v>93</v>
      </c>
      <c r="C778" s="514">
        <v>3</v>
      </c>
      <c r="D778">
        <v>0.01</v>
      </c>
      <c r="E778">
        <v>0.03</v>
      </c>
      <c r="F778" s="382">
        <v>43551.378472222219</v>
      </c>
      <c r="G778">
        <v>1.1259999999999999</v>
      </c>
      <c r="H778" s="382">
        <v>43551.479861111111</v>
      </c>
      <c r="I778">
        <v>1.1285000000000001</v>
      </c>
      <c r="J778" s="374">
        <v>43551.589583333334</v>
      </c>
      <c r="K778">
        <v>1.1258999999999999</v>
      </c>
      <c r="L778">
        <v>25.000000000001819</v>
      </c>
      <c r="M778">
        <v>26.000000000001819</v>
      </c>
      <c r="N778">
        <v>4</v>
      </c>
      <c r="O778" s="515">
        <v>0.211111111115315</v>
      </c>
    </row>
    <row r="779" spans="1:15" x14ac:dyDescent="0.2">
      <c r="A779" s="514">
        <v>778</v>
      </c>
      <c r="B779" s="514" t="s">
        <v>93</v>
      </c>
      <c r="C779" s="514">
        <v>1</v>
      </c>
      <c r="D779">
        <v>0.01</v>
      </c>
      <c r="E779">
        <v>0.01</v>
      </c>
      <c r="F779" s="382">
        <v>43551.593055555553</v>
      </c>
      <c r="G779">
        <v>1.1261000000000001</v>
      </c>
      <c r="H779" s="382">
        <v>43551.593055555553</v>
      </c>
      <c r="I779">
        <v>1.1261000000000001</v>
      </c>
      <c r="J779" s="374">
        <v>43551.612500000003</v>
      </c>
      <c r="K779">
        <v>1.1249</v>
      </c>
      <c r="L779">
        <v>0</v>
      </c>
      <c r="M779">
        <v>12.000000000001819</v>
      </c>
      <c r="N779">
        <v>1.2</v>
      </c>
      <c r="O779" s="515">
        <v>1.9444444449618459E-2</v>
      </c>
    </row>
    <row r="780" spans="1:15" x14ac:dyDescent="0.2">
      <c r="A780" s="514">
        <v>779</v>
      </c>
      <c r="B780" s="514" t="s">
        <v>93</v>
      </c>
      <c r="C780" s="514">
        <v>2</v>
      </c>
      <c r="D780">
        <v>0.01</v>
      </c>
      <c r="E780">
        <v>0.02</v>
      </c>
      <c r="F780" s="382">
        <v>43551.684027777781</v>
      </c>
      <c r="G780">
        <v>1.1254</v>
      </c>
      <c r="H780" s="382">
        <v>43551.756944444445</v>
      </c>
      <c r="I780">
        <v>1.1266</v>
      </c>
      <c r="J780" s="374">
        <v>43551.885416666664</v>
      </c>
      <c r="K780">
        <v>1.1248</v>
      </c>
      <c r="L780">
        <v>12</v>
      </c>
      <c r="M780">
        <v>18</v>
      </c>
      <c r="N780">
        <v>2.4</v>
      </c>
      <c r="O780" s="515">
        <v>0.20138888888322981</v>
      </c>
    </row>
    <row r="781" spans="1:15" x14ac:dyDescent="0.2">
      <c r="A781" s="514">
        <v>780</v>
      </c>
      <c r="B781" s="514" t="s">
        <v>93</v>
      </c>
      <c r="C781" s="514">
        <v>2</v>
      </c>
      <c r="D781">
        <v>0.01</v>
      </c>
      <c r="E781">
        <v>0.02</v>
      </c>
      <c r="F781" s="382">
        <v>43552.377083333333</v>
      </c>
      <c r="G781">
        <v>1.1238999999999999</v>
      </c>
      <c r="H781" s="382">
        <v>43552.413888888892</v>
      </c>
      <c r="I781">
        <v>1.1251</v>
      </c>
      <c r="J781" s="374">
        <v>43552.519444444442</v>
      </c>
      <c r="K781">
        <v>1.1232</v>
      </c>
      <c r="L781">
        <v>12.000000000001819</v>
      </c>
      <c r="M781">
        <v>19</v>
      </c>
      <c r="N781">
        <v>2.5999999999999996</v>
      </c>
      <c r="O781" s="515">
        <v>0.14236111110949423</v>
      </c>
    </row>
    <row r="782" spans="1:15" x14ac:dyDescent="0.2">
      <c r="A782" s="514">
        <v>781</v>
      </c>
      <c r="B782" s="514" t="s">
        <v>93</v>
      </c>
      <c r="C782" s="514">
        <v>2</v>
      </c>
      <c r="D782">
        <v>0.01</v>
      </c>
      <c r="E782">
        <v>0.02</v>
      </c>
      <c r="F782" s="382">
        <v>43552.622916666667</v>
      </c>
      <c r="G782">
        <v>1.1221000000000001</v>
      </c>
      <c r="H782" s="382">
        <v>43552.64166666667</v>
      </c>
      <c r="I782">
        <v>1.1234</v>
      </c>
      <c r="J782" s="374">
        <v>43553.45</v>
      </c>
      <c r="K782">
        <v>1.1215999999999999</v>
      </c>
      <c r="L782">
        <v>12.999999999998181</v>
      </c>
      <c r="M782">
        <v>18</v>
      </c>
      <c r="N782">
        <v>2.34</v>
      </c>
      <c r="O782" s="515">
        <v>0.82708333332993789</v>
      </c>
    </row>
    <row r="783" spans="1:15" x14ac:dyDescent="0.2">
      <c r="A783" s="514">
        <v>782</v>
      </c>
      <c r="B783" s="514" t="s">
        <v>93</v>
      </c>
      <c r="C783" s="514">
        <v>2</v>
      </c>
      <c r="D783">
        <v>0.01</v>
      </c>
      <c r="E783">
        <v>0.02</v>
      </c>
      <c r="F783" s="382">
        <v>43553.490972222222</v>
      </c>
      <c r="G783">
        <v>1.1222000000000001</v>
      </c>
      <c r="H783" s="382">
        <v>43553.53402777778</v>
      </c>
      <c r="I783">
        <v>1.1234999999999999</v>
      </c>
      <c r="J783" s="374">
        <v>43553.786805555559</v>
      </c>
      <c r="K783">
        <v>1.1216999999999999</v>
      </c>
      <c r="L783">
        <v>13</v>
      </c>
      <c r="M783">
        <v>18</v>
      </c>
      <c r="N783">
        <v>2.2999999999999998</v>
      </c>
      <c r="O783" s="515">
        <v>0.29583333333721384</v>
      </c>
    </row>
    <row r="784" spans="1:15" x14ac:dyDescent="0.2">
      <c r="A784" s="514">
        <v>783</v>
      </c>
      <c r="B784" s="514" t="s">
        <v>93</v>
      </c>
      <c r="C784" s="514">
        <v>3</v>
      </c>
      <c r="D784">
        <v>0.01</v>
      </c>
      <c r="E784">
        <v>0.03</v>
      </c>
      <c r="F784" s="382">
        <v>43553.790277777778</v>
      </c>
      <c r="G784">
        <v>1.1218999999999999</v>
      </c>
      <c r="H784" s="382">
        <v>43556.428472222222</v>
      </c>
      <c r="I784">
        <v>1.1244000000000001</v>
      </c>
      <c r="J784" s="374">
        <v>43556.679861111108</v>
      </c>
      <c r="K784">
        <v>1.1217999999999999</v>
      </c>
      <c r="L784">
        <v>25.000000000001819</v>
      </c>
      <c r="M784">
        <v>26.000000000001819</v>
      </c>
      <c r="N784">
        <v>4.0199999999999996</v>
      </c>
      <c r="O784" s="515">
        <v>0.88958333332993789</v>
      </c>
    </row>
    <row r="785" spans="1:15" x14ac:dyDescent="0.2">
      <c r="A785" s="514">
        <v>784</v>
      </c>
      <c r="B785" s="514" t="s">
        <v>93</v>
      </c>
      <c r="C785" s="514">
        <v>1</v>
      </c>
      <c r="D785">
        <v>0.01</v>
      </c>
      <c r="E785">
        <v>0.01</v>
      </c>
      <c r="F785" s="382">
        <v>43556.703472222223</v>
      </c>
      <c r="G785">
        <v>1.1222000000000001</v>
      </c>
      <c r="H785" s="382">
        <v>43556.703472222223</v>
      </c>
      <c r="I785">
        <v>1.1222000000000001</v>
      </c>
      <c r="J785" s="374">
        <v>43556.748611111114</v>
      </c>
      <c r="K785">
        <v>1.121</v>
      </c>
      <c r="L785">
        <v>0</v>
      </c>
      <c r="M785">
        <v>12</v>
      </c>
      <c r="N785">
        <v>1.2</v>
      </c>
      <c r="O785" s="515">
        <v>4.5138888890505768E-2</v>
      </c>
    </row>
    <row r="786" spans="1:15" x14ac:dyDescent="0.2">
      <c r="A786" s="514">
        <v>785</v>
      </c>
      <c r="B786" s="514" t="s">
        <v>93</v>
      </c>
      <c r="C786" s="514">
        <v>1</v>
      </c>
      <c r="D786">
        <v>0.01</v>
      </c>
      <c r="E786">
        <v>0.01</v>
      </c>
      <c r="F786" s="382">
        <v>43557.379166666666</v>
      </c>
      <c r="G786">
        <v>1.1202000000000001</v>
      </c>
      <c r="H786" s="382">
        <v>43557.379166666666</v>
      </c>
      <c r="I786">
        <v>1.1202000000000001</v>
      </c>
      <c r="J786" s="374">
        <v>43557.6875</v>
      </c>
      <c r="K786">
        <v>1.119</v>
      </c>
      <c r="L786">
        <v>0</v>
      </c>
      <c r="M786">
        <v>12</v>
      </c>
      <c r="N786">
        <v>1.2</v>
      </c>
      <c r="O786" s="515">
        <v>0.30833333333430346</v>
      </c>
    </row>
    <row r="787" spans="1:15" x14ac:dyDescent="0.2">
      <c r="A787" s="514">
        <v>786</v>
      </c>
      <c r="B787" s="514" t="s">
        <v>93</v>
      </c>
      <c r="C787" s="514">
        <v>5</v>
      </c>
      <c r="D787">
        <v>0.03</v>
      </c>
      <c r="E787">
        <v>0.08</v>
      </c>
      <c r="F787" s="382">
        <v>43557.713194444441</v>
      </c>
      <c r="G787">
        <v>1.1192</v>
      </c>
      <c r="H787" s="382">
        <v>43558.473611111112</v>
      </c>
      <c r="I787">
        <v>1.1249</v>
      </c>
      <c r="J787" s="374">
        <v>43559.60833333333</v>
      </c>
      <c r="K787">
        <v>1.1214</v>
      </c>
      <c r="L787">
        <v>57</v>
      </c>
      <c r="M787">
        <v>35</v>
      </c>
      <c r="N787">
        <v>12.120000000000001</v>
      </c>
      <c r="O787" s="515">
        <v>1.8951388888890506</v>
      </c>
    </row>
    <row r="788" spans="1:15" x14ac:dyDescent="0.2">
      <c r="A788" s="514">
        <v>787</v>
      </c>
      <c r="B788" s="514" t="s">
        <v>93</v>
      </c>
      <c r="C788" s="514">
        <v>2</v>
      </c>
      <c r="D788">
        <v>0.01</v>
      </c>
      <c r="E788">
        <v>0.02</v>
      </c>
      <c r="F788" s="382">
        <v>43560.124305555553</v>
      </c>
      <c r="G788">
        <v>1.1221000000000001</v>
      </c>
      <c r="H788" s="382">
        <v>43560.34652777778</v>
      </c>
      <c r="I788">
        <v>1.1234</v>
      </c>
      <c r="J788" s="374">
        <v>43560.714583333334</v>
      </c>
      <c r="K788">
        <v>1.1215999999999999</v>
      </c>
      <c r="L788">
        <v>12.999999999998181</v>
      </c>
      <c r="M788">
        <v>18</v>
      </c>
      <c r="N788">
        <v>2.2999999999999998</v>
      </c>
      <c r="O788" s="515">
        <v>0.59027777778101154</v>
      </c>
    </row>
    <row r="789" spans="1:15" x14ac:dyDescent="0.2">
      <c r="A789" s="514">
        <v>788</v>
      </c>
      <c r="B789" s="514" t="s">
        <v>93</v>
      </c>
      <c r="C789" s="514">
        <v>3</v>
      </c>
      <c r="D789">
        <v>0.01</v>
      </c>
      <c r="E789">
        <v>0.03</v>
      </c>
      <c r="F789" s="382">
        <v>43563.552083333336</v>
      </c>
      <c r="G789">
        <v>1.1249</v>
      </c>
      <c r="H789" s="382">
        <v>43564.446527777778</v>
      </c>
      <c r="I789">
        <v>1.1274999999999999</v>
      </c>
      <c r="J789" s="374">
        <v>43565.629166666666</v>
      </c>
      <c r="K789">
        <v>1.1249</v>
      </c>
      <c r="L789">
        <v>26</v>
      </c>
      <c r="M789">
        <v>26</v>
      </c>
      <c r="N789">
        <v>3.9000000000000004</v>
      </c>
      <c r="O789" s="515">
        <v>2.0770833333299379</v>
      </c>
    </row>
    <row r="790" spans="1:15" x14ac:dyDescent="0.2">
      <c r="A790" s="514">
        <v>789</v>
      </c>
      <c r="B790" s="514" t="s">
        <v>93</v>
      </c>
      <c r="C790" s="514">
        <v>6</v>
      </c>
      <c r="D790">
        <v>0.04</v>
      </c>
      <c r="E790">
        <v>0.12</v>
      </c>
      <c r="F790" s="382">
        <v>43565.64166666667</v>
      </c>
      <c r="G790">
        <v>1.1236999999999999</v>
      </c>
      <c r="H790" s="382">
        <v>43567.444444444445</v>
      </c>
      <c r="I790">
        <v>1.1308</v>
      </c>
      <c r="J790" s="374">
        <v>43573.397916666669</v>
      </c>
      <c r="K790">
        <v>1.1269</v>
      </c>
      <c r="L790">
        <v>71</v>
      </c>
      <c r="M790">
        <v>39</v>
      </c>
      <c r="N790">
        <v>19.700000000000003</v>
      </c>
      <c r="O790" s="515">
        <v>5.7562499999985448</v>
      </c>
    </row>
    <row r="791" spans="1:15" x14ac:dyDescent="0.2">
      <c r="A791" s="514">
        <v>790</v>
      </c>
      <c r="B791" s="514" t="s">
        <v>93</v>
      </c>
      <c r="C791" s="514">
        <v>1</v>
      </c>
      <c r="D791">
        <v>0.01</v>
      </c>
      <c r="E791">
        <v>0.01</v>
      </c>
      <c r="F791" s="382">
        <v>43573.40347222222</v>
      </c>
      <c r="G791">
        <v>1.1271</v>
      </c>
      <c r="H791" s="382">
        <v>43573.40347222222</v>
      </c>
      <c r="I791">
        <v>1.1271</v>
      </c>
      <c r="J791" s="374">
        <v>43573.416666666664</v>
      </c>
      <c r="K791">
        <v>1.1258999999999999</v>
      </c>
      <c r="L791">
        <v>0</v>
      </c>
      <c r="M791">
        <v>12.000000000001819</v>
      </c>
      <c r="N791">
        <v>1.2</v>
      </c>
      <c r="O791" s="515">
        <v>1.3194444443797693E-2</v>
      </c>
    </row>
    <row r="792" spans="1:15" x14ac:dyDescent="0.2">
      <c r="A792" s="514">
        <v>791</v>
      </c>
      <c r="B792" s="514" t="s">
        <v>93</v>
      </c>
      <c r="C792" s="514">
        <v>1</v>
      </c>
      <c r="D792">
        <v>0.01</v>
      </c>
      <c r="E792">
        <v>0.01</v>
      </c>
      <c r="F792" s="382">
        <v>43573.428472222222</v>
      </c>
      <c r="G792">
        <v>1.1252</v>
      </c>
      <c r="H792" s="382">
        <v>43573.428472222222</v>
      </c>
      <c r="I792">
        <v>1.1252</v>
      </c>
      <c r="J792" s="374">
        <v>43573.604166666664</v>
      </c>
      <c r="K792">
        <v>1.1240000000000001</v>
      </c>
      <c r="L792">
        <v>0</v>
      </c>
      <c r="M792">
        <v>11.999999999998181</v>
      </c>
      <c r="N792">
        <v>1.2</v>
      </c>
      <c r="O792" s="515">
        <v>0.1756944444423425</v>
      </c>
    </row>
    <row r="793" spans="1:15" x14ac:dyDescent="0.2">
      <c r="A793" s="514">
        <v>792</v>
      </c>
      <c r="B793" s="514" t="s">
        <v>93</v>
      </c>
      <c r="C793" s="514">
        <v>1</v>
      </c>
      <c r="D793">
        <v>0.01</v>
      </c>
      <c r="E793">
        <v>0.01</v>
      </c>
      <c r="F793" s="382">
        <v>43573.609027777777</v>
      </c>
      <c r="G793">
        <v>1.1241000000000001</v>
      </c>
      <c r="H793" s="382">
        <v>43573.609027777777</v>
      </c>
      <c r="I793">
        <v>1.1241000000000001</v>
      </c>
      <c r="J793" s="374">
        <v>43573.793055555558</v>
      </c>
      <c r="K793">
        <v>1.1229</v>
      </c>
      <c r="L793">
        <v>0</v>
      </c>
      <c r="M793">
        <v>12.000000000001819</v>
      </c>
      <c r="N793">
        <v>1.2</v>
      </c>
      <c r="O793" s="515">
        <v>0.18402777778101154</v>
      </c>
    </row>
    <row r="794" spans="1:15" x14ac:dyDescent="0.2">
      <c r="A794" s="514">
        <v>793</v>
      </c>
      <c r="B794" s="514" t="s">
        <v>93</v>
      </c>
      <c r="C794" s="514">
        <v>1</v>
      </c>
      <c r="D794">
        <v>0.01</v>
      </c>
      <c r="E794">
        <v>0.01</v>
      </c>
      <c r="F794" s="382">
        <v>43578.654166666667</v>
      </c>
      <c r="G794">
        <v>1.1215999999999999</v>
      </c>
      <c r="H794" s="382">
        <v>43578.654166666667</v>
      </c>
      <c r="I794">
        <v>1.1215999999999999</v>
      </c>
      <c r="J794" s="374">
        <v>43578.674305555556</v>
      </c>
      <c r="K794">
        <v>1.1204000000000001</v>
      </c>
      <c r="L794">
        <v>0</v>
      </c>
      <c r="M794">
        <v>12</v>
      </c>
      <c r="N794">
        <v>1.2</v>
      </c>
      <c r="O794" s="515">
        <v>2.0138888889050577E-2</v>
      </c>
    </row>
    <row r="795" spans="1:15" x14ac:dyDescent="0.2">
      <c r="A795" s="514">
        <v>794</v>
      </c>
      <c r="B795" s="514" t="s">
        <v>93</v>
      </c>
      <c r="C795" s="514">
        <v>3</v>
      </c>
      <c r="D795">
        <v>0.01</v>
      </c>
      <c r="E795">
        <v>0.03</v>
      </c>
      <c r="F795" s="382">
        <v>43578.692361111112</v>
      </c>
      <c r="G795">
        <v>1.1194999999999999</v>
      </c>
      <c r="H795" s="382">
        <v>43578.901388888888</v>
      </c>
      <c r="I795">
        <v>1.1220000000000001</v>
      </c>
      <c r="J795" s="374">
        <v>43579.626388888886</v>
      </c>
      <c r="K795">
        <v>1.1194999999999999</v>
      </c>
      <c r="L795">
        <v>25.000000000001819</v>
      </c>
      <c r="M795">
        <v>25.000000000001819</v>
      </c>
      <c r="N795">
        <v>3.76</v>
      </c>
      <c r="O795" s="515">
        <v>0.93402777777373558</v>
      </c>
    </row>
    <row r="796" spans="1:15" x14ac:dyDescent="0.2">
      <c r="A796" s="514">
        <v>795</v>
      </c>
      <c r="B796" s="514" t="s">
        <v>93</v>
      </c>
      <c r="C796" s="514">
        <v>1</v>
      </c>
      <c r="D796">
        <v>0.01</v>
      </c>
      <c r="E796">
        <v>0.01</v>
      </c>
      <c r="F796" s="382">
        <v>43579.68472222222</v>
      </c>
      <c r="G796">
        <v>1.1198999999999999</v>
      </c>
      <c r="H796" s="382">
        <v>43579.68472222222</v>
      </c>
      <c r="I796">
        <v>1.1198999999999999</v>
      </c>
      <c r="J796" s="374">
        <v>43579.753472222219</v>
      </c>
      <c r="K796">
        <v>1.1187</v>
      </c>
      <c r="L796">
        <v>0</v>
      </c>
      <c r="M796">
        <v>11.999999999998181</v>
      </c>
      <c r="N796">
        <v>1.2</v>
      </c>
      <c r="O796" s="515">
        <v>6.8749999998544808E-2</v>
      </c>
    </row>
    <row r="797" spans="1:15" x14ac:dyDescent="0.2">
      <c r="A797" s="514">
        <v>796</v>
      </c>
      <c r="B797" s="514" t="s">
        <v>93</v>
      </c>
      <c r="C797" s="514">
        <v>1</v>
      </c>
      <c r="D797">
        <v>0.01</v>
      </c>
      <c r="E797">
        <v>0.01</v>
      </c>
      <c r="F797" s="382">
        <v>43579.804166666669</v>
      </c>
      <c r="G797">
        <v>1.1156999999999999</v>
      </c>
      <c r="H797" s="382">
        <v>43579.804166666669</v>
      </c>
      <c r="I797">
        <v>1.1156999999999999</v>
      </c>
      <c r="J797" s="374">
        <v>43579.870138888888</v>
      </c>
      <c r="K797">
        <v>1.1145</v>
      </c>
      <c r="L797">
        <v>0</v>
      </c>
      <c r="M797">
        <v>12</v>
      </c>
      <c r="N797">
        <v>1.2</v>
      </c>
      <c r="O797" s="515">
        <v>6.5972222218988463E-2</v>
      </c>
    </row>
    <row r="798" spans="1:15" x14ac:dyDescent="0.2">
      <c r="A798" s="514">
        <v>797</v>
      </c>
      <c r="B798" s="514" t="s">
        <v>93</v>
      </c>
      <c r="C798" s="514">
        <v>1</v>
      </c>
      <c r="D798">
        <v>0.01</v>
      </c>
      <c r="E798">
        <v>0.01</v>
      </c>
      <c r="F798" s="382">
        <v>43580.382638888892</v>
      </c>
      <c r="G798">
        <v>1.1153</v>
      </c>
      <c r="H798" s="382">
        <v>43580.382638888892</v>
      </c>
      <c r="I798">
        <v>1.1153</v>
      </c>
      <c r="J798" s="374">
        <v>43580.431250000001</v>
      </c>
      <c r="K798">
        <v>1.1138999999999999</v>
      </c>
      <c r="L798">
        <v>0</v>
      </c>
      <c r="M798">
        <v>14.000000000001819</v>
      </c>
      <c r="N798">
        <v>1.4</v>
      </c>
      <c r="O798" s="515">
        <v>4.8611111109494232E-2</v>
      </c>
    </row>
    <row r="799" spans="1:15" x14ac:dyDescent="0.2">
      <c r="A799" s="514">
        <v>798</v>
      </c>
      <c r="B799" s="514" t="s">
        <v>93</v>
      </c>
      <c r="C799" s="514">
        <v>3</v>
      </c>
      <c r="D799">
        <v>0.01</v>
      </c>
      <c r="E799">
        <v>0.03</v>
      </c>
      <c r="F799" s="382">
        <v>43580.612500000003</v>
      </c>
      <c r="G799">
        <v>1.1124000000000001</v>
      </c>
      <c r="H799" s="382">
        <v>43580.686805555553</v>
      </c>
      <c r="I799">
        <v>1.115</v>
      </c>
      <c r="J799" s="374">
        <v>43581.604166666664</v>
      </c>
      <c r="K799">
        <v>1.1119000000000001</v>
      </c>
      <c r="L799">
        <v>26</v>
      </c>
      <c r="M799">
        <v>30.999999999998181</v>
      </c>
      <c r="N799">
        <v>5.46</v>
      </c>
      <c r="O799" s="515">
        <v>0.99166666666133096</v>
      </c>
    </row>
    <row r="800" spans="1:15" x14ac:dyDescent="0.2">
      <c r="A800" s="514">
        <v>799</v>
      </c>
      <c r="B800" s="514" t="s">
        <v>93</v>
      </c>
      <c r="C800" s="514">
        <v>8</v>
      </c>
      <c r="D800">
        <v>0.09</v>
      </c>
      <c r="E800">
        <v>0.27</v>
      </c>
      <c r="F800" s="382">
        <v>43581.606249999997</v>
      </c>
      <c r="G800">
        <v>1.1129</v>
      </c>
      <c r="H800" s="382">
        <v>43586.679166666669</v>
      </c>
      <c r="I800">
        <v>1.1243000000000001</v>
      </c>
      <c r="J800" s="374">
        <v>43586.880555555559</v>
      </c>
      <c r="K800">
        <v>1.1191</v>
      </c>
      <c r="L800">
        <v>114</v>
      </c>
      <c r="M800">
        <v>52</v>
      </c>
      <c r="N800">
        <v>48.819999999999993</v>
      </c>
      <c r="O800" s="515">
        <v>3.2743055555620231</v>
      </c>
    </row>
    <row r="801" spans="1:15" x14ac:dyDescent="0.2">
      <c r="A801" s="514">
        <v>800</v>
      </c>
      <c r="B801" s="514" t="s">
        <v>92</v>
      </c>
      <c r="C801" s="514">
        <v>1</v>
      </c>
      <c r="D801">
        <v>0.01</v>
      </c>
      <c r="E801">
        <v>0.01</v>
      </c>
      <c r="F801" s="382">
        <v>43586.673611111109</v>
      </c>
      <c r="G801">
        <v>1.1241000000000001</v>
      </c>
      <c r="H801" s="382">
        <v>43586.673611111109</v>
      </c>
      <c r="I801">
        <v>1.1241000000000001</v>
      </c>
      <c r="J801" s="374">
        <v>43586.833333333336</v>
      </c>
      <c r="K801">
        <v>1.1253</v>
      </c>
      <c r="L801">
        <v>0</v>
      </c>
      <c r="M801">
        <v>11.999999999998181</v>
      </c>
      <c r="N801">
        <v>1.2</v>
      </c>
      <c r="O801" s="515">
        <v>0.15972222222626442</v>
      </c>
    </row>
    <row r="802" spans="1:15" x14ac:dyDescent="0.2">
      <c r="A802" s="514">
        <v>801</v>
      </c>
      <c r="B802" s="514" t="s">
        <v>92</v>
      </c>
      <c r="C802" s="514">
        <v>8</v>
      </c>
      <c r="D802">
        <v>0.09</v>
      </c>
      <c r="E802">
        <v>0.27</v>
      </c>
      <c r="F802" s="382">
        <v>43586.850694444445</v>
      </c>
      <c r="G802">
        <v>1.1262000000000001</v>
      </c>
      <c r="H802" s="382">
        <v>43588.605555555558</v>
      </c>
      <c r="I802">
        <v>1.1143000000000001</v>
      </c>
      <c r="J802" s="374">
        <v>43588.712500000001</v>
      </c>
      <c r="K802">
        <v>1.1197999999999999</v>
      </c>
      <c r="L802">
        <v>119</v>
      </c>
      <c r="M802">
        <v>54.999999999998181</v>
      </c>
      <c r="N802">
        <v>49.45</v>
      </c>
      <c r="O802" s="515">
        <v>1.8618055555562023</v>
      </c>
    </row>
    <row r="803" spans="1:15" x14ac:dyDescent="0.2">
      <c r="A803" s="514">
        <v>802</v>
      </c>
      <c r="B803" s="514" t="s">
        <v>93</v>
      </c>
      <c r="C803" s="514">
        <v>2</v>
      </c>
      <c r="D803">
        <v>0.01</v>
      </c>
      <c r="E803">
        <v>0.02</v>
      </c>
      <c r="F803" s="382">
        <v>43586.884027777778</v>
      </c>
      <c r="G803">
        <v>1.1194999999999999</v>
      </c>
      <c r="H803" s="382">
        <v>43587.132638888892</v>
      </c>
      <c r="I803">
        <v>1.1207</v>
      </c>
      <c r="J803" s="374">
        <v>43587.647222222222</v>
      </c>
      <c r="K803">
        <v>1.1189</v>
      </c>
      <c r="L803">
        <v>12</v>
      </c>
      <c r="M803">
        <v>18</v>
      </c>
      <c r="N803">
        <v>2.4500000000000002</v>
      </c>
      <c r="O803" s="515">
        <v>0.76319444444379769</v>
      </c>
    </row>
    <row r="804" spans="1:15" x14ac:dyDescent="0.2">
      <c r="A804" s="514">
        <v>803</v>
      </c>
      <c r="B804" s="514" t="s">
        <v>93</v>
      </c>
      <c r="C804" s="514">
        <v>1</v>
      </c>
      <c r="D804">
        <v>0.01</v>
      </c>
      <c r="E804">
        <v>0.01</v>
      </c>
      <c r="F804" s="382">
        <v>43587.659722222219</v>
      </c>
      <c r="G804">
        <v>1.1180000000000001</v>
      </c>
      <c r="H804" s="382">
        <v>43587.659722222219</v>
      </c>
      <c r="I804">
        <v>1.1180000000000001</v>
      </c>
      <c r="J804" s="374">
        <v>43588.279166666667</v>
      </c>
      <c r="K804">
        <v>1.1168</v>
      </c>
      <c r="L804">
        <v>0</v>
      </c>
      <c r="M804">
        <v>12.000000000001819</v>
      </c>
      <c r="N804">
        <v>1.22</v>
      </c>
      <c r="O804" s="515">
        <v>0.61944444444816327</v>
      </c>
    </row>
    <row r="805" spans="1:15" x14ac:dyDescent="0.2">
      <c r="A805" s="514">
        <v>804</v>
      </c>
      <c r="B805" s="514" t="s">
        <v>93</v>
      </c>
      <c r="C805" s="514">
        <v>6</v>
      </c>
      <c r="D805">
        <v>0.04</v>
      </c>
      <c r="E805">
        <v>0.11000000000000001</v>
      </c>
      <c r="F805" s="382">
        <v>43588.606944444444</v>
      </c>
      <c r="G805">
        <v>1.1147</v>
      </c>
      <c r="H805" s="382">
        <v>43592.351388888892</v>
      </c>
      <c r="I805">
        <v>1.1214</v>
      </c>
      <c r="J805" s="374">
        <v>43592.62777777778</v>
      </c>
      <c r="K805">
        <v>1.1175999999999999</v>
      </c>
      <c r="L805">
        <v>67</v>
      </c>
      <c r="M805">
        <v>38</v>
      </c>
      <c r="N805">
        <v>17.84</v>
      </c>
      <c r="O805" s="515">
        <v>2.0208333333357587</v>
      </c>
    </row>
    <row r="806" spans="1:15" x14ac:dyDescent="0.2">
      <c r="A806" s="514">
        <v>805</v>
      </c>
      <c r="B806" s="514" t="s">
        <v>92</v>
      </c>
      <c r="C806" s="514">
        <v>1</v>
      </c>
      <c r="D806">
        <v>0.01</v>
      </c>
      <c r="E806">
        <v>0.01</v>
      </c>
      <c r="F806" s="382">
        <v>43588.727777777778</v>
      </c>
      <c r="G806">
        <v>1.1192</v>
      </c>
      <c r="H806" s="382">
        <v>43588.727777777778</v>
      </c>
      <c r="I806">
        <v>1.1192</v>
      </c>
      <c r="J806" s="374">
        <v>43588.93472222222</v>
      </c>
      <c r="K806">
        <v>1.1204000000000001</v>
      </c>
      <c r="L806">
        <v>0</v>
      </c>
      <c r="M806">
        <v>12</v>
      </c>
      <c r="N806">
        <v>1.2</v>
      </c>
      <c r="O806" s="515">
        <v>0.2069444444423425</v>
      </c>
    </row>
    <row r="807" spans="1:15" x14ac:dyDescent="0.2">
      <c r="A807" s="514">
        <v>806</v>
      </c>
      <c r="B807" s="514" t="s">
        <v>92</v>
      </c>
      <c r="C807" s="514">
        <v>1</v>
      </c>
      <c r="D807">
        <v>0.01</v>
      </c>
      <c r="E807">
        <v>0.01</v>
      </c>
      <c r="F807" s="382">
        <v>43591.07916666667</v>
      </c>
      <c r="G807">
        <v>1.1188</v>
      </c>
      <c r="H807" s="382">
        <v>43591.07916666667</v>
      </c>
      <c r="I807">
        <v>1.1188</v>
      </c>
      <c r="J807" s="374">
        <v>43591.552777777775</v>
      </c>
      <c r="K807">
        <v>1.1200000000000001</v>
      </c>
      <c r="L807">
        <v>0</v>
      </c>
      <c r="M807">
        <v>12.000000000001819</v>
      </c>
      <c r="N807">
        <v>1.2</v>
      </c>
      <c r="O807" s="515">
        <v>0.47361111110512866</v>
      </c>
    </row>
    <row r="808" spans="1:15" x14ac:dyDescent="0.2">
      <c r="A808" s="514">
        <v>807</v>
      </c>
      <c r="B808" s="514" t="s">
        <v>92</v>
      </c>
      <c r="C808" s="514">
        <v>1</v>
      </c>
      <c r="D808">
        <v>0.01</v>
      </c>
      <c r="E808">
        <v>0.01</v>
      </c>
      <c r="F808" s="382">
        <v>43591.613888888889</v>
      </c>
      <c r="G808">
        <v>1.1188</v>
      </c>
      <c r="H808" s="382">
        <v>43591.613888888889</v>
      </c>
      <c r="I808">
        <v>1.1188</v>
      </c>
      <c r="J808" s="374">
        <v>43591.761805555558</v>
      </c>
      <c r="K808">
        <v>1.1200000000000001</v>
      </c>
      <c r="L808">
        <v>0</v>
      </c>
      <c r="M808">
        <v>12.000000000001819</v>
      </c>
      <c r="N808">
        <v>1.2</v>
      </c>
      <c r="O808" s="515">
        <v>0.14791666666860692</v>
      </c>
    </row>
    <row r="809" spans="1:15" x14ac:dyDescent="0.2">
      <c r="A809" s="514">
        <v>808</v>
      </c>
      <c r="B809" s="514" t="s">
        <v>92</v>
      </c>
      <c r="C809" s="514">
        <v>1</v>
      </c>
      <c r="D809">
        <v>0.01</v>
      </c>
      <c r="E809">
        <v>0.01</v>
      </c>
      <c r="F809" s="382">
        <v>43591.767361111109</v>
      </c>
      <c r="G809">
        <v>1.1201000000000001</v>
      </c>
      <c r="H809" s="382">
        <v>43591.767361111109</v>
      </c>
      <c r="I809">
        <v>1.1201000000000001</v>
      </c>
      <c r="J809" s="374">
        <v>43592.331944444442</v>
      </c>
      <c r="K809">
        <v>1.1214</v>
      </c>
      <c r="L809">
        <v>0</v>
      </c>
      <c r="M809">
        <v>12.999999999998181</v>
      </c>
      <c r="N809">
        <v>1.18</v>
      </c>
      <c r="O809" s="515">
        <v>0.56458333333284827</v>
      </c>
    </row>
    <row r="810" spans="1:15" x14ac:dyDescent="0.2">
      <c r="A810" s="514">
        <v>809</v>
      </c>
      <c r="B810" s="514" t="s">
        <v>92</v>
      </c>
      <c r="C810" s="514">
        <v>4</v>
      </c>
      <c r="D810">
        <v>0.02</v>
      </c>
      <c r="E810">
        <v>0.05</v>
      </c>
      <c r="F810" s="382">
        <v>43592.334722222222</v>
      </c>
      <c r="G810">
        <v>1.121</v>
      </c>
      <c r="H810" s="382">
        <v>43592.753472222219</v>
      </c>
      <c r="I810">
        <v>1.117</v>
      </c>
      <c r="J810" s="374">
        <v>43593.188888888886</v>
      </c>
      <c r="K810">
        <v>1.1202000000000001</v>
      </c>
      <c r="L810">
        <v>40</v>
      </c>
      <c r="M810">
        <v>32</v>
      </c>
      <c r="N810">
        <v>7.19</v>
      </c>
      <c r="O810" s="515">
        <v>0.85416666666424135</v>
      </c>
    </row>
    <row r="811" spans="1:15" x14ac:dyDescent="0.2">
      <c r="A811" s="514">
        <v>810</v>
      </c>
      <c r="B811" s="514" t="s">
        <v>93</v>
      </c>
      <c r="C811" s="514">
        <v>1</v>
      </c>
      <c r="D811">
        <v>0.01</v>
      </c>
      <c r="E811">
        <v>0.01</v>
      </c>
      <c r="F811" s="382">
        <v>43592.683333333334</v>
      </c>
      <c r="G811">
        <v>1.1187</v>
      </c>
      <c r="H811" s="382">
        <v>43592.683333333334</v>
      </c>
      <c r="I811">
        <v>1.1187</v>
      </c>
      <c r="J811" s="374">
        <v>43592.751388888886</v>
      </c>
      <c r="K811">
        <v>1.1174999999999999</v>
      </c>
      <c r="L811">
        <v>0</v>
      </c>
      <c r="M811">
        <v>12</v>
      </c>
      <c r="N811">
        <v>1.2</v>
      </c>
      <c r="O811" s="515">
        <v>6.8055555551836733E-2</v>
      </c>
    </row>
    <row r="812" spans="1:15" x14ac:dyDescent="0.2">
      <c r="A812" s="514">
        <v>811</v>
      </c>
      <c r="B812" s="514" t="s">
        <v>93</v>
      </c>
      <c r="C812" s="514">
        <v>3</v>
      </c>
      <c r="D812">
        <v>0.01</v>
      </c>
      <c r="E812">
        <v>0.03</v>
      </c>
      <c r="F812" s="382">
        <v>43592.798611111109</v>
      </c>
      <c r="G812">
        <v>1.1173999999999999</v>
      </c>
      <c r="H812" s="382">
        <v>43593.188888888886</v>
      </c>
      <c r="I812">
        <v>1.1203000000000001</v>
      </c>
      <c r="J812" s="374">
        <v>43594.431944444441</v>
      </c>
      <c r="K812">
        <v>1.1176999999999999</v>
      </c>
      <c r="L812">
        <v>29</v>
      </c>
      <c r="M812">
        <v>26</v>
      </c>
      <c r="N812">
        <v>3.79</v>
      </c>
      <c r="O812" s="515">
        <v>1.6333333333313931</v>
      </c>
    </row>
    <row r="813" spans="1:15" x14ac:dyDescent="0.2">
      <c r="A813" s="514">
        <v>812</v>
      </c>
      <c r="B813" s="514" t="s">
        <v>92</v>
      </c>
      <c r="C813" s="514">
        <v>1</v>
      </c>
      <c r="D813">
        <v>0.01</v>
      </c>
      <c r="E813">
        <v>0.01</v>
      </c>
      <c r="F813" s="382">
        <v>43593.390277777777</v>
      </c>
      <c r="G813">
        <v>1.1198999999999999</v>
      </c>
      <c r="H813" s="382">
        <v>43593.390277777777</v>
      </c>
      <c r="I813">
        <v>1.1198999999999999</v>
      </c>
      <c r="J813" s="374">
        <v>43593.732638888891</v>
      </c>
      <c r="K813">
        <v>1.1211</v>
      </c>
      <c r="L813">
        <v>0</v>
      </c>
      <c r="M813">
        <v>12.000000000001819</v>
      </c>
      <c r="N813">
        <v>1.2</v>
      </c>
      <c r="O813" s="515">
        <v>0.34236111111385981</v>
      </c>
    </row>
    <row r="814" spans="1:15" x14ac:dyDescent="0.2">
      <c r="A814" s="514">
        <v>813</v>
      </c>
      <c r="B814" s="514" t="s">
        <v>92</v>
      </c>
      <c r="C814" s="514">
        <v>2</v>
      </c>
      <c r="D814">
        <v>0.01</v>
      </c>
      <c r="E814">
        <v>0.02</v>
      </c>
      <c r="F814" s="382">
        <v>43593.759722222225</v>
      </c>
      <c r="G814">
        <v>1.1198999999999999</v>
      </c>
      <c r="H814" s="382">
        <v>43593.762499999997</v>
      </c>
      <c r="I814">
        <v>1.1186</v>
      </c>
      <c r="J814" s="374">
        <v>43594.65902777778</v>
      </c>
      <c r="K814">
        <v>1.1208</v>
      </c>
      <c r="L814">
        <v>12.999999999998181</v>
      </c>
      <c r="M814">
        <v>22</v>
      </c>
      <c r="N814">
        <v>2.3600000000000003</v>
      </c>
      <c r="O814" s="515">
        <v>0.89930555555474712</v>
      </c>
    </row>
    <row r="815" spans="1:15" x14ac:dyDescent="0.2">
      <c r="A815" s="514">
        <v>814</v>
      </c>
      <c r="B815" s="514" t="s">
        <v>93</v>
      </c>
      <c r="C815" s="514">
        <v>6</v>
      </c>
      <c r="D815">
        <v>0.04</v>
      </c>
      <c r="E815">
        <v>0.12</v>
      </c>
      <c r="F815" s="382">
        <v>43594.44027777778</v>
      </c>
      <c r="G815">
        <v>1.1181000000000001</v>
      </c>
      <c r="H815" s="382">
        <v>43598.611111111109</v>
      </c>
      <c r="I815">
        <v>1.1253</v>
      </c>
      <c r="J815" s="374">
        <v>43599.59375</v>
      </c>
      <c r="K815">
        <v>1.1212</v>
      </c>
      <c r="L815">
        <v>71.999999999998181</v>
      </c>
      <c r="M815">
        <v>41</v>
      </c>
      <c r="N815">
        <v>20.78</v>
      </c>
      <c r="O815" s="515">
        <v>3.1534722222204437</v>
      </c>
    </row>
    <row r="816" spans="1:15" x14ac:dyDescent="0.2">
      <c r="A816" s="514">
        <v>815</v>
      </c>
      <c r="B816" s="514" t="s">
        <v>92</v>
      </c>
      <c r="C816" s="514">
        <v>3</v>
      </c>
      <c r="D816">
        <v>0.01</v>
      </c>
      <c r="E816">
        <v>0.03</v>
      </c>
      <c r="F816" s="382">
        <v>43594.678472222222</v>
      </c>
      <c r="G816">
        <v>1.1242000000000001</v>
      </c>
      <c r="H816" s="382">
        <v>43594.772916666669</v>
      </c>
      <c r="I816">
        <v>1.1216999999999999</v>
      </c>
      <c r="J816" s="374">
        <v>43595.615277777775</v>
      </c>
      <c r="K816">
        <v>1.1244000000000001</v>
      </c>
      <c r="L816">
        <v>25</v>
      </c>
      <c r="M816">
        <v>27</v>
      </c>
      <c r="N816">
        <v>3.9400000000000004</v>
      </c>
      <c r="O816" s="515">
        <v>0.93680555555329192</v>
      </c>
    </row>
    <row r="817" spans="1:15" x14ac:dyDescent="0.2">
      <c r="A817" s="514">
        <v>816</v>
      </c>
      <c r="B817" s="514" t="s">
        <v>92</v>
      </c>
      <c r="C817" s="514">
        <v>2</v>
      </c>
      <c r="D817">
        <v>0.01</v>
      </c>
      <c r="E817">
        <v>0.02</v>
      </c>
      <c r="F817" s="382">
        <v>43595.705555555556</v>
      </c>
      <c r="G817">
        <v>1.1247</v>
      </c>
      <c r="H817" s="382">
        <v>43595.760416666664</v>
      </c>
      <c r="I817">
        <v>1.1234999999999999</v>
      </c>
      <c r="J817" s="374">
        <v>43598.611111111109</v>
      </c>
      <c r="K817">
        <v>1.1254</v>
      </c>
      <c r="L817">
        <v>12</v>
      </c>
      <c r="M817">
        <v>19</v>
      </c>
      <c r="N817">
        <v>2.36</v>
      </c>
      <c r="O817" s="515">
        <v>0.90555555555329192</v>
      </c>
    </row>
    <row r="818" spans="1:15" x14ac:dyDescent="0.2">
      <c r="A818" s="514">
        <v>817</v>
      </c>
      <c r="B818" s="514" t="s">
        <v>92</v>
      </c>
      <c r="C818" s="514">
        <v>9</v>
      </c>
      <c r="D818">
        <v>0.13</v>
      </c>
      <c r="E818">
        <v>0.4</v>
      </c>
      <c r="F818" s="382">
        <v>43598.62222222222</v>
      </c>
      <c r="G818">
        <v>1.1256999999999999</v>
      </c>
      <c r="H818" s="382">
        <v>43608.631249999999</v>
      </c>
      <c r="I818">
        <v>1.1116999999999999</v>
      </c>
      <c r="J818" s="374">
        <v>43608.789583333331</v>
      </c>
      <c r="K818">
        <v>1.1181000000000001</v>
      </c>
      <c r="L818">
        <v>140</v>
      </c>
      <c r="M818">
        <v>64.000000000001819</v>
      </c>
      <c r="N818">
        <v>74.84</v>
      </c>
      <c r="O818" s="515">
        <v>8.1673611111109494</v>
      </c>
    </row>
    <row r="819" spans="1:15" x14ac:dyDescent="0.2">
      <c r="A819" s="514">
        <v>818</v>
      </c>
      <c r="B819" s="514" t="s">
        <v>93</v>
      </c>
      <c r="C819" s="514">
        <v>1</v>
      </c>
      <c r="D819">
        <v>0.01</v>
      </c>
      <c r="E819">
        <v>0.01</v>
      </c>
      <c r="F819" s="382">
        <v>43599.618055555555</v>
      </c>
      <c r="G819">
        <v>1.1212</v>
      </c>
      <c r="H819" s="382">
        <v>43599.618055555555</v>
      </c>
      <c r="I819">
        <v>1.1212</v>
      </c>
      <c r="J819" s="374">
        <v>43600.384722222225</v>
      </c>
      <c r="K819">
        <v>1.1200000000000001</v>
      </c>
      <c r="L819">
        <v>0</v>
      </c>
      <c r="M819">
        <v>11.999999999998181</v>
      </c>
      <c r="N819">
        <v>1.22</v>
      </c>
      <c r="O819" s="515">
        <v>0.76666666667006211</v>
      </c>
    </row>
    <row r="820" spans="1:15" x14ac:dyDescent="0.2">
      <c r="A820" s="514">
        <v>819</v>
      </c>
      <c r="B820" s="514" t="s">
        <v>93</v>
      </c>
      <c r="C820" s="514">
        <v>3</v>
      </c>
      <c r="D820">
        <v>0.01</v>
      </c>
      <c r="E820">
        <v>0.03</v>
      </c>
      <c r="F820" s="382">
        <v>43600.605555555558</v>
      </c>
      <c r="G820">
        <v>1.1187</v>
      </c>
      <c r="H820" s="382">
        <v>43600.686805555553</v>
      </c>
      <c r="I820">
        <v>1.1220000000000001</v>
      </c>
      <c r="J820" s="374">
        <v>43601.613888888889</v>
      </c>
      <c r="K820">
        <v>1.1192</v>
      </c>
      <c r="L820">
        <v>33.000000000001819</v>
      </c>
      <c r="M820">
        <v>28.000000000001819</v>
      </c>
      <c r="N820">
        <v>3.95</v>
      </c>
      <c r="O820" s="515">
        <v>1.0083333333313931</v>
      </c>
    </row>
    <row r="821" spans="1:15" x14ac:dyDescent="0.2">
      <c r="A821" s="514">
        <v>820</v>
      </c>
      <c r="B821" s="514" t="s">
        <v>93</v>
      </c>
      <c r="C821" s="514">
        <v>1</v>
      </c>
      <c r="D821">
        <v>0.01</v>
      </c>
      <c r="E821">
        <v>0.01</v>
      </c>
      <c r="F821" s="382">
        <v>43601.686805555553</v>
      </c>
      <c r="G821">
        <v>1.1181000000000001</v>
      </c>
      <c r="H821" s="382">
        <v>43601.686805555553</v>
      </c>
      <c r="I821">
        <v>1.1181000000000001</v>
      </c>
      <c r="J821" s="374">
        <v>43601.879166666666</v>
      </c>
      <c r="K821">
        <v>1.1169</v>
      </c>
      <c r="L821">
        <v>0</v>
      </c>
      <c r="M821">
        <v>12.000000000001819</v>
      </c>
      <c r="N821">
        <v>1.2</v>
      </c>
      <c r="O821" s="515">
        <v>0.19236111111240461</v>
      </c>
    </row>
    <row r="822" spans="1:15" x14ac:dyDescent="0.2">
      <c r="A822" s="514">
        <v>821</v>
      </c>
      <c r="B822" s="514" t="s">
        <v>93</v>
      </c>
      <c r="C822" s="514">
        <v>1</v>
      </c>
      <c r="D822">
        <v>0.01</v>
      </c>
      <c r="E822">
        <v>0.01</v>
      </c>
      <c r="F822" s="382">
        <v>43602.402777777781</v>
      </c>
      <c r="G822">
        <v>1.1178999999999999</v>
      </c>
      <c r="H822" s="382">
        <v>43602.402777777781</v>
      </c>
      <c r="I822">
        <v>1.1178999999999999</v>
      </c>
      <c r="J822" s="374">
        <v>43602.472222222219</v>
      </c>
      <c r="K822">
        <v>1.1167</v>
      </c>
      <c r="L822">
        <v>0</v>
      </c>
      <c r="M822">
        <v>11.999999999998181</v>
      </c>
      <c r="N822">
        <v>1.2</v>
      </c>
      <c r="O822" s="515">
        <v>6.9444444437976927E-2</v>
      </c>
    </row>
    <row r="823" spans="1:15" x14ac:dyDescent="0.2">
      <c r="A823" s="514">
        <v>822</v>
      </c>
      <c r="B823" s="514" t="s">
        <v>93</v>
      </c>
      <c r="C823" s="514">
        <v>3</v>
      </c>
      <c r="D823">
        <v>0.01</v>
      </c>
      <c r="E823">
        <v>0.03</v>
      </c>
      <c r="F823" s="382">
        <v>43606.406944444447</v>
      </c>
      <c r="G823">
        <v>1.1153</v>
      </c>
      <c r="H823" s="382">
        <v>43606.708333333336</v>
      </c>
      <c r="I823">
        <v>1.1180000000000001</v>
      </c>
      <c r="J823" s="374">
        <v>43607.332638888889</v>
      </c>
      <c r="K823">
        <v>1.1153</v>
      </c>
      <c r="L823">
        <v>27.000000000001819</v>
      </c>
      <c r="M823">
        <v>27.000000000001819</v>
      </c>
      <c r="N823">
        <v>3.96</v>
      </c>
      <c r="O823" s="515">
        <v>0.9256944444423425</v>
      </c>
    </row>
    <row r="824" spans="1:15" x14ac:dyDescent="0.2">
      <c r="A824" s="514">
        <v>823</v>
      </c>
      <c r="B824" s="514" t="s">
        <v>93</v>
      </c>
      <c r="C824" s="514">
        <v>1</v>
      </c>
      <c r="D824">
        <v>0.01</v>
      </c>
      <c r="E824">
        <v>0.01</v>
      </c>
      <c r="F824" s="382">
        <v>43607.48541666667</v>
      </c>
      <c r="G824">
        <v>1.1172</v>
      </c>
      <c r="H824" s="382">
        <v>43607.48541666667</v>
      </c>
      <c r="I824">
        <v>1.1172</v>
      </c>
      <c r="J824" s="374">
        <v>43607.65902777778</v>
      </c>
      <c r="K824">
        <v>1.1160000000000001</v>
      </c>
      <c r="L824">
        <v>0</v>
      </c>
      <c r="M824">
        <v>11.999999999998181</v>
      </c>
      <c r="N824">
        <v>1.2</v>
      </c>
      <c r="O824" s="515">
        <v>0.17361111110949423</v>
      </c>
    </row>
    <row r="825" spans="1:15" x14ac:dyDescent="0.2">
      <c r="A825" s="514">
        <v>824</v>
      </c>
      <c r="B825" s="514" t="s">
        <v>93</v>
      </c>
      <c r="C825" s="514">
        <v>1</v>
      </c>
      <c r="D825">
        <v>0.01</v>
      </c>
      <c r="E825">
        <v>0.01</v>
      </c>
      <c r="F825" s="382">
        <v>43607.736805555556</v>
      </c>
      <c r="G825">
        <v>1.1158999999999999</v>
      </c>
      <c r="H825" s="382">
        <v>43607.736805555556</v>
      </c>
      <c r="I825">
        <v>1.1158999999999999</v>
      </c>
      <c r="J825" s="374">
        <v>43608.293055555558</v>
      </c>
      <c r="K825">
        <v>1.1148</v>
      </c>
      <c r="L825">
        <v>0</v>
      </c>
      <c r="M825">
        <v>10.999999999998181</v>
      </c>
      <c r="N825">
        <v>1.1499999999999999</v>
      </c>
      <c r="O825" s="515">
        <v>0.55625000000145519</v>
      </c>
    </row>
    <row r="826" spans="1:15" x14ac:dyDescent="0.2">
      <c r="A826" s="514">
        <v>825</v>
      </c>
      <c r="B826" s="514" t="s">
        <v>93</v>
      </c>
      <c r="C826" s="514">
        <v>1</v>
      </c>
      <c r="D826">
        <v>0.01</v>
      </c>
      <c r="E826">
        <v>0.01</v>
      </c>
      <c r="F826" s="382">
        <v>43608.388194444444</v>
      </c>
      <c r="G826">
        <v>1.1142000000000001</v>
      </c>
      <c r="H826" s="382">
        <v>43608.388194444444</v>
      </c>
      <c r="I826">
        <v>1.1142000000000001</v>
      </c>
      <c r="J826" s="374">
        <v>43608.493055555555</v>
      </c>
      <c r="K826">
        <v>1.113</v>
      </c>
      <c r="L826">
        <v>0</v>
      </c>
      <c r="M826">
        <v>12</v>
      </c>
      <c r="N826">
        <v>1.2</v>
      </c>
      <c r="O826" s="515">
        <v>0.10486111111094942</v>
      </c>
    </row>
    <row r="827" spans="1:15" x14ac:dyDescent="0.2">
      <c r="A827" s="514">
        <v>826</v>
      </c>
      <c r="B827" s="514" t="s">
        <v>93</v>
      </c>
      <c r="C827" s="514">
        <v>1</v>
      </c>
      <c r="D827">
        <v>0.01</v>
      </c>
      <c r="E827">
        <v>0.01</v>
      </c>
      <c r="F827" s="382">
        <v>43608.605555555558</v>
      </c>
      <c r="G827">
        <v>1.1141000000000001</v>
      </c>
      <c r="H827" s="382">
        <v>43608.605555555558</v>
      </c>
      <c r="I827">
        <v>1.1141000000000001</v>
      </c>
      <c r="J827" s="374">
        <v>43608.627083333333</v>
      </c>
      <c r="K827">
        <v>1.1129</v>
      </c>
      <c r="L827">
        <v>0</v>
      </c>
      <c r="M827">
        <v>12</v>
      </c>
      <c r="N827">
        <v>1.2</v>
      </c>
      <c r="O827" s="515">
        <v>2.1527777775190771E-2</v>
      </c>
    </row>
    <row r="828" spans="1:15" x14ac:dyDescent="0.2">
      <c r="A828" s="514">
        <v>827</v>
      </c>
      <c r="B828" s="514" t="s">
        <v>93</v>
      </c>
      <c r="C828" s="514">
        <v>7</v>
      </c>
      <c r="D828">
        <v>0.06</v>
      </c>
      <c r="E828">
        <v>0.18</v>
      </c>
      <c r="F828" s="382">
        <v>43608.656944444447</v>
      </c>
      <c r="G828">
        <v>1.1116999999999999</v>
      </c>
      <c r="H828" s="382">
        <v>43609.69027777778</v>
      </c>
      <c r="I828">
        <v>1.1207</v>
      </c>
      <c r="J828" s="374">
        <v>43613.888194444444</v>
      </c>
      <c r="K828">
        <v>1.1162000000000001</v>
      </c>
      <c r="L828">
        <v>90</v>
      </c>
      <c r="M828">
        <v>45</v>
      </c>
      <c r="N828">
        <v>30.32</v>
      </c>
      <c r="O828" s="515">
        <v>3.2312499999970896</v>
      </c>
    </row>
    <row r="829" spans="1:15" x14ac:dyDescent="0.2">
      <c r="A829" s="514">
        <v>828</v>
      </c>
      <c r="B829" s="514" t="s">
        <v>92</v>
      </c>
      <c r="C829" s="514">
        <v>1</v>
      </c>
      <c r="D829">
        <v>0.01</v>
      </c>
      <c r="E829">
        <v>0.01</v>
      </c>
      <c r="F829" s="382">
        <v>43608.796527777777</v>
      </c>
      <c r="G829">
        <v>1.1181000000000001</v>
      </c>
      <c r="H829" s="382">
        <v>43608.796527777777</v>
      </c>
      <c r="I829">
        <v>1.1181000000000001</v>
      </c>
      <c r="J829" s="374">
        <v>43609.34097222222</v>
      </c>
      <c r="K829">
        <v>1.1194</v>
      </c>
      <c r="L829">
        <v>0</v>
      </c>
      <c r="M829">
        <v>12.999999999998181</v>
      </c>
      <c r="N829">
        <v>1.18</v>
      </c>
      <c r="O829" s="515">
        <v>0.54444444444379769</v>
      </c>
    </row>
    <row r="830" spans="1:15" x14ac:dyDescent="0.2">
      <c r="A830" s="514">
        <v>829</v>
      </c>
      <c r="B830" s="514" t="s">
        <v>92</v>
      </c>
      <c r="C830" s="514">
        <v>2</v>
      </c>
      <c r="D830">
        <v>0.01</v>
      </c>
      <c r="E830">
        <v>0.02</v>
      </c>
      <c r="F830" s="382">
        <v>43609.392361111109</v>
      </c>
      <c r="G830">
        <v>1.1192</v>
      </c>
      <c r="H830" s="382">
        <v>43609.47152777778</v>
      </c>
      <c r="I830">
        <v>1.1178999999999999</v>
      </c>
      <c r="J830" s="374">
        <v>43609.604166666664</v>
      </c>
      <c r="K830">
        <v>1.1197999999999999</v>
      </c>
      <c r="L830">
        <v>13.000000000001819</v>
      </c>
      <c r="M830">
        <v>19</v>
      </c>
      <c r="N830">
        <v>2.5</v>
      </c>
      <c r="O830" s="515">
        <v>0.21180555555474712</v>
      </c>
    </row>
    <row r="831" spans="1:15" x14ac:dyDescent="0.2">
      <c r="A831" s="514">
        <v>830</v>
      </c>
      <c r="B831" s="514" t="s">
        <v>92</v>
      </c>
      <c r="C831" s="514">
        <v>6</v>
      </c>
      <c r="D831">
        <v>0.04</v>
      </c>
      <c r="E831">
        <v>0.12</v>
      </c>
      <c r="F831" s="382">
        <v>43612.377083333333</v>
      </c>
      <c r="G831">
        <v>1.1201000000000001</v>
      </c>
      <c r="H831" s="382">
        <v>43614.716666666667</v>
      </c>
      <c r="I831">
        <v>1.113</v>
      </c>
      <c r="J831" s="374">
        <v>43616.693055555559</v>
      </c>
      <c r="K831">
        <v>1.1174999999999999</v>
      </c>
      <c r="L831">
        <v>71.000000000001819</v>
      </c>
      <c r="M831">
        <v>45</v>
      </c>
      <c r="N831">
        <v>18.610000000000003</v>
      </c>
      <c r="O831" s="515">
        <v>4.3159722222262644</v>
      </c>
    </row>
    <row r="832" spans="1:15" x14ac:dyDescent="0.2">
      <c r="A832" s="514">
        <v>831</v>
      </c>
      <c r="B832" s="514" t="s">
        <v>93</v>
      </c>
      <c r="C832" s="514">
        <v>1</v>
      </c>
      <c r="D832">
        <v>0.01</v>
      </c>
      <c r="E832">
        <v>0.01</v>
      </c>
      <c r="F832" s="382">
        <v>43613.967361111114</v>
      </c>
      <c r="G832">
        <v>1.1162000000000001</v>
      </c>
      <c r="H832" s="382">
        <v>43613.967361111114</v>
      </c>
      <c r="I832">
        <v>1.1162000000000001</v>
      </c>
      <c r="J832" s="374">
        <v>43614.550694444442</v>
      </c>
      <c r="K832">
        <v>1.115</v>
      </c>
      <c r="L832">
        <v>0</v>
      </c>
      <c r="M832">
        <v>12</v>
      </c>
      <c r="N832">
        <v>1.22</v>
      </c>
      <c r="O832" s="515">
        <v>0.58333333332848269</v>
      </c>
    </row>
    <row r="833" spans="1:15" x14ac:dyDescent="0.2">
      <c r="A833" s="514">
        <v>832</v>
      </c>
      <c r="B833" s="514" t="s">
        <v>93</v>
      </c>
      <c r="C833" s="514">
        <v>1</v>
      </c>
      <c r="D833">
        <v>0.01</v>
      </c>
      <c r="E833">
        <v>0.01</v>
      </c>
      <c r="F833" s="382">
        <v>43614.636805555558</v>
      </c>
      <c r="G833">
        <v>1.1147</v>
      </c>
      <c r="H833" s="382">
        <v>43614.636805555558</v>
      </c>
      <c r="I833">
        <v>1.1147</v>
      </c>
      <c r="J833" s="374">
        <v>43614.709722222222</v>
      </c>
      <c r="K833">
        <v>1.1134999999999999</v>
      </c>
      <c r="L833">
        <v>0</v>
      </c>
      <c r="M833">
        <v>12</v>
      </c>
      <c r="N833">
        <v>1.2</v>
      </c>
      <c r="O833" s="515">
        <v>7.2916666664241347E-2</v>
      </c>
    </row>
    <row r="834" spans="1:15" x14ac:dyDescent="0.2">
      <c r="A834" s="514">
        <v>833</v>
      </c>
      <c r="B834" s="514" t="s">
        <v>93</v>
      </c>
      <c r="C834" s="514">
        <v>1</v>
      </c>
      <c r="D834">
        <v>0.01</v>
      </c>
      <c r="E834">
        <v>0.01</v>
      </c>
      <c r="F834" s="382">
        <v>43614.736805555556</v>
      </c>
      <c r="G834">
        <v>1.1132</v>
      </c>
      <c r="H834" s="382">
        <v>43614.736805555556</v>
      </c>
      <c r="I834">
        <v>1.1132</v>
      </c>
      <c r="J834" s="374">
        <v>43615.648611111108</v>
      </c>
      <c r="K834">
        <v>1.1121000000000001</v>
      </c>
      <c r="L834">
        <v>0</v>
      </c>
      <c r="M834">
        <v>11</v>
      </c>
      <c r="N834">
        <v>1.1499999999999999</v>
      </c>
      <c r="O834" s="515">
        <v>0.91180555555183673</v>
      </c>
    </row>
    <row r="835" spans="1:15" x14ac:dyDescent="0.2">
      <c r="A835" s="514">
        <v>834</v>
      </c>
      <c r="B835" s="514" t="s">
        <v>93</v>
      </c>
      <c r="C835" s="514">
        <v>4</v>
      </c>
      <c r="D835">
        <v>0.02</v>
      </c>
      <c r="E835">
        <v>0.05</v>
      </c>
      <c r="F835" s="382">
        <v>43615.706944444442</v>
      </c>
      <c r="G835">
        <v>1.1127</v>
      </c>
      <c r="H835" s="382">
        <v>43616.675694444442</v>
      </c>
      <c r="I835">
        <v>1.1169</v>
      </c>
      <c r="J835" s="374">
        <v>43616.709722222222</v>
      </c>
      <c r="K835">
        <v>1.1137999999999999</v>
      </c>
      <c r="L835">
        <v>42</v>
      </c>
      <c r="M835">
        <v>31.000000000001819</v>
      </c>
      <c r="N835">
        <v>6.92</v>
      </c>
      <c r="O835" s="515">
        <v>1.0027777777795563</v>
      </c>
    </row>
    <row r="836" spans="1:15" x14ac:dyDescent="0.2">
      <c r="A836" s="514">
        <v>835</v>
      </c>
      <c r="B836" s="514" t="s">
        <v>92</v>
      </c>
      <c r="C836" s="514">
        <v>3</v>
      </c>
      <c r="D836">
        <v>0.01</v>
      </c>
      <c r="E836">
        <v>0.03</v>
      </c>
      <c r="F836" s="382">
        <v>43616.697916666664</v>
      </c>
      <c r="G836">
        <v>1.1172</v>
      </c>
      <c r="H836" s="382">
        <v>43616.706944444442</v>
      </c>
      <c r="I836">
        <v>1.1145</v>
      </c>
      <c r="J836" s="374">
        <v>43616.837500000001</v>
      </c>
      <c r="K836">
        <v>1.1172</v>
      </c>
      <c r="L836">
        <v>27</v>
      </c>
      <c r="M836">
        <v>27</v>
      </c>
      <c r="N836">
        <v>4</v>
      </c>
      <c r="O836" s="515">
        <v>0.13958333333721384</v>
      </c>
    </row>
    <row r="837" spans="1:15" x14ac:dyDescent="0.2">
      <c r="A837" s="514">
        <v>836</v>
      </c>
      <c r="B837" s="514" t="s">
        <v>93</v>
      </c>
      <c r="C837" s="514">
        <v>9</v>
      </c>
      <c r="D837">
        <v>0.13</v>
      </c>
      <c r="E837">
        <v>0.4</v>
      </c>
      <c r="F837" s="382">
        <v>43616.716666666667</v>
      </c>
      <c r="G837">
        <v>1.1141000000000001</v>
      </c>
      <c r="H837" s="382">
        <v>43621.45</v>
      </c>
      <c r="I837">
        <v>1.1281000000000001</v>
      </c>
      <c r="J837" s="374">
        <v>43621.861111111109</v>
      </c>
      <c r="K837">
        <v>1.1222000000000001</v>
      </c>
      <c r="L837">
        <v>140.00000000000182</v>
      </c>
      <c r="M837">
        <v>59.000000000001819</v>
      </c>
      <c r="N837">
        <v>75.52000000000001</v>
      </c>
      <c r="O837" s="515">
        <v>3.1444444444423425</v>
      </c>
    </row>
    <row r="838" spans="1:15" x14ac:dyDescent="0.2">
      <c r="A838" s="514">
        <v>837</v>
      </c>
      <c r="B838" s="514" t="s">
        <v>92</v>
      </c>
      <c r="C838" s="514">
        <v>1</v>
      </c>
      <c r="D838">
        <v>0.01</v>
      </c>
      <c r="E838">
        <v>0.01</v>
      </c>
      <c r="F838" s="382">
        <v>43619.365972222222</v>
      </c>
      <c r="G838">
        <v>1.1163000000000001</v>
      </c>
      <c r="H838" s="382">
        <v>43619.365972222222</v>
      </c>
      <c r="I838">
        <v>1.1163000000000001</v>
      </c>
      <c r="J838" s="374">
        <v>43619.445138888892</v>
      </c>
      <c r="K838">
        <v>1.1174999999999999</v>
      </c>
      <c r="L838">
        <v>0</v>
      </c>
      <c r="M838">
        <v>12</v>
      </c>
      <c r="N838">
        <v>1.2</v>
      </c>
      <c r="O838" s="515">
        <v>7.9166666670062114E-2</v>
      </c>
    </row>
    <row r="839" spans="1:15" x14ac:dyDescent="0.2">
      <c r="A839" s="514">
        <v>838</v>
      </c>
      <c r="B839" s="514" t="s">
        <v>92</v>
      </c>
      <c r="C839" s="514">
        <v>1</v>
      </c>
      <c r="D839">
        <v>0.01</v>
      </c>
      <c r="E839">
        <v>0.01</v>
      </c>
      <c r="F839" s="382">
        <v>43619.581944444442</v>
      </c>
      <c r="G839">
        <v>1.1181000000000001</v>
      </c>
      <c r="H839" s="382">
        <v>43619.581944444442</v>
      </c>
      <c r="I839">
        <v>1.1181000000000001</v>
      </c>
      <c r="J839" s="374">
        <v>43619.597916666666</v>
      </c>
      <c r="K839">
        <v>1.1193</v>
      </c>
      <c r="L839">
        <v>0</v>
      </c>
      <c r="M839">
        <v>11.999999999998181</v>
      </c>
      <c r="N839">
        <v>1.2</v>
      </c>
      <c r="O839" s="515">
        <v>1.5972222223354038E-2</v>
      </c>
    </row>
    <row r="840" spans="1:15" x14ac:dyDescent="0.2">
      <c r="A840" s="514">
        <v>839</v>
      </c>
      <c r="B840" s="514" t="s">
        <v>92</v>
      </c>
      <c r="C840" s="514">
        <v>1</v>
      </c>
      <c r="D840">
        <v>0.01</v>
      </c>
      <c r="E840">
        <v>0.01</v>
      </c>
      <c r="F840" s="382">
        <v>43619.629166666666</v>
      </c>
      <c r="G840">
        <v>1.1188</v>
      </c>
      <c r="H840" s="382">
        <v>43619.629166666666</v>
      </c>
      <c r="I840">
        <v>1.1188</v>
      </c>
      <c r="J840" s="374">
        <v>43619.65347222222</v>
      </c>
      <c r="K840">
        <v>1.1198999999999999</v>
      </c>
      <c r="L840">
        <v>0</v>
      </c>
      <c r="M840">
        <v>10.999999999998181</v>
      </c>
      <c r="N840">
        <v>1.1000000000000001</v>
      </c>
      <c r="O840" s="515">
        <v>2.4305555554747116E-2</v>
      </c>
    </row>
    <row r="841" spans="1:15" x14ac:dyDescent="0.2">
      <c r="A841" s="514">
        <v>840</v>
      </c>
      <c r="B841" s="514" t="s">
        <v>92</v>
      </c>
      <c r="C841" s="514">
        <v>1</v>
      </c>
      <c r="D841">
        <v>0.01</v>
      </c>
      <c r="E841">
        <v>0.01</v>
      </c>
      <c r="F841" s="382">
        <v>43619.698611111111</v>
      </c>
      <c r="G841">
        <v>1.1201000000000001</v>
      </c>
      <c r="H841" s="382">
        <v>43619.698611111111</v>
      </c>
      <c r="I841">
        <v>1.1201000000000001</v>
      </c>
      <c r="J841" s="374">
        <v>43619.756249999999</v>
      </c>
      <c r="K841">
        <v>1.1213</v>
      </c>
      <c r="L841">
        <v>0</v>
      </c>
      <c r="M841">
        <v>11.999999999998181</v>
      </c>
      <c r="N841">
        <v>1.2</v>
      </c>
      <c r="O841" s="515">
        <v>5.7638888887595385E-2</v>
      </c>
    </row>
    <row r="842" spans="1:15" x14ac:dyDescent="0.2">
      <c r="A842" s="514">
        <v>841</v>
      </c>
      <c r="B842" s="514" t="s">
        <v>92</v>
      </c>
      <c r="C842" s="514">
        <v>1</v>
      </c>
      <c r="D842">
        <v>0.01</v>
      </c>
      <c r="E842">
        <v>0.01</v>
      </c>
      <c r="F842" s="382">
        <v>43619.834027777775</v>
      </c>
      <c r="G842">
        <v>1.1241000000000001</v>
      </c>
      <c r="H842" s="382">
        <v>43619.834027777775</v>
      </c>
      <c r="I842">
        <v>1.1241000000000001</v>
      </c>
      <c r="J842" s="374">
        <v>43619.873611111114</v>
      </c>
      <c r="K842">
        <v>1.1253</v>
      </c>
      <c r="L842">
        <v>0</v>
      </c>
      <c r="M842">
        <v>11.999999999998181</v>
      </c>
      <c r="N842">
        <v>1.2</v>
      </c>
      <c r="O842" s="515">
        <v>3.9583333338669036E-2</v>
      </c>
    </row>
    <row r="843" spans="1:15" x14ac:dyDescent="0.2">
      <c r="A843" s="514">
        <v>842</v>
      </c>
      <c r="B843" s="514" t="s">
        <v>92</v>
      </c>
      <c r="C843" s="514">
        <v>1</v>
      </c>
      <c r="D843">
        <v>0.01</v>
      </c>
      <c r="E843">
        <v>0.01</v>
      </c>
      <c r="F843" s="382">
        <v>43619.905555555553</v>
      </c>
      <c r="G843">
        <v>1.1251</v>
      </c>
      <c r="H843" s="382">
        <v>43619.905555555553</v>
      </c>
      <c r="I843">
        <v>1.1251</v>
      </c>
      <c r="J843" s="374">
        <v>43620.367361111108</v>
      </c>
      <c r="K843">
        <v>1.1264000000000001</v>
      </c>
      <c r="L843">
        <v>0</v>
      </c>
      <c r="M843">
        <v>13</v>
      </c>
      <c r="N843">
        <v>1.18</v>
      </c>
      <c r="O843" s="515">
        <v>0.46180555555474712</v>
      </c>
    </row>
    <row r="844" spans="1:15" x14ac:dyDescent="0.2">
      <c r="A844" s="514">
        <v>843</v>
      </c>
      <c r="B844" s="514" t="s">
        <v>92</v>
      </c>
      <c r="C844" s="514">
        <v>2</v>
      </c>
      <c r="D844">
        <v>0.01</v>
      </c>
      <c r="E844">
        <v>0.02</v>
      </c>
      <c r="F844" s="382">
        <v>43620.587500000001</v>
      </c>
      <c r="G844">
        <v>1.1247</v>
      </c>
      <c r="H844" s="382">
        <v>43620.594444444447</v>
      </c>
      <c r="I844">
        <v>1.1234999999999999</v>
      </c>
      <c r="J844" s="374">
        <v>43620.663194444445</v>
      </c>
      <c r="K844">
        <v>1.1253</v>
      </c>
      <c r="L844">
        <v>12</v>
      </c>
      <c r="M844">
        <v>18</v>
      </c>
      <c r="N844">
        <v>2.4</v>
      </c>
      <c r="O844" s="515">
        <v>7.5694444443797693E-2</v>
      </c>
    </row>
    <row r="845" spans="1:15" x14ac:dyDescent="0.2">
      <c r="A845" s="514">
        <v>844</v>
      </c>
      <c r="B845" s="514" t="s">
        <v>92</v>
      </c>
      <c r="C845" s="514">
        <v>1</v>
      </c>
      <c r="D845">
        <v>0.01</v>
      </c>
      <c r="E845">
        <v>0.01</v>
      </c>
      <c r="F845" s="382">
        <v>43620.671527777777</v>
      </c>
      <c r="G845">
        <v>1.1234</v>
      </c>
      <c r="H845" s="382">
        <v>43620.671527777777</v>
      </c>
      <c r="I845">
        <v>1.1234</v>
      </c>
      <c r="J845" s="374">
        <v>43620.675694444442</v>
      </c>
      <c r="K845">
        <v>1.1246</v>
      </c>
      <c r="L845">
        <v>0</v>
      </c>
      <c r="M845">
        <v>12</v>
      </c>
      <c r="N845">
        <v>1.2</v>
      </c>
      <c r="O845" s="515">
        <v>4.166666665696539E-3</v>
      </c>
    </row>
    <row r="846" spans="1:15" x14ac:dyDescent="0.2">
      <c r="A846" s="514">
        <v>845</v>
      </c>
      <c r="B846" s="514" t="s">
        <v>92</v>
      </c>
      <c r="C846" s="514">
        <v>1</v>
      </c>
      <c r="D846">
        <v>0.01</v>
      </c>
      <c r="E846">
        <v>0.01</v>
      </c>
      <c r="F846" s="382">
        <v>43620.689583333333</v>
      </c>
      <c r="G846">
        <v>1.1237999999999999</v>
      </c>
      <c r="H846" s="382">
        <v>43620.689583333333</v>
      </c>
      <c r="I846">
        <v>1.1237999999999999</v>
      </c>
      <c r="J846" s="374">
        <v>43620.802083333336</v>
      </c>
      <c r="K846">
        <v>1.125</v>
      </c>
      <c r="L846">
        <v>0</v>
      </c>
      <c r="M846">
        <v>12</v>
      </c>
      <c r="N846">
        <v>1.2</v>
      </c>
      <c r="O846" s="515">
        <v>0.11250000000291038</v>
      </c>
    </row>
    <row r="847" spans="1:15" x14ac:dyDescent="0.2">
      <c r="A847" s="514">
        <v>846</v>
      </c>
      <c r="B847" s="514" t="s">
        <v>92</v>
      </c>
      <c r="C847" s="514">
        <v>1</v>
      </c>
      <c r="D847">
        <v>0.01</v>
      </c>
      <c r="E847">
        <v>0.01</v>
      </c>
      <c r="F847" s="382">
        <v>43620.847222222219</v>
      </c>
      <c r="G847">
        <v>1.1261000000000001</v>
      </c>
      <c r="H847" s="382">
        <v>43620.847222222219</v>
      </c>
      <c r="I847">
        <v>1.1261000000000001</v>
      </c>
      <c r="J847" s="374">
        <v>43621.432638888888</v>
      </c>
      <c r="K847">
        <v>1.1274</v>
      </c>
      <c r="L847">
        <v>0</v>
      </c>
      <c r="M847">
        <v>12.999999999998181</v>
      </c>
      <c r="N847">
        <v>1.18</v>
      </c>
      <c r="O847" s="515">
        <v>0.58541666666860692</v>
      </c>
    </row>
    <row r="848" spans="1:15" x14ac:dyDescent="0.2">
      <c r="A848" s="514">
        <v>847</v>
      </c>
      <c r="B848" s="514" t="s">
        <v>92</v>
      </c>
      <c r="C848" s="514">
        <v>3</v>
      </c>
      <c r="D848">
        <v>0.01</v>
      </c>
      <c r="E848">
        <v>0.03</v>
      </c>
      <c r="F848" s="382">
        <v>43621.484027777777</v>
      </c>
      <c r="G848">
        <v>1.1281000000000001</v>
      </c>
      <c r="H848" s="382">
        <v>43621.575694444444</v>
      </c>
      <c r="I848">
        <v>1.1255999999999999</v>
      </c>
      <c r="J848" s="374">
        <v>43621.597916666666</v>
      </c>
      <c r="K848">
        <v>1.1282000000000001</v>
      </c>
      <c r="L848">
        <v>25.000000000001819</v>
      </c>
      <c r="M848">
        <v>26.000000000001819</v>
      </c>
      <c r="N848">
        <v>4</v>
      </c>
      <c r="O848" s="515">
        <v>0.11388888888905058</v>
      </c>
    </row>
    <row r="849" spans="1:15" x14ac:dyDescent="0.2">
      <c r="A849" s="514">
        <v>848</v>
      </c>
      <c r="B849" s="514" t="s">
        <v>92</v>
      </c>
      <c r="C849" s="514">
        <v>5</v>
      </c>
      <c r="D849">
        <v>0.03</v>
      </c>
      <c r="E849">
        <v>0.08</v>
      </c>
      <c r="F849" s="382">
        <v>43621.622916666667</v>
      </c>
      <c r="G849">
        <v>1.1289</v>
      </c>
      <c r="H849" s="382">
        <v>43621.761111111111</v>
      </c>
      <c r="I849">
        <v>1.1234</v>
      </c>
      <c r="J849" s="374">
        <v>43622.60833333333</v>
      </c>
      <c r="K849">
        <v>1.1272</v>
      </c>
      <c r="L849">
        <v>55</v>
      </c>
      <c r="M849">
        <v>38</v>
      </c>
      <c r="N849">
        <v>11.729999999999999</v>
      </c>
      <c r="O849" s="515">
        <v>0.98541666666278616</v>
      </c>
    </row>
    <row r="850" spans="1:15" x14ac:dyDescent="0.2">
      <c r="A850" s="514">
        <v>849</v>
      </c>
      <c r="B850" s="514" t="s">
        <v>93</v>
      </c>
      <c r="C850" s="514">
        <v>2</v>
      </c>
      <c r="D850">
        <v>0.01</v>
      </c>
      <c r="E850">
        <v>0.02</v>
      </c>
      <c r="F850" s="382">
        <v>43621.866666666669</v>
      </c>
      <c r="G850">
        <v>1.1222000000000001</v>
      </c>
      <c r="H850" s="382">
        <v>43622.337500000001</v>
      </c>
      <c r="I850">
        <v>1.1234999999999999</v>
      </c>
      <c r="J850" s="374">
        <v>43622.572916666664</v>
      </c>
      <c r="K850">
        <v>1.1204000000000001</v>
      </c>
      <c r="L850">
        <v>13</v>
      </c>
      <c r="M850">
        <v>31</v>
      </c>
      <c r="N850">
        <v>4.95</v>
      </c>
      <c r="O850" s="515">
        <v>0.70624999999563443</v>
      </c>
    </row>
    <row r="851" spans="1:15" x14ac:dyDescent="0.2">
      <c r="A851" s="514">
        <v>850</v>
      </c>
      <c r="B851" s="514" t="s">
        <v>93</v>
      </c>
      <c r="C851" s="514">
        <v>4</v>
      </c>
      <c r="D851">
        <v>0.02</v>
      </c>
      <c r="E851">
        <v>0.05</v>
      </c>
      <c r="F851" s="382">
        <v>43622.576388888891</v>
      </c>
      <c r="G851">
        <v>1.1252</v>
      </c>
      <c r="H851" s="382">
        <v>43622.618750000001</v>
      </c>
      <c r="I851">
        <v>1.1304000000000001</v>
      </c>
      <c r="J851" s="374">
        <v>43622.631249999999</v>
      </c>
      <c r="K851">
        <v>1.1269</v>
      </c>
      <c r="L851">
        <v>52</v>
      </c>
      <c r="M851">
        <v>35</v>
      </c>
      <c r="N851">
        <v>6.9</v>
      </c>
      <c r="O851" s="515">
        <v>5.486111110803904E-2</v>
      </c>
    </row>
    <row r="852" spans="1:15" x14ac:dyDescent="0.2">
      <c r="A852" s="514">
        <v>851</v>
      </c>
      <c r="B852" s="514" t="s">
        <v>92</v>
      </c>
      <c r="C852" s="514">
        <v>4</v>
      </c>
      <c r="D852">
        <v>0.02</v>
      </c>
      <c r="E852">
        <v>0.05</v>
      </c>
      <c r="F852" s="382">
        <v>43622.629166666666</v>
      </c>
      <c r="G852">
        <v>1.1288</v>
      </c>
      <c r="H852" s="382">
        <v>43622.65902777778</v>
      </c>
      <c r="I852">
        <v>1.1248</v>
      </c>
      <c r="J852" s="374">
        <v>43622.706250000003</v>
      </c>
      <c r="K852">
        <v>1.1277999999999999</v>
      </c>
      <c r="L852">
        <v>40</v>
      </c>
      <c r="M852">
        <v>30</v>
      </c>
      <c r="N852">
        <v>6.8</v>
      </c>
      <c r="O852" s="515">
        <v>7.7083333337213844E-2</v>
      </c>
    </row>
    <row r="853" spans="1:15" x14ac:dyDescent="0.2">
      <c r="A853" s="514">
        <v>852</v>
      </c>
      <c r="B853" s="514" t="s">
        <v>93</v>
      </c>
      <c r="C853" s="514">
        <v>2</v>
      </c>
      <c r="D853">
        <v>0.01</v>
      </c>
      <c r="E853">
        <v>0.02</v>
      </c>
      <c r="F853" s="382">
        <v>43622.643055555556</v>
      </c>
      <c r="G853">
        <v>1.1271</v>
      </c>
      <c r="H853" s="382">
        <v>43622.647916666669</v>
      </c>
      <c r="I853">
        <v>1.1283000000000001</v>
      </c>
      <c r="J853" s="374">
        <v>43622.650694444441</v>
      </c>
      <c r="K853">
        <v>1.1265000000000001</v>
      </c>
      <c r="L853">
        <v>12</v>
      </c>
      <c r="M853">
        <v>18</v>
      </c>
      <c r="N853">
        <v>2.4</v>
      </c>
      <c r="O853" s="515">
        <v>7.6388888846850023E-3</v>
      </c>
    </row>
    <row r="854" spans="1:15" x14ac:dyDescent="0.2">
      <c r="A854" s="514">
        <v>853</v>
      </c>
      <c r="B854" s="514" t="s">
        <v>93</v>
      </c>
      <c r="C854" s="514">
        <v>4</v>
      </c>
      <c r="D854">
        <v>0.02</v>
      </c>
      <c r="E854">
        <v>0.05</v>
      </c>
      <c r="F854" s="382">
        <v>43622.667361111111</v>
      </c>
      <c r="G854">
        <v>1.1257999999999999</v>
      </c>
      <c r="H854" s="382">
        <v>43622.736805555556</v>
      </c>
      <c r="I854">
        <v>1.1297999999999999</v>
      </c>
      <c r="J854" s="374">
        <v>43623.227777777778</v>
      </c>
      <c r="K854">
        <v>1.1268</v>
      </c>
      <c r="L854">
        <v>40</v>
      </c>
      <c r="M854">
        <v>30</v>
      </c>
      <c r="N854">
        <v>6.79</v>
      </c>
      <c r="O854" s="515">
        <v>0.56041666666715173</v>
      </c>
    </row>
    <row r="855" spans="1:15" x14ac:dyDescent="0.2">
      <c r="A855" s="514">
        <v>854</v>
      </c>
      <c r="B855" s="514" t="s">
        <v>92</v>
      </c>
      <c r="C855" s="514">
        <v>1</v>
      </c>
      <c r="D855">
        <v>0.01</v>
      </c>
      <c r="E855">
        <v>0.01</v>
      </c>
      <c r="F855" s="382">
        <v>43622.719444444447</v>
      </c>
      <c r="G855">
        <v>1.1287</v>
      </c>
      <c r="H855" s="382">
        <v>43622.719444444447</v>
      </c>
      <c r="I855">
        <v>1.1287</v>
      </c>
      <c r="J855" s="374">
        <v>43622.738888888889</v>
      </c>
      <c r="K855">
        <v>1.1298999999999999</v>
      </c>
      <c r="L855">
        <v>0</v>
      </c>
      <c r="M855">
        <v>11.999999999998181</v>
      </c>
      <c r="N855">
        <v>1.2</v>
      </c>
      <c r="O855" s="515">
        <v>1.9444444442342501E-2</v>
      </c>
    </row>
    <row r="856" spans="1:15" x14ac:dyDescent="0.2">
      <c r="A856" s="514">
        <v>855</v>
      </c>
      <c r="B856" s="514" t="s">
        <v>92</v>
      </c>
      <c r="C856" s="514">
        <v>1</v>
      </c>
      <c r="D856">
        <v>0.01</v>
      </c>
      <c r="E856">
        <v>0.01</v>
      </c>
      <c r="F856" s="382">
        <v>43623.367361111108</v>
      </c>
      <c r="G856">
        <v>1.1261000000000001</v>
      </c>
      <c r="H856" s="382">
        <v>43623.367361111108</v>
      </c>
      <c r="I856">
        <v>1.1261000000000001</v>
      </c>
      <c r="J856" s="374">
        <v>43623.593055555553</v>
      </c>
      <c r="K856">
        <v>1.1273</v>
      </c>
      <c r="L856">
        <v>0</v>
      </c>
      <c r="M856">
        <v>11.999999999998181</v>
      </c>
      <c r="N856">
        <v>1.2</v>
      </c>
      <c r="O856" s="515">
        <v>0.22569444444525288</v>
      </c>
    </row>
    <row r="857" spans="1:15" x14ac:dyDescent="0.2">
      <c r="A857" s="514">
        <v>856</v>
      </c>
      <c r="B857" s="514" t="s">
        <v>93</v>
      </c>
      <c r="C857" s="514">
        <v>4</v>
      </c>
      <c r="D857">
        <v>0.04</v>
      </c>
      <c r="E857">
        <v>0.1</v>
      </c>
      <c r="F857" s="382">
        <v>43623.379166666666</v>
      </c>
      <c r="G857">
        <v>1.1263000000000001</v>
      </c>
      <c r="H857" s="382">
        <v>43623.680555555555</v>
      </c>
      <c r="I857">
        <v>1.1337999999999999</v>
      </c>
      <c r="J857" s="374">
        <v>43626</v>
      </c>
      <c r="K857">
        <v>1.1331</v>
      </c>
      <c r="L857">
        <v>75</v>
      </c>
      <c r="M857">
        <v>7</v>
      </c>
      <c r="N857">
        <v>-12.04</v>
      </c>
      <c r="O857" s="515">
        <v>0.62083333333430346</v>
      </c>
    </row>
    <row r="858" spans="1:15" x14ac:dyDescent="0.2">
      <c r="A858" s="514">
        <v>857</v>
      </c>
      <c r="B858" s="514" t="s">
        <v>92</v>
      </c>
      <c r="C858" s="514">
        <v>1</v>
      </c>
      <c r="D858">
        <v>0.01</v>
      </c>
      <c r="E858">
        <v>0.01</v>
      </c>
      <c r="F858" s="382">
        <v>43623.603472222225</v>
      </c>
      <c r="G858">
        <v>1.1272</v>
      </c>
      <c r="H858" s="382">
        <v>43623.603472222225</v>
      </c>
      <c r="I858">
        <v>1.1272</v>
      </c>
      <c r="J858" s="374">
        <v>43623.604166666664</v>
      </c>
      <c r="K858">
        <v>1.1289</v>
      </c>
      <c r="L858">
        <v>0</v>
      </c>
      <c r="M858">
        <v>17</v>
      </c>
      <c r="N858">
        <v>1.7</v>
      </c>
      <c r="O858" s="515">
        <v>6.9444443943211809E-4</v>
      </c>
    </row>
    <row r="859" spans="1:15" x14ac:dyDescent="0.2">
      <c r="A859" s="514">
        <v>858</v>
      </c>
      <c r="B859" s="514" t="s">
        <v>92</v>
      </c>
      <c r="C859" s="514">
        <v>1</v>
      </c>
      <c r="D859">
        <v>0.01</v>
      </c>
      <c r="E859">
        <v>0.01</v>
      </c>
      <c r="F859" s="382">
        <v>43623.623611111114</v>
      </c>
      <c r="G859">
        <v>1.1314</v>
      </c>
      <c r="H859" s="382">
        <v>43623.623611111114</v>
      </c>
      <c r="I859">
        <v>1.1314</v>
      </c>
      <c r="J859" s="374">
        <v>43623.673611111109</v>
      </c>
      <c r="K859">
        <v>1.1326000000000001</v>
      </c>
      <c r="L859">
        <v>0</v>
      </c>
      <c r="M859">
        <v>12</v>
      </c>
      <c r="N859">
        <v>1.2</v>
      </c>
      <c r="O859" s="515">
        <v>4.9999999995634425E-2</v>
      </c>
    </row>
    <row r="860" spans="1:15" x14ac:dyDescent="0.2">
      <c r="A860" s="514">
        <v>859</v>
      </c>
      <c r="B860" s="514" t="s">
        <v>92</v>
      </c>
      <c r="C860" s="514">
        <v>4</v>
      </c>
      <c r="D860">
        <v>0.02</v>
      </c>
      <c r="E860">
        <v>0.05</v>
      </c>
      <c r="F860" s="382">
        <v>43623.706250000003</v>
      </c>
      <c r="G860">
        <v>1.1337999999999999</v>
      </c>
      <c r="H860" s="382">
        <v>43626.392361111109</v>
      </c>
      <c r="I860">
        <v>1.1297999999999999</v>
      </c>
      <c r="J860" s="374">
        <v>43627.39166666667</v>
      </c>
      <c r="K860">
        <v>1.133</v>
      </c>
      <c r="L860">
        <v>40</v>
      </c>
      <c r="M860">
        <v>32</v>
      </c>
      <c r="N860">
        <v>7.0500000000000007</v>
      </c>
      <c r="O860" s="515">
        <v>1.6854166666671517</v>
      </c>
    </row>
    <row r="861" spans="1:15" x14ac:dyDescent="0.2">
      <c r="A861" s="514">
        <v>860</v>
      </c>
      <c r="B861" s="514" t="s">
        <v>93</v>
      </c>
      <c r="C861" s="514">
        <v>1</v>
      </c>
      <c r="D861">
        <v>0.01</v>
      </c>
      <c r="E861">
        <v>0.01</v>
      </c>
      <c r="F861" s="382">
        <v>43626.106944444444</v>
      </c>
      <c r="G861">
        <v>1.1322000000000001</v>
      </c>
      <c r="H861" s="382">
        <v>43626.106944444444</v>
      </c>
      <c r="I861">
        <v>1.1322000000000001</v>
      </c>
      <c r="J861" s="374">
        <v>43626.260416666664</v>
      </c>
      <c r="K861">
        <v>1.131</v>
      </c>
      <c r="L861">
        <v>0</v>
      </c>
      <c r="M861">
        <v>12.000000000001819</v>
      </c>
      <c r="N861">
        <v>1.2</v>
      </c>
      <c r="O861" s="515">
        <v>0.15347222222044365</v>
      </c>
    </row>
    <row r="862" spans="1:15" x14ac:dyDescent="0.2">
      <c r="A862" s="514">
        <v>861</v>
      </c>
      <c r="B862" s="514" t="s">
        <v>93</v>
      </c>
      <c r="C862" s="514">
        <v>1</v>
      </c>
      <c r="D862">
        <v>0.01</v>
      </c>
      <c r="E862">
        <v>0.01</v>
      </c>
      <c r="F862" s="382">
        <v>43626.634027777778</v>
      </c>
      <c r="G862">
        <v>1.1315</v>
      </c>
      <c r="H862" s="382">
        <v>43626.634027777778</v>
      </c>
      <c r="I862">
        <v>1.1315</v>
      </c>
      <c r="J862" s="374">
        <v>43626.665277777778</v>
      </c>
      <c r="K862">
        <v>1.1303000000000001</v>
      </c>
      <c r="L862">
        <v>0</v>
      </c>
      <c r="M862">
        <v>12</v>
      </c>
      <c r="N862">
        <v>1.2</v>
      </c>
      <c r="O862" s="515">
        <v>3.125E-2</v>
      </c>
    </row>
    <row r="863" spans="1:15" x14ac:dyDescent="0.2">
      <c r="A863" s="514">
        <v>862</v>
      </c>
      <c r="B863" s="514" t="s">
        <v>93</v>
      </c>
      <c r="C863" s="514">
        <v>2</v>
      </c>
      <c r="D863">
        <v>0.01</v>
      </c>
      <c r="E863">
        <v>0.02</v>
      </c>
      <c r="F863" s="382">
        <v>43626.706250000003</v>
      </c>
      <c r="G863">
        <v>1.1315</v>
      </c>
      <c r="H863" s="382">
        <v>43627.390972222223</v>
      </c>
      <c r="I863">
        <v>1.1329</v>
      </c>
      <c r="J863" s="374">
        <v>43627.577777777777</v>
      </c>
      <c r="K863">
        <v>1.131</v>
      </c>
      <c r="L863">
        <v>14</v>
      </c>
      <c r="M863">
        <v>19</v>
      </c>
      <c r="N863">
        <v>2.42</v>
      </c>
      <c r="O863" s="515">
        <v>0.87152777777373558</v>
      </c>
    </row>
    <row r="864" spans="1:15" x14ac:dyDescent="0.2">
      <c r="A864" s="514">
        <v>863</v>
      </c>
      <c r="B864" s="514" t="s">
        <v>92</v>
      </c>
      <c r="C864" s="514">
        <v>2</v>
      </c>
      <c r="D864">
        <v>0.01</v>
      </c>
      <c r="E864">
        <v>0.02</v>
      </c>
      <c r="F864" s="382">
        <v>43627.443055555559</v>
      </c>
      <c r="G864">
        <v>1.1316999999999999</v>
      </c>
      <c r="H864" s="382">
        <v>43627.605555555558</v>
      </c>
      <c r="I864">
        <v>1.1304000000000001</v>
      </c>
      <c r="J864" s="374">
        <v>43627.64166666667</v>
      </c>
      <c r="K864">
        <v>1.1323000000000001</v>
      </c>
      <c r="L864">
        <v>13</v>
      </c>
      <c r="M864">
        <v>19</v>
      </c>
      <c r="N864">
        <v>2.5</v>
      </c>
      <c r="O864" s="515">
        <v>0.19861111111094942</v>
      </c>
    </row>
    <row r="865" spans="1:15" x14ac:dyDescent="0.2">
      <c r="A865" s="514">
        <v>864</v>
      </c>
      <c r="B865" s="514" t="s">
        <v>93</v>
      </c>
      <c r="C865" s="514">
        <v>3</v>
      </c>
      <c r="D865">
        <v>0.01</v>
      </c>
      <c r="E865">
        <v>0.03</v>
      </c>
      <c r="F865" s="382">
        <v>43627.607638888891</v>
      </c>
      <c r="G865">
        <v>1.1307</v>
      </c>
      <c r="H865" s="382">
        <v>43627.818055555559</v>
      </c>
      <c r="I865">
        <v>1.1333</v>
      </c>
      <c r="J865" s="374">
        <v>43628.774305555555</v>
      </c>
      <c r="K865">
        <v>1.1307</v>
      </c>
      <c r="L865">
        <v>26</v>
      </c>
      <c r="M865">
        <v>26</v>
      </c>
      <c r="N865">
        <v>3.96</v>
      </c>
      <c r="O865" s="515">
        <v>1.1666666666642413</v>
      </c>
    </row>
    <row r="866" spans="1:15" x14ac:dyDescent="0.2">
      <c r="A866" s="514">
        <v>865</v>
      </c>
      <c r="B866" s="514" t="s">
        <v>92</v>
      </c>
      <c r="C866" s="514">
        <v>1</v>
      </c>
      <c r="D866">
        <v>0.01</v>
      </c>
      <c r="E866">
        <v>0.01</v>
      </c>
      <c r="F866" s="382">
        <v>43627.646527777775</v>
      </c>
      <c r="G866">
        <v>1.1321000000000001</v>
      </c>
      <c r="H866" s="382">
        <v>43627.646527777775</v>
      </c>
      <c r="I866">
        <v>1.1321000000000001</v>
      </c>
      <c r="J866" s="374">
        <v>43627.817361111112</v>
      </c>
      <c r="K866">
        <v>1.1333</v>
      </c>
      <c r="L866">
        <v>0</v>
      </c>
      <c r="M866">
        <v>11.999999999998181</v>
      </c>
      <c r="N866">
        <v>1.2</v>
      </c>
      <c r="O866" s="515">
        <v>0.17083333333721384</v>
      </c>
    </row>
    <row r="867" spans="1:15" x14ac:dyDescent="0.2">
      <c r="A867" s="514">
        <v>866</v>
      </c>
      <c r="B867" s="514" t="s">
        <v>92</v>
      </c>
      <c r="C867" s="514">
        <v>9</v>
      </c>
      <c r="D867">
        <v>0.13</v>
      </c>
      <c r="E867">
        <v>0.4</v>
      </c>
      <c r="F867" s="382">
        <v>43628.456250000003</v>
      </c>
      <c r="G867">
        <v>1.1336999999999999</v>
      </c>
      <c r="H867" s="382">
        <v>43634.430555555555</v>
      </c>
      <c r="I867">
        <v>1.1193</v>
      </c>
      <c r="J867" s="374">
        <v>43636.127083333333</v>
      </c>
      <c r="K867">
        <v>1.1261000000000001</v>
      </c>
      <c r="L867">
        <v>144</v>
      </c>
      <c r="M867">
        <v>68.000000000001819</v>
      </c>
      <c r="N867">
        <v>77.86</v>
      </c>
      <c r="O867" s="515">
        <v>5.6708333333299379</v>
      </c>
    </row>
    <row r="868" spans="1:15" x14ac:dyDescent="0.2">
      <c r="A868" s="514">
        <v>867</v>
      </c>
      <c r="B868" s="514" t="s">
        <v>93</v>
      </c>
      <c r="C868" s="514">
        <v>1</v>
      </c>
      <c r="D868">
        <v>0.01</v>
      </c>
      <c r="E868">
        <v>0.01</v>
      </c>
      <c r="F868" s="382">
        <v>43628.786805555559</v>
      </c>
      <c r="G868">
        <v>1.1292</v>
      </c>
      <c r="H868" s="382">
        <v>43628.786805555559</v>
      </c>
      <c r="I868">
        <v>1.1292</v>
      </c>
      <c r="J868" s="374">
        <v>43629.620138888888</v>
      </c>
      <c r="K868">
        <v>1.1281000000000001</v>
      </c>
      <c r="L868">
        <v>0</v>
      </c>
      <c r="M868">
        <v>10.999999999998181</v>
      </c>
      <c r="N868">
        <v>1.1499999999999999</v>
      </c>
      <c r="O868" s="515">
        <v>0.83333333332848269</v>
      </c>
    </row>
    <row r="869" spans="1:15" x14ac:dyDescent="0.2">
      <c r="A869" s="514">
        <v>868</v>
      </c>
      <c r="B869" s="514" t="s">
        <v>93</v>
      </c>
      <c r="C869" s="514">
        <v>1</v>
      </c>
      <c r="D869">
        <v>0.01</v>
      </c>
      <c r="E869">
        <v>0.01</v>
      </c>
      <c r="F869" s="382">
        <v>43629.638194444444</v>
      </c>
      <c r="G869">
        <v>1.1279999999999999</v>
      </c>
      <c r="H869" s="382">
        <v>43629.638194444444</v>
      </c>
      <c r="I869">
        <v>1.1279999999999999</v>
      </c>
      <c r="J869" s="374">
        <v>43630.467361111114</v>
      </c>
      <c r="K869">
        <v>1.1268</v>
      </c>
      <c r="L869">
        <v>0</v>
      </c>
      <c r="M869">
        <v>11.999999999998181</v>
      </c>
      <c r="N869">
        <v>1.22</v>
      </c>
      <c r="O869" s="515">
        <v>0.82916666667006211</v>
      </c>
    </row>
    <row r="870" spans="1:15" x14ac:dyDescent="0.2">
      <c r="A870" s="514">
        <v>869</v>
      </c>
      <c r="B870" s="514" t="s">
        <v>93</v>
      </c>
      <c r="C870" s="514">
        <v>1</v>
      </c>
      <c r="D870">
        <v>0.01</v>
      </c>
      <c r="E870">
        <v>0.01</v>
      </c>
      <c r="F870" s="382">
        <v>43630.629166666666</v>
      </c>
      <c r="G870">
        <v>1.1235999999999999</v>
      </c>
      <c r="H870" s="382">
        <v>43630.629166666666</v>
      </c>
      <c r="I870">
        <v>1.1235999999999999</v>
      </c>
      <c r="J870" s="374">
        <v>43630.703472222223</v>
      </c>
      <c r="K870">
        <v>1.1224000000000001</v>
      </c>
      <c r="L870">
        <v>0</v>
      </c>
      <c r="M870">
        <v>12</v>
      </c>
      <c r="N870">
        <v>1.2</v>
      </c>
      <c r="O870" s="515">
        <v>7.4305555557657499E-2</v>
      </c>
    </row>
    <row r="871" spans="1:15" x14ac:dyDescent="0.2">
      <c r="A871" s="514">
        <v>870</v>
      </c>
      <c r="B871" s="514" t="s">
        <v>93</v>
      </c>
      <c r="C871" s="514">
        <v>3</v>
      </c>
      <c r="D871">
        <v>0.01</v>
      </c>
      <c r="E871">
        <v>0.03</v>
      </c>
      <c r="F871" s="382">
        <v>43633.375694444447</v>
      </c>
      <c r="G871">
        <v>1.1209</v>
      </c>
      <c r="H871" s="382">
        <v>43633.597222222219</v>
      </c>
      <c r="I871">
        <v>1.1234999999999999</v>
      </c>
      <c r="J871" s="374">
        <v>43634.418749999997</v>
      </c>
      <c r="K871">
        <v>1.1209</v>
      </c>
      <c r="L871">
        <v>26</v>
      </c>
      <c r="M871">
        <v>26</v>
      </c>
      <c r="N871">
        <v>3.8600000000000003</v>
      </c>
      <c r="O871" s="515">
        <v>1.0430555555503815</v>
      </c>
    </row>
    <row r="872" spans="1:15" x14ac:dyDescent="0.2">
      <c r="A872" s="514">
        <v>871</v>
      </c>
      <c r="B872" s="514" t="s">
        <v>93</v>
      </c>
      <c r="C872" s="514">
        <v>1</v>
      </c>
      <c r="D872">
        <v>0.01</v>
      </c>
      <c r="E872">
        <v>0.01</v>
      </c>
      <c r="F872" s="382">
        <v>43634.429166666669</v>
      </c>
      <c r="G872">
        <v>1.1200000000000001</v>
      </c>
      <c r="H872" s="382">
        <v>43634.429166666669</v>
      </c>
      <c r="I872">
        <v>1.1200000000000001</v>
      </c>
      <c r="J872" s="374">
        <v>43634.458333333336</v>
      </c>
      <c r="K872">
        <v>1.1188</v>
      </c>
      <c r="L872">
        <v>0</v>
      </c>
      <c r="M872">
        <v>12.000000000001819</v>
      </c>
      <c r="N872">
        <v>1.2</v>
      </c>
      <c r="O872" s="515">
        <v>2.9166666667151731E-2</v>
      </c>
    </row>
    <row r="873" spans="1:15" x14ac:dyDescent="0.2">
      <c r="A873" s="514">
        <v>872</v>
      </c>
      <c r="B873" s="514" t="s">
        <v>93</v>
      </c>
      <c r="C873" s="514">
        <v>11</v>
      </c>
      <c r="D873">
        <v>0.32</v>
      </c>
      <c r="E873">
        <v>0.92000000000000015</v>
      </c>
      <c r="F873" s="382">
        <v>43634.583333333336</v>
      </c>
      <c r="G873">
        <v>1.1194</v>
      </c>
      <c r="H873" s="382">
        <v>43641.101388888892</v>
      </c>
      <c r="I873">
        <v>1.1405000000000001</v>
      </c>
      <c r="J873" s="374">
        <v>43647.299305555556</v>
      </c>
      <c r="K873">
        <v>1.1328</v>
      </c>
      <c r="L873">
        <v>211</v>
      </c>
      <c r="M873">
        <v>77</v>
      </c>
      <c r="N873">
        <v>194.55</v>
      </c>
      <c r="O873" s="515">
        <v>8.7159722222204437</v>
      </c>
    </row>
    <row r="874" spans="1:15" x14ac:dyDescent="0.2">
      <c r="A874" s="514">
        <v>873</v>
      </c>
      <c r="B874" s="514" t="s">
        <v>92</v>
      </c>
      <c r="C874" s="514">
        <v>1</v>
      </c>
      <c r="D874">
        <v>0.01</v>
      </c>
      <c r="E874">
        <v>0.01</v>
      </c>
      <c r="F874" s="382">
        <v>43636.137499999997</v>
      </c>
      <c r="G874">
        <v>1.1261000000000001</v>
      </c>
      <c r="H874" s="382">
        <v>43636.137499999997</v>
      </c>
      <c r="I874">
        <v>1.1261000000000001</v>
      </c>
      <c r="J874" s="374">
        <v>43636.336805555555</v>
      </c>
      <c r="K874">
        <v>1.1273</v>
      </c>
      <c r="L874">
        <v>0</v>
      </c>
      <c r="M874">
        <v>11.999999999998181</v>
      </c>
      <c r="N874">
        <v>1.2</v>
      </c>
      <c r="O874" s="515">
        <v>0.1993055555576575</v>
      </c>
    </row>
    <row r="875" spans="1:15" x14ac:dyDescent="0.2">
      <c r="A875" s="514">
        <v>874</v>
      </c>
      <c r="B875" s="514" t="s">
        <v>92</v>
      </c>
      <c r="C875" s="514">
        <v>1</v>
      </c>
      <c r="D875">
        <v>0.01</v>
      </c>
      <c r="E875">
        <v>0.01</v>
      </c>
      <c r="F875" s="382">
        <v>43636.375694444447</v>
      </c>
      <c r="G875">
        <v>1.1273</v>
      </c>
      <c r="H875" s="382">
        <v>43636.375694444447</v>
      </c>
      <c r="I875">
        <v>1.1273</v>
      </c>
      <c r="J875" s="374">
        <v>43636.38958333333</v>
      </c>
      <c r="K875">
        <v>1.1285000000000001</v>
      </c>
      <c r="L875">
        <v>0</v>
      </c>
      <c r="M875">
        <v>12</v>
      </c>
      <c r="N875">
        <v>1.2</v>
      </c>
      <c r="O875" s="515">
        <v>1.3888888883229811E-2</v>
      </c>
    </row>
    <row r="876" spans="1:15" x14ac:dyDescent="0.2">
      <c r="A876" s="514">
        <v>875</v>
      </c>
      <c r="B876" s="514" t="s">
        <v>92</v>
      </c>
      <c r="C876" s="514">
        <v>3</v>
      </c>
      <c r="D876">
        <v>0.01</v>
      </c>
      <c r="E876">
        <v>0.03</v>
      </c>
      <c r="F876" s="382">
        <v>43636.568749999999</v>
      </c>
      <c r="G876">
        <v>1.1308</v>
      </c>
      <c r="H876" s="382">
        <v>43636.715277777781</v>
      </c>
      <c r="I876">
        <v>1.1282000000000001</v>
      </c>
      <c r="J876" s="374">
        <v>43637.385416666664</v>
      </c>
      <c r="K876">
        <v>1.131</v>
      </c>
      <c r="L876">
        <v>25.999999999998181</v>
      </c>
      <c r="M876">
        <v>27.999999999998181</v>
      </c>
      <c r="N876">
        <v>4.04</v>
      </c>
      <c r="O876" s="515">
        <v>0.81666666666569654</v>
      </c>
    </row>
    <row r="877" spans="1:15" x14ac:dyDescent="0.2">
      <c r="A877" s="514">
        <v>876</v>
      </c>
      <c r="B877" s="514" t="s">
        <v>92</v>
      </c>
      <c r="C877" s="514">
        <v>1</v>
      </c>
      <c r="D877">
        <v>0.01</v>
      </c>
      <c r="E877">
        <v>0.01</v>
      </c>
      <c r="F877" s="382">
        <v>43637.39166666667</v>
      </c>
      <c r="G877">
        <v>1.1305000000000001</v>
      </c>
      <c r="H877" s="382">
        <v>43637.39166666667</v>
      </c>
      <c r="I877">
        <v>1.1305000000000001</v>
      </c>
      <c r="J877" s="374">
        <v>43637.583333333336</v>
      </c>
      <c r="K877">
        <v>1.1316999999999999</v>
      </c>
      <c r="L877">
        <v>0</v>
      </c>
      <c r="M877">
        <v>12</v>
      </c>
      <c r="N877">
        <v>1.2</v>
      </c>
      <c r="O877" s="515">
        <v>0.19166666666569654</v>
      </c>
    </row>
    <row r="878" spans="1:15" x14ac:dyDescent="0.2">
      <c r="A878" s="514">
        <v>877</v>
      </c>
      <c r="B878" s="514" t="s">
        <v>92</v>
      </c>
      <c r="C878" s="514">
        <v>1</v>
      </c>
      <c r="D878">
        <v>0.01</v>
      </c>
      <c r="E878">
        <v>0.01</v>
      </c>
      <c r="F878" s="382">
        <v>43637.677083333336</v>
      </c>
      <c r="G878">
        <v>1.1318999999999999</v>
      </c>
      <c r="H878" s="382">
        <v>43637.677083333336</v>
      </c>
      <c r="I878">
        <v>1.1318999999999999</v>
      </c>
      <c r="J878" s="374">
        <v>43637.752083333333</v>
      </c>
      <c r="K878">
        <v>1.1331</v>
      </c>
      <c r="L878">
        <v>0</v>
      </c>
      <c r="M878">
        <v>12.000000000001819</v>
      </c>
      <c r="N878">
        <v>1.2</v>
      </c>
      <c r="O878" s="515">
        <v>7.4999999997089617E-2</v>
      </c>
    </row>
    <row r="879" spans="1:15" x14ac:dyDescent="0.2">
      <c r="A879" s="514">
        <v>878</v>
      </c>
      <c r="B879" s="514" t="s">
        <v>92</v>
      </c>
      <c r="C879" s="514">
        <v>2</v>
      </c>
      <c r="D879">
        <v>0.01</v>
      </c>
      <c r="E879">
        <v>0.02</v>
      </c>
      <c r="F879" s="382">
        <v>43637.763194444444</v>
      </c>
      <c r="G879">
        <v>1.1339999999999999</v>
      </c>
      <c r="H879" s="382">
        <v>43637.767361111109</v>
      </c>
      <c r="I879">
        <v>1.1327</v>
      </c>
      <c r="J879" s="374">
        <v>43637.798611111109</v>
      </c>
      <c r="K879">
        <v>1.1346000000000001</v>
      </c>
      <c r="L879">
        <v>12.999999999998181</v>
      </c>
      <c r="M879">
        <v>19</v>
      </c>
      <c r="N879">
        <v>2.5</v>
      </c>
      <c r="O879" s="515">
        <v>3.5416666665696539E-2</v>
      </c>
    </row>
    <row r="880" spans="1:15" x14ac:dyDescent="0.2">
      <c r="A880" s="514">
        <v>879</v>
      </c>
      <c r="B880" s="514" t="s">
        <v>92</v>
      </c>
      <c r="C880" s="514">
        <v>1</v>
      </c>
      <c r="D880">
        <v>0.01</v>
      </c>
      <c r="E880">
        <v>0.01</v>
      </c>
      <c r="F880" s="382">
        <v>43637.810416666667</v>
      </c>
      <c r="G880">
        <v>1.1363000000000001</v>
      </c>
      <c r="H880" s="382">
        <v>43637.810416666667</v>
      </c>
      <c r="I880">
        <v>1.1363000000000001</v>
      </c>
      <c r="J880" s="374">
        <v>43637.892361111109</v>
      </c>
      <c r="K880">
        <v>1.1375</v>
      </c>
      <c r="L880">
        <v>0</v>
      </c>
      <c r="M880">
        <v>12</v>
      </c>
      <c r="N880">
        <v>1.2</v>
      </c>
      <c r="O880" s="515">
        <v>8.1944444442342501E-2</v>
      </c>
    </row>
    <row r="881" spans="1:15" x14ac:dyDescent="0.2">
      <c r="A881" s="514">
        <v>880</v>
      </c>
      <c r="B881" s="514" t="s">
        <v>92</v>
      </c>
      <c r="C881" s="514">
        <v>1</v>
      </c>
      <c r="D881">
        <v>0.01</v>
      </c>
      <c r="E881">
        <v>0.01</v>
      </c>
      <c r="F881" s="382">
        <v>43640.374305555553</v>
      </c>
      <c r="G881">
        <v>1.1380999999999999</v>
      </c>
      <c r="H881" s="382">
        <v>43640.374305555553</v>
      </c>
      <c r="I881">
        <v>1.1380999999999999</v>
      </c>
      <c r="J881" s="374">
        <v>43640.436805555553</v>
      </c>
      <c r="K881">
        <v>1.1393</v>
      </c>
      <c r="L881">
        <v>0</v>
      </c>
      <c r="M881">
        <v>12.000000000001819</v>
      </c>
      <c r="N881">
        <v>1.2</v>
      </c>
      <c r="O881" s="515">
        <v>6.25E-2</v>
      </c>
    </row>
    <row r="882" spans="1:15" x14ac:dyDescent="0.2">
      <c r="A882" s="514">
        <v>881</v>
      </c>
      <c r="B882" s="514" t="s">
        <v>92</v>
      </c>
      <c r="C882" s="514">
        <v>2</v>
      </c>
      <c r="D882">
        <v>0.01</v>
      </c>
      <c r="E882">
        <v>0.02</v>
      </c>
      <c r="F882" s="382">
        <v>43640.609722222223</v>
      </c>
      <c r="G882">
        <v>1.1392</v>
      </c>
      <c r="H882" s="382">
        <v>43640.672222222223</v>
      </c>
      <c r="I882">
        <v>1.1379999999999999</v>
      </c>
      <c r="J882" s="374">
        <v>43640.725694444445</v>
      </c>
      <c r="K882">
        <v>1.1397999999999999</v>
      </c>
      <c r="L882">
        <v>12.000000000001819</v>
      </c>
      <c r="M882">
        <v>18.000000000001819</v>
      </c>
      <c r="N882">
        <v>2.4</v>
      </c>
      <c r="O882" s="515">
        <v>0.11597222222189885</v>
      </c>
    </row>
    <row r="883" spans="1:15" x14ac:dyDescent="0.2">
      <c r="A883" s="514">
        <v>882</v>
      </c>
      <c r="B883" s="514" t="s">
        <v>92</v>
      </c>
      <c r="C883" s="514">
        <v>13</v>
      </c>
      <c r="D883">
        <v>0.86</v>
      </c>
      <c r="E883">
        <v>2.3000000000000003</v>
      </c>
      <c r="F883" s="382">
        <v>43641.361805555556</v>
      </c>
      <c r="G883">
        <v>1.1400999999999999</v>
      </c>
      <c r="H883" s="382">
        <v>43677.867361111108</v>
      </c>
      <c r="I883">
        <v>1.1072</v>
      </c>
      <c r="J883" s="374">
        <v>43682.676388888889</v>
      </c>
      <c r="K883">
        <v>1.1194</v>
      </c>
      <c r="L883">
        <v>328.99999999999818</v>
      </c>
      <c r="M883">
        <v>122</v>
      </c>
      <c r="N883">
        <v>439.1400000000001</v>
      </c>
      <c r="O883" s="515">
        <v>29.314583333332848</v>
      </c>
    </row>
    <row r="884" spans="1:15" x14ac:dyDescent="0.2">
      <c r="A884" s="514">
        <v>883</v>
      </c>
      <c r="B884" s="514" t="s">
        <v>93</v>
      </c>
      <c r="C884" s="514">
        <v>1</v>
      </c>
      <c r="D884">
        <v>0.01</v>
      </c>
      <c r="E884">
        <v>0.01</v>
      </c>
      <c r="F884" s="382">
        <v>43647.352083333331</v>
      </c>
      <c r="G884">
        <v>1.133</v>
      </c>
      <c r="H884" s="382">
        <v>43647.352083333331</v>
      </c>
      <c r="I884">
        <v>1.133</v>
      </c>
      <c r="J884" s="374">
        <v>43647.37777777778</v>
      </c>
      <c r="K884">
        <v>1.1317999999999999</v>
      </c>
      <c r="L884">
        <v>0</v>
      </c>
      <c r="M884">
        <v>12</v>
      </c>
      <c r="N884">
        <v>1.2</v>
      </c>
      <c r="O884" s="515">
        <v>2.5694444448163267E-2</v>
      </c>
    </row>
    <row r="885" spans="1:15" x14ac:dyDescent="0.2">
      <c r="A885" s="514">
        <v>884</v>
      </c>
      <c r="B885" s="514" t="s">
        <v>93</v>
      </c>
      <c r="C885" s="514">
        <v>3</v>
      </c>
      <c r="D885">
        <v>0.01</v>
      </c>
      <c r="E885">
        <v>0.03</v>
      </c>
      <c r="F885" s="382">
        <v>43647.381944444445</v>
      </c>
      <c r="G885">
        <v>1.1322000000000001</v>
      </c>
      <c r="H885" s="382">
        <v>43647.550694444442</v>
      </c>
      <c r="I885">
        <v>1.1348</v>
      </c>
      <c r="J885" s="374">
        <v>43647.668055555558</v>
      </c>
      <c r="K885">
        <v>1.1322000000000001</v>
      </c>
      <c r="L885">
        <v>25.999999999998181</v>
      </c>
      <c r="M885">
        <v>25.999999999998181</v>
      </c>
      <c r="N885">
        <v>3.9000000000000004</v>
      </c>
      <c r="O885" s="515">
        <v>0.28611111111240461</v>
      </c>
    </row>
    <row r="886" spans="1:15" x14ac:dyDescent="0.2">
      <c r="A886" s="514">
        <v>885</v>
      </c>
      <c r="B886" s="514" t="s">
        <v>93</v>
      </c>
      <c r="C886" s="514">
        <v>1</v>
      </c>
      <c r="D886">
        <v>0.01</v>
      </c>
      <c r="E886">
        <v>0.01</v>
      </c>
      <c r="F886" s="382">
        <v>43647.67083333333</v>
      </c>
      <c r="G886">
        <v>1.133</v>
      </c>
      <c r="H886" s="382">
        <v>43647.67083333333</v>
      </c>
      <c r="I886">
        <v>1.133</v>
      </c>
      <c r="J886" s="374">
        <v>43647.709027777775</v>
      </c>
      <c r="K886">
        <v>1.1313</v>
      </c>
      <c r="L886">
        <v>0</v>
      </c>
      <c r="M886">
        <v>17</v>
      </c>
      <c r="N886">
        <v>1.7</v>
      </c>
      <c r="O886" s="515">
        <v>3.8194444445252884E-2</v>
      </c>
    </row>
    <row r="887" spans="1:15" x14ac:dyDescent="0.2">
      <c r="A887" s="514">
        <v>886</v>
      </c>
      <c r="B887" s="514" t="s">
        <v>93</v>
      </c>
      <c r="C887" s="514">
        <v>3</v>
      </c>
      <c r="D887">
        <v>0.01</v>
      </c>
      <c r="E887">
        <v>0.03</v>
      </c>
      <c r="F887" s="382">
        <v>43648.275000000001</v>
      </c>
      <c r="G887">
        <v>1.1281000000000001</v>
      </c>
      <c r="H887" s="382">
        <v>43648.494444444441</v>
      </c>
      <c r="I887">
        <v>1.1308</v>
      </c>
      <c r="J887" s="374">
        <v>43649.356249999997</v>
      </c>
      <c r="K887">
        <v>1.1282000000000001</v>
      </c>
      <c r="L887">
        <v>26.999999999998181</v>
      </c>
      <c r="M887">
        <v>25.999999999998181</v>
      </c>
      <c r="N887">
        <v>3.76</v>
      </c>
      <c r="O887" s="515">
        <v>1.0812499999956344</v>
      </c>
    </row>
    <row r="888" spans="1:15" x14ac:dyDescent="0.2">
      <c r="A888" s="514">
        <v>887</v>
      </c>
      <c r="B888" s="514" t="s">
        <v>93</v>
      </c>
      <c r="C888" s="514">
        <v>2</v>
      </c>
      <c r="D888">
        <v>0.01</v>
      </c>
      <c r="E888">
        <v>0.02</v>
      </c>
      <c r="F888" s="382">
        <v>43649.614583333336</v>
      </c>
      <c r="G888">
        <v>1.1285000000000001</v>
      </c>
      <c r="H888" s="382">
        <v>43649.685416666667</v>
      </c>
      <c r="I888">
        <v>1.1297999999999999</v>
      </c>
      <c r="J888" s="374">
        <v>43649.72152777778</v>
      </c>
      <c r="K888">
        <v>1.1279999999999999</v>
      </c>
      <c r="L888">
        <v>13</v>
      </c>
      <c r="M888">
        <v>18.000000000001819</v>
      </c>
      <c r="N888">
        <v>2.2999999999999998</v>
      </c>
      <c r="O888" s="515">
        <v>0.10694444444379769</v>
      </c>
    </row>
    <row r="889" spans="1:15" x14ac:dyDescent="0.2">
      <c r="A889" s="514">
        <v>888</v>
      </c>
      <c r="B889" s="514" t="s">
        <v>93</v>
      </c>
      <c r="C889" s="514">
        <v>2</v>
      </c>
      <c r="D889">
        <v>0.01</v>
      </c>
      <c r="E889">
        <v>0.02</v>
      </c>
      <c r="F889" s="382">
        <v>43649.726388888892</v>
      </c>
      <c r="G889">
        <v>1.1279999999999999</v>
      </c>
      <c r="H889" s="382">
        <v>43650.152777777781</v>
      </c>
      <c r="I889">
        <v>1.1292</v>
      </c>
      <c r="J889" s="374">
        <v>43650.647916666669</v>
      </c>
      <c r="K889">
        <v>1.1274</v>
      </c>
      <c r="L889">
        <v>12.000000000001819</v>
      </c>
      <c r="M889">
        <v>18</v>
      </c>
      <c r="N889">
        <v>2.4500000000000002</v>
      </c>
      <c r="O889" s="515">
        <v>0.92152777777664596</v>
      </c>
    </row>
    <row r="890" spans="1:15" x14ac:dyDescent="0.2">
      <c r="A890" s="514">
        <v>889</v>
      </c>
      <c r="B890" s="514" t="s">
        <v>93</v>
      </c>
      <c r="C890" s="514">
        <v>1</v>
      </c>
      <c r="D890">
        <v>0.01</v>
      </c>
      <c r="E890">
        <v>0.01</v>
      </c>
      <c r="F890" s="382">
        <v>43651.617361111108</v>
      </c>
      <c r="G890">
        <v>1.1241000000000001</v>
      </c>
      <c r="H890" s="382">
        <v>43651.617361111108</v>
      </c>
      <c r="I890">
        <v>1.1241000000000001</v>
      </c>
      <c r="J890" s="374">
        <v>43651.638194444444</v>
      </c>
      <c r="K890">
        <v>1.1229</v>
      </c>
      <c r="L890">
        <v>0</v>
      </c>
      <c r="M890">
        <v>12.000000000001819</v>
      </c>
      <c r="N890">
        <v>1.2</v>
      </c>
      <c r="O890" s="515">
        <v>2.0833333335758653E-2</v>
      </c>
    </row>
    <row r="891" spans="1:15" x14ac:dyDescent="0.2">
      <c r="A891" s="514">
        <v>890</v>
      </c>
      <c r="B891" s="514" t="s">
        <v>93</v>
      </c>
      <c r="C891" s="514">
        <v>2</v>
      </c>
      <c r="D891">
        <v>0.01</v>
      </c>
      <c r="E891">
        <v>0.02</v>
      </c>
      <c r="F891" s="382">
        <v>43651.665972222225</v>
      </c>
      <c r="G891">
        <v>1.1220000000000001</v>
      </c>
      <c r="H891" s="382">
        <v>43654.435416666667</v>
      </c>
      <c r="I891">
        <v>1.1233</v>
      </c>
      <c r="J891" s="374">
        <v>43654.541666666664</v>
      </c>
      <c r="K891">
        <v>1.1214999999999999</v>
      </c>
      <c r="L891">
        <v>12.999999999998181</v>
      </c>
      <c r="M891">
        <v>18</v>
      </c>
      <c r="N891">
        <v>2.3200000000000003</v>
      </c>
      <c r="O891" s="515">
        <v>0.87569444443943212</v>
      </c>
    </row>
    <row r="892" spans="1:15" x14ac:dyDescent="0.2">
      <c r="A892" s="514">
        <v>891</v>
      </c>
      <c r="B892" s="514" t="s">
        <v>93</v>
      </c>
      <c r="C892" s="514">
        <v>1</v>
      </c>
      <c r="D892">
        <v>0.01</v>
      </c>
      <c r="E892">
        <v>0.01</v>
      </c>
      <c r="F892" s="382">
        <v>43654.618055555555</v>
      </c>
      <c r="G892">
        <v>1.1221000000000001</v>
      </c>
      <c r="H892" s="382">
        <v>43654.618055555555</v>
      </c>
      <c r="I892">
        <v>1.1221000000000001</v>
      </c>
      <c r="J892" s="374">
        <v>43654.748611111114</v>
      </c>
      <c r="K892">
        <v>1.1209</v>
      </c>
      <c r="L892">
        <v>0</v>
      </c>
      <c r="M892">
        <v>12.000000000001819</v>
      </c>
      <c r="N892">
        <v>1.2</v>
      </c>
      <c r="O892" s="515">
        <v>0.13055555555911269</v>
      </c>
    </row>
    <row r="893" spans="1:15" x14ac:dyDescent="0.2">
      <c r="A893" s="514">
        <v>892</v>
      </c>
      <c r="B893" s="514" t="s">
        <v>93</v>
      </c>
      <c r="C893" s="514">
        <v>1</v>
      </c>
      <c r="D893">
        <v>0.01</v>
      </c>
      <c r="E893">
        <v>0.01</v>
      </c>
      <c r="F893" s="382">
        <v>43655.383333333331</v>
      </c>
      <c r="G893">
        <v>1.1209</v>
      </c>
      <c r="H893" s="382">
        <v>43655.383333333331</v>
      </c>
      <c r="I893">
        <v>1.1209</v>
      </c>
      <c r="J893" s="374">
        <v>43655.453472222223</v>
      </c>
      <c r="K893">
        <v>1.1196999999999999</v>
      </c>
      <c r="L893">
        <v>0</v>
      </c>
      <c r="M893">
        <v>12</v>
      </c>
      <c r="N893">
        <v>1.2</v>
      </c>
      <c r="O893" s="515">
        <v>7.013888889196096E-2</v>
      </c>
    </row>
    <row r="894" spans="1:15" x14ac:dyDescent="0.2">
      <c r="A894" s="514">
        <v>893</v>
      </c>
      <c r="B894" s="514" t="s">
        <v>93</v>
      </c>
      <c r="C894" s="514">
        <v>5</v>
      </c>
      <c r="D894">
        <v>0.03</v>
      </c>
      <c r="E894">
        <v>0.08</v>
      </c>
      <c r="F894" s="382">
        <v>43655.602083333331</v>
      </c>
      <c r="G894">
        <v>1.1206</v>
      </c>
      <c r="H894" s="382">
        <v>43657.204861111109</v>
      </c>
      <c r="I894">
        <v>1.1271</v>
      </c>
      <c r="J894" s="374">
        <v>43662.498611111114</v>
      </c>
      <c r="K894">
        <v>1.1234</v>
      </c>
      <c r="L894">
        <v>65</v>
      </c>
      <c r="M894">
        <v>37</v>
      </c>
      <c r="N894">
        <v>12.280000000000001</v>
      </c>
      <c r="O894" s="515">
        <v>4.8965277777824667</v>
      </c>
    </row>
    <row r="895" spans="1:15" x14ac:dyDescent="0.2">
      <c r="A895" s="514">
        <v>894</v>
      </c>
      <c r="B895" s="514" t="s">
        <v>93</v>
      </c>
      <c r="C895" s="514">
        <v>1</v>
      </c>
      <c r="D895">
        <v>0.01</v>
      </c>
      <c r="E895">
        <v>0.01</v>
      </c>
      <c r="F895" s="382">
        <v>43662.606944444444</v>
      </c>
      <c r="G895">
        <v>1.1214</v>
      </c>
      <c r="H895" s="382">
        <v>43662.606944444444</v>
      </c>
      <c r="I895">
        <v>1.1214</v>
      </c>
      <c r="J895" s="374">
        <v>43663.367361111108</v>
      </c>
      <c r="K895">
        <v>1.1202000000000001</v>
      </c>
      <c r="L895">
        <v>0</v>
      </c>
      <c r="M895">
        <v>12</v>
      </c>
      <c r="N895">
        <v>1.22</v>
      </c>
      <c r="O895" s="515">
        <v>0.76041666666424135</v>
      </c>
    </row>
    <row r="896" spans="1:15" x14ac:dyDescent="0.2">
      <c r="A896" s="514">
        <v>895</v>
      </c>
      <c r="B896" s="514" t="s">
        <v>93</v>
      </c>
      <c r="C896" s="514">
        <v>3</v>
      </c>
      <c r="D896">
        <v>0.01</v>
      </c>
      <c r="E896">
        <v>0.03</v>
      </c>
      <c r="F896" s="382">
        <v>43663.377083333333</v>
      </c>
      <c r="G896">
        <v>1.1207</v>
      </c>
      <c r="H896" s="382">
        <v>43664.122916666667</v>
      </c>
      <c r="I896">
        <v>1.1236999999999999</v>
      </c>
      <c r="J896" s="374">
        <v>43664.525000000001</v>
      </c>
      <c r="K896">
        <v>1.1209</v>
      </c>
      <c r="L896">
        <v>30</v>
      </c>
      <c r="M896">
        <v>28</v>
      </c>
      <c r="N896">
        <v>3.8</v>
      </c>
      <c r="O896" s="515">
        <v>1.1479166666686069</v>
      </c>
    </row>
    <row r="897" spans="1:15" x14ac:dyDescent="0.2">
      <c r="A897" s="514">
        <v>896</v>
      </c>
      <c r="B897" s="514" t="s">
        <v>93</v>
      </c>
      <c r="C897" s="514">
        <v>4</v>
      </c>
      <c r="D897">
        <v>0.02</v>
      </c>
      <c r="E897">
        <v>0.05</v>
      </c>
      <c r="F897" s="382">
        <v>43664.600694444445</v>
      </c>
      <c r="G897">
        <v>1.1221000000000001</v>
      </c>
      <c r="H897" s="382">
        <v>43664.855555555558</v>
      </c>
      <c r="I897">
        <v>1.1267</v>
      </c>
      <c r="J897" s="374">
        <v>43665.51458333333</v>
      </c>
      <c r="K897">
        <v>1.1234999999999999</v>
      </c>
      <c r="L897">
        <v>45.999999999998181</v>
      </c>
      <c r="M897">
        <v>32</v>
      </c>
      <c r="N897">
        <v>6.89</v>
      </c>
      <c r="O897" s="515">
        <v>0.913888888884685</v>
      </c>
    </row>
    <row r="898" spans="1:15" x14ac:dyDescent="0.2">
      <c r="A898" s="514">
        <v>897</v>
      </c>
      <c r="B898" s="514" t="s">
        <v>93</v>
      </c>
      <c r="C898" s="514">
        <v>2</v>
      </c>
      <c r="D898">
        <v>0.01</v>
      </c>
      <c r="E898">
        <v>0.02</v>
      </c>
      <c r="F898" s="382">
        <v>43665.615972222222</v>
      </c>
      <c r="G898">
        <v>1.1220000000000001</v>
      </c>
      <c r="H898" s="382">
        <v>43665.665972222225</v>
      </c>
      <c r="I898">
        <v>1.1233</v>
      </c>
      <c r="J898" s="374">
        <v>43665.839583333334</v>
      </c>
      <c r="K898">
        <v>1.1214999999999999</v>
      </c>
      <c r="L898">
        <v>12.999999999998181</v>
      </c>
      <c r="M898">
        <v>18</v>
      </c>
      <c r="N898">
        <v>2.2999999999999998</v>
      </c>
      <c r="O898" s="515">
        <v>0.22361111111240461</v>
      </c>
    </row>
    <row r="899" spans="1:15" x14ac:dyDescent="0.2">
      <c r="A899" s="514">
        <v>898</v>
      </c>
      <c r="B899" s="514" t="s">
        <v>93</v>
      </c>
      <c r="C899" s="514">
        <v>1</v>
      </c>
      <c r="D899">
        <v>0.01</v>
      </c>
      <c r="E899">
        <v>0.01</v>
      </c>
      <c r="F899" s="382">
        <v>43665.852777777778</v>
      </c>
      <c r="G899">
        <v>1.1213</v>
      </c>
      <c r="H899" s="382">
        <v>43665.852777777778</v>
      </c>
      <c r="I899">
        <v>1.1213</v>
      </c>
      <c r="J899" s="374">
        <v>43669.129861111112</v>
      </c>
      <c r="K899">
        <v>1.1201000000000001</v>
      </c>
      <c r="L899">
        <v>0</v>
      </c>
      <c r="M899">
        <v>11.999999999998181</v>
      </c>
      <c r="N899">
        <v>1.24</v>
      </c>
      <c r="O899" s="515">
        <v>1.2770833333343035</v>
      </c>
    </row>
    <row r="900" spans="1:15" x14ac:dyDescent="0.2">
      <c r="A900" s="514">
        <v>899</v>
      </c>
      <c r="B900" s="514" t="s">
        <v>93</v>
      </c>
      <c r="C900" s="514">
        <v>1</v>
      </c>
      <c r="D900">
        <v>0.01</v>
      </c>
      <c r="E900">
        <v>0.01</v>
      </c>
      <c r="F900" s="382">
        <v>43669.664583333331</v>
      </c>
      <c r="G900">
        <v>1.1160000000000001</v>
      </c>
      <c r="H900" s="382">
        <v>43669.664583333331</v>
      </c>
      <c r="I900">
        <v>1.1160000000000001</v>
      </c>
      <c r="J900" s="374">
        <v>43669.914583333331</v>
      </c>
      <c r="K900">
        <v>1.1148</v>
      </c>
      <c r="L900">
        <v>0</v>
      </c>
      <c r="M900">
        <v>12.000000000001819</v>
      </c>
      <c r="N900">
        <v>1.2</v>
      </c>
      <c r="O900" s="515">
        <v>0.25</v>
      </c>
    </row>
    <row r="901" spans="1:15" x14ac:dyDescent="0.2">
      <c r="A901" s="514">
        <v>900</v>
      </c>
      <c r="B901" s="514" t="s">
        <v>93</v>
      </c>
      <c r="C901" s="514">
        <v>1</v>
      </c>
      <c r="D901">
        <v>0.01</v>
      </c>
      <c r="E901">
        <v>0.01</v>
      </c>
      <c r="F901" s="382">
        <v>43669.942361111112</v>
      </c>
      <c r="G901">
        <v>1.1149</v>
      </c>
      <c r="H901" s="382">
        <v>43669.942361111112</v>
      </c>
      <c r="I901">
        <v>1.1149</v>
      </c>
      <c r="J901" s="374">
        <v>43670.395833333336</v>
      </c>
      <c r="K901">
        <v>1.1133</v>
      </c>
      <c r="L901">
        <v>0</v>
      </c>
      <c r="M901">
        <v>16</v>
      </c>
      <c r="N901">
        <v>1.62</v>
      </c>
      <c r="O901" s="515">
        <v>0.45347222222335404</v>
      </c>
    </row>
    <row r="902" spans="1:15" x14ac:dyDescent="0.2">
      <c r="A902" s="514">
        <v>901</v>
      </c>
      <c r="B902" s="514" t="s">
        <v>93</v>
      </c>
      <c r="C902" s="514">
        <v>2</v>
      </c>
      <c r="D902">
        <v>0.01</v>
      </c>
      <c r="E902">
        <v>0.02</v>
      </c>
      <c r="F902" s="382">
        <v>43670.401388888888</v>
      </c>
      <c r="G902">
        <v>1.1134999999999999</v>
      </c>
      <c r="H902" s="382">
        <v>43670.531944444447</v>
      </c>
      <c r="I902">
        <v>1.1147</v>
      </c>
      <c r="J902" s="374">
        <v>43671.37222222222</v>
      </c>
      <c r="K902">
        <v>1.113</v>
      </c>
      <c r="L902">
        <v>12</v>
      </c>
      <c r="M902">
        <v>17</v>
      </c>
      <c r="N902">
        <v>2.2999999999999998</v>
      </c>
      <c r="O902" s="515">
        <v>0.97083333333284827</v>
      </c>
    </row>
    <row r="903" spans="1:15" x14ac:dyDescent="0.2">
      <c r="A903" s="514">
        <v>902</v>
      </c>
      <c r="B903" s="514" t="s">
        <v>93</v>
      </c>
      <c r="C903" s="514">
        <v>2</v>
      </c>
      <c r="D903">
        <v>0.01</v>
      </c>
      <c r="E903">
        <v>0.02</v>
      </c>
      <c r="F903" s="382">
        <v>43671.512499999997</v>
      </c>
      <c r="G903">
        <v>1.1136999999999999</v>
      </c>
      <c r="H903" s="382">
        <v>43671.572916666664</v>
      </c>
      <c r="I903">
        <v>1.1149</v>
      </c>
      <c r="J903" s="374">
        <v>43671.574305555558</v>
      </c>
      <c r="K903">
        <v>1.1131</v>
      </c>
      <c r="L903">
        <v>12</v>
      </c>
      <c r="M903">
        <v>18</v>
      </c>
      <c r="N903">
        <v>2.4</v>
      </c>
      <c r="O903" s="515">
        <v>6.1805555560567882E-2</v>
      </c>
    </row>
    <row r="904" spans="1:15" x14ac:dyDescent="0.2">
      <c r="A904" s="514">
        <v>903</v>
      </c>
      <c r="B904" s="514" t="s">
        <v>93</v>
      </c>
      <c r="C904" s="514">
        <v>6</v>
      </c>
      <c r="D904">
        <v>0.04</v>
      </c>
      <c r="E904">
        <v>0.12</v>
      </c>
      <c r="F904" s="382">
        <v>43671.594444444447</v>
      </c>
      <c r="G904">
        <v>1.1112</v>
      </c>
      <c r="H904" s="382">
        <v>43671.663194444445</v>
      </c>
      <c r="I904">
        <v>1.1184000000000001</v>
      </c>
      <c r="J904" s="374">
        <v>43671.763888888891</v>
      </c>
      <c r="K904">
        <v>1.1148</v>
      </c>
      <c r="L904">
        <v>72</v>
      </c>
      <c r="M904">
        <v>36</v>
      </c>
      <c r="N904">
        <v>17.2</v>
      </c>
      <c r="O904" s="515">
        <v>0.16944444444379769</v>
      </c>
    </row>
    <row r="905" spans="1:15" x14ac:dyDescent="0.2">
      <c r="A905" s="514">
        <v>904</v>
      </c>
      <c r="B905" s="514" t="s">
        <v>93</v>
      </c>
      <c r="C905" s="514">
        <v>1</v>
      </c>
      <c r="D905">
        <v>0.01</v>
      </c>
      <c r="E905">
        <v>0.01</v>
      </c>
      <c r="F905" s="382">
        <v>43671.784722222219</v>
      </c>
      <c r="G905">
        <v>1.1138999999999999</v>
      </c>
      <c r="H905" s="382">
        <v>43671.784722222219</v>
      </c>
      <c r="I905">
        <v>1.1138999999999999</v>
      </c>
      <c r="J905" s="374">
        <v>43671.796527777777</v>
      </c>
      <c r="K905">
        <v>1.1127</v>
      </c>
      <c r="L905">
        <v>0</v>
      </c>
      <c r="M905">
        <v>11.999999999998181</v>
      </c>
      <c r="N905">
        <v>1.2</v>
      </c>
      <c r="O905" s="515">
        <v>1.1805555557657499E-2</v>
      </c>
    </row>
    <row r="906" spans="1:15" x14ac:dyDescent="0.2">
      <c r="A906" s="514">
        <v>905</v>
      </c>
      <c r="B906" s="514" t="s">
        <v>93</v>
      </c>
      <c r="C906" s="514">
        <v>1</v>
      </c>
      <c r="D906">
        <v>0.01</v>
      </c>
      <c r="E906">
        <v>0.01</v>
      </c>
      <c r="F906" s="382">
        <v>43672.606944444444</v>
      </c>
      <c r="G906">
        <v>1.1135999999999999</v>
      </c>
      <c r="H906" s="382">
        <v>43672.606944444444</v>
      </c>
      <c r="I906">
        <v>1.1135999999999999</v>
      </c>
      <c r="J906" s="374">
        <v>43672.679861111108</v>
      </c>
      <c r="K906">
        <v>1.1124000000000001</v>
      </c>
      <c r="L906">
        <v>0</v>
      </c>
      <c r="M906">
        <v>12</v>
      </c>
      <c r="N906">
        <v>1.2</v>
      </c>
      <c r="O906" s="515">
        <v>7.2916666664241347E-2</v>
      </c>
    </row>
    <row r="907" spans="1:15" x14ac:dyDescent="0.2">
      <c r="A907" s="514">
        <v>906</v>
      </c>
      <c r="B907" s="514" t="s">
        <v>93</v>
      </c>
      <c r="C907" s="514">
        <v>1</v>
      </c>
      <c r="D907">
        <v>0.01</v>
      </c>
      <c r="E907">
        <v>0.01</v>
      </c>
      <c r="F907" s="382">
        <v>43672.682638888888</v>
      </c>
      <c r="G907">
        <v>1.1125</v>
      </c>
      <c r="H907" s="382">
        <v>43672.682638888888</v>
      </c>
      <c r="I907">
        <v>1.1125</v>
      </c>
      <c r="J907" s="374">
        <v>43672.720138888886</v>
      </c>
      <c r="K907">
        <v>1.1113</v>
      </c>
      <c r="L907">
        <v>0</v>
      </c>
      <c r="M907">
        <v>12</v>
      </c>
      <c r="N907">
        <v>1.2</v>
      </c>
      <c r="O907" s="515">
        <v>3.7499999998544808E-2</v>
      </c>
    </row>
    <row r="908" spans="1:15" x14ac:dyDescent="0.2">
      <c r="A908" s="514">
        <v>907</v>
      </c>
      <c r="B908" s="514" t="s">
        <v>93</v>
      </c>
      <c r="C908" s="514">
        <v>2</v>
      </c>
      <c r="D908">
        <v>0.01</v>
      </c>
      <c r="E908">
        <v>0.02</v>
      </c>
      <c r="F908" s="382">
        <v>43672.746527777781</v>
      </c>
      <c r="G908">
        <v>1.1123000000000001</v>
      </c>
      <c r="H908" s="382">
        <v>43675.114583333336</v>
      </c>
      <c r="I908">
        <v>1.1135999999999999</v>
      </c>
      <c r="J908" s="374">
        <v>43675.429861111108</v>
      </c>
      <c r="K908">
        <v>1.1117999999999999</v>
      </c>
      <c r="L908">
        <v>13</v>
      </c>
      <c r="M908">
        <v>18.000000000001819</v>
      </c>
      <c r="N908">
        <v>2.3200000000000003</v>
      </c>
      <c r="O908" s="515">
        <v>0.6833333333270275</v>
      </c>
    </row>
    <row r="909" spans="1:15" x14ac:dyDescent="0.2">
      <c r="A909" s="514">
        <v>908</v>
      </c>
      <c r="B909" s="514" t="s">
        <v>93</v>
      </c>
      <c r="C909" s="514">
        <v>4</v>
      </c>
      <c r="D909">
        <v>0.02</v>
      </c>
      <c r="E909">
        <v>0.05</v>
      </c>
      <c r="F909" s="382">
        <v>43675.598611111112</v>
      </c>
      <c r="G909">
        <v>1.1120000000000001</v>
      </c>
      <c r="H909" s="382">
        <v>43676.835416666669</v>
      </c>
      <c r="I909">
        <v>1.1160000000000001</v>
      </c>
      <c r="J909" s="374">
        <v>43677.724999999999</v>
      </c>
      <c r="K909">
        <v>1.113</v>
      </c>
      <c r="L909">
        <v>40</v>
      </c>
      <c r="M909">
        <v>30.000000000001819</v>
      </c>
      <c r="N909">
        <v>7.0500000000000007</v>
      </c>
      <c r="O909" s="515">
        <v>2.1263888888861402</v>
      </c>
    </row>
    <row r="910" spans="1:15" x14ac:dyDescent="0.2">
      <c r="A910" s="514">
        <v>909</v>
      </c>
      <c r="B910" s="514" t="s">
        <v>93</v>
      </c>
      <c r="C910" s="514">
        <v>1</v>
      </c>
      <c r="D910">
        <v>0.01</v>
      </c>
      <c r="E910">
        <v>0.01</v>
      </c>
      <c r="F910" s="382">
        <v>43677.847916666666</v>
      </c>
      <c r="G910">
        <v>1.1112</v>
      </c>
      <c r="H910" s="382">
        <v>43677.847916666666</v>
      </c>
      <c r="I910">
        <v>1.1112</v>
      </c>
      <c r="J910" s="374">
        <v>43677.859027777777</v>
      </c>
      <c r="K910">
        <v>1.1100000000000001</v>
      </c>
      <c r="L910">
        <v>0</v>
      </c>
      <c r="M910">
        <v>11.999999999998181</v>
      </c>
      <c r="N910">
        <v>1.2</v>
      </c>
      <c r="O910" s="515">
        <v>1.1111111110949423E-2</v>
      </c>
    </row>
    <row r="911" spans="1:15" x14ac:dyDescent="0.2">
      <c r="A911" s="514">
        <v>910</v>
      </c>
      <c r="B911" s="514" t="s">
        <v>93</v>
      </c>
      <c r="C911" s="514">
        <v>2</v>
      </c>
      <c r="D911">
        <v>0.01</v>
      </c>
      <c r="E911">
        <v>0.02</v>
      </c>
      <c r="F911" s="382">
        <v>43677.87222222222</v>
      </c>
      <c r="G911">
        <v>1.1073</v>
      </c>
      <c r="H911" s="382">
        <v>43677.876388888886</v>
      </c>
      <c r="I911">
        <v>1.1085</v>
      </c>
      <c r="J911" s="374">
        <v>43677.912499999999</v>
      </c>
      <c r="K911">
        <v>1.1067</v>
      </c>
      <c r="L911">
        <v>12</v>
      </c>
      <c r="M911">
        <v>18</v>
      </c>
      <c r="N911">
        <v>2.4</v>
      </c>
      <c r="O911" s="515">
        <v>4.0277777778101154E-2</v>
      </c>
    </row>
    <row r="912" spans="1:15" x14ac:dyDescent="0.2">
      <c r="A912" s="514">
        <v>911</v>
      </c>
      <c r="B912" s="514" t="s">
        <v>93</v>
      </c>
      <c r="C912" s="514">
        <v>1</v>
      </c>
      <c r="D912">
        <v>0.01</v>
      </c>
      <c r="E912">
        <v>0.01</v>
      </c>
      <c r="F912" s="382">
        <v>43677.939583333333</v>
      </c>
      <c r="G912">
        <v>1.1071</v>
      </c>
      <c r="H912" s="382">
        <v>43677.939583333333</v>
      </c>
      <c r="I912">
        <v>1.1071</v>
      </c>
      <c r="J912" s="374">
        <v>43678.094444444447</v>
      </c>
      <c r="K912">
        <v>1.1060000000000001</v>
      </c>
      <c r="L912">
        <v>0</v>
      </c>
      <c r="M912">
        <v>10.999999999998181</v>
      </c>
      <c r="N912">
        <v>1.1499999999999999</v>
      </c>
      <c r="O912" s="515">
        <v>0.15486111111385981</v>
      </c>
    </row>
    <row r="913" spans="1:15" x14ac:dyDescent="0.2">
      <c r="A913" s="514">
        <v>912</v>
      </c>
      <c r="B913" s="514" t="s">
        <v>93</v>
      </c>
      <c r="C913" s="514">
        <v>1</v>
      </c>
      <c r="D913">
        <v>0.01</v>
      </c>
      <c r="E913">
        <v>0.01</v>
      </c>
      <c r="F913" s="382">
        <v>43678.138888888891</v>
      </c>
      <c r="G913">
        <v>1.1043000000000001</v>
      </c>
      <c r="H913" s="382">
        <v>43678.138888888891</v>
      </c>
      <c r="I913">
        <v>1.1043000000000001</v>
      </c>
      <c r="J913" s="374">
        <v>43678.544444444444</v>
      </c>
      <c r="K913">
        <v>1.1031</v>
      </c>
      <c r="L913">
        <v>0</v>
      </c>
      <c r="M913">
        <v>12</v>
      </c>
      <c r="N913">
        <v>1.2</v>
      </c>
      <c r="O913" s="515">
        <v>0.40555555555329192</v>
      </c>
    </row>
    <row r="914" spans="1:15" x14ac:dyDescent="0.2">
      <c r="A914" s="514">
        <v>913</v>
      </c>
      <c r="B914" s="514" t="s">
        <v>93</v>
      </c>
      <c r="C914" s="514">
        <v>10</v>
      </c>
      <c r="D914">
        <v>0.2</v>
      </c>
      <c r="E914">
        <v>0.60000000000000009</v>
      </c>
      <c r="F914" s="382">
        <v>43678.586805555555</v>
      </c>
      <c r="G914">
        <v>1.1037999999999999</v>
      </c>
      <c r="H914" s="382">
        <v>43682.998611111114</v>
      </c>
      <c r="I914">
        <v>1.1214</v>
      </c>
      <c r="J914" s="374">
        <v>43691.675000000003</v>
      </c>
      <c r="K914">
        <v>1.1146</v>
      </c>
      <c r="L914">
        <v>176.00000000000182</v>
      </c>
      <c r="M914">
        <v>68</v>
      </c>
      <c r="N914">
        <v>122.14000000000001</v>
      </c>
      <c r="O914" s="515">
        <v>9.0881944444481633</v>
      </c>
    </row>
    <row r="915" spans="1:15" x14ac:dyDescent="0.2">
      <c r="A915" s="514">
        <v>914</v>
      </c>
      <c r="B915" s="514" t="s">
        <v>92</v>
      </c>
      <c r="C915" s="514">
        <v>1</v>
      </c>
      <c r="D915">
        <v>0.01</v>
      </c>
      <c r="E915">
        <v>0.01</v>
      </c>
      <c r="F915" s="382">
        <v>43682.689583333333</v>
      </c>
      <c r="G915">
        <v>1.1192</v>
      </c>
      <c r="H915" s="382">
        <v>43682.689583333333</v>
      </c>
      <c r="I915">
        <v>1.1192</v>
      </c>
      <c r="J915" s="374">
        <v>43682.77847222222</v>
      </c>
      <c r="K915">
        <v>1.1204000000000001</v>
      </c>
      <c r="L915">
        <v>0</v>
      </c>
      <c r="M915">
        <v>12</v>
      </c>
      <c r="N915">
        <v>1.2</v>
      </c>
      <c r="O915" s="515">
        <v>8.8888888887595385E-2</v>
      </c>
    </row>
    <row r="916" spans="1:15" x14ac:dyDescent="0.2">
      <c r="A916" s="514">
        <v>915</v>
      </c>
      <c r="B916" s="514" t="s">
        <v>92</v>
      </c>
      <c r="C916" s="514">
        <v>5</v>
      </c>
      <c r="D916">
        <v>0.03</v>
      </c>
      <c r="E916">
        <v>0.08</v>
      </c>
      <c r="F916" s="382">
        <v>43683.163194444445</v>
      </c>
      <c r="G916">
        <v>1.1227</v>
      </c>
      <c r="H916" s="382">
        <v>43683.636111111111</v>
      </c>
      <c r="I916">
        <v>1.1172</v>
      </c>
      <c r="J916" s="374">
        <v>43684.087500000001</v>
      </c>
      <c r="K916">
        <v>1.1208</v>
      </c>
      <c r="L916">
        <v>55</v>
      </c>
      <c r="M916">
        <v>36</v>
      </c>
      <c r="N916">
        <v>12.120000000000001</v>
      </c>
      <c r="O916" s="515">
        <v>0.92430555555620231</v>
      </c>
    </row>
    <row r="917" spans="1:15" x14ac:dyDescent="0.2">
      <c r="A917" s="514">
        <v>916</v>
      </c>
      <c r="B917" s="514" t="s">
        <v>92</v>
      </c>
      <c r="C917" s="514">
        <v>3</v>
      </c>
      <c r="D917">
        <v>0.01</v>
      </c>
      <c r="E917">
        <v>0.03</v>
      </c>
      <c r="F917" s="382">
        <v>43684.123611111114</v>
      </c>
      <c r="G917">
        <v>1.121</v>
      </c>
      <c r="H917" s="382">
        <v>43684.46875</v>
      </c>
      <c r="I917">
        <v>1.1184000000000001</v>
      </c>
      <c r="J917" s="374">
        <v>43684.62777777778</v>
      </c>
      <c r="K917">
        <v>1.121</v>
      </c>
      <c r="L917">
        <v>26</v>
      </c>
      <c r="M917">
        <v>26</v>
      </c>
      <c r="N917">
        <v>3.8</v>
      </c>
      <c r="O917" s="515">
        <v>0.50416666666569654</v>
      </c>
    </row>
    <row r="918" spans="1:15" x14ac:dyDescent="0.2">
      <c r="A918" s="514">
        <v>917</v>
      </c>
      <c r="B918" s="514" t="s">
        <v>92</v>
      </c>
      <c r="C918" s="514">
        <v>3</v>
      </c>
      <c r="D918">
        <v>0.01</v>
      </c>
      <c r="E918">
        <v>0.03</v>
      </c>
      <c r="F918" s="382">
        <v>43684.665277777778</v>
      </c>
      <c r="G918">
        <v>1.1235999999999999</v>
      </c>
      <c r="H918" s="382">
        <v>43684.70208333333</v>
      </c>
      <c r="I918">
        <v>1.1209</v>
      </c>
      <c r="J918" s="374">
        <v>43684.743055555555</v>
      </c>
      <c r="K918">
        <v>1.1235999999999999</v>
      </c>
      <c r="L918">
        <v>27</v>
      </c>
      <c r="M918">
        <v>27</v>
      </c>
      <c r="N918">
        <v>4</v>
      </c>
      <c r="O918" s="515">
        <v>7.7777777776645962E-2</v>
      </c>
    </row>
    <row r="919" spans="1:15" x14ac:dyDescent="0.2">
      <c r="A919" s="514">
        <v>918</v>
      </c>
      <c r="B919" s="514" t="s">
        <v>92</v>
      </c>
      <c r="C919" s="514">
        <v>4</v>
      </c>
      <c r="D919">
        <v>0.02</v>
      </c>
      <c r="E919">
        <v>0.05</v>
      </c>
      <c r="F919" s="382">
        <v>43684.771527777775</v>
      </c>
      <c r="G919">
        <v>1.1233</v>
      </c>
      <c r="H919" s="382">
        <v>43685.572222222225</v>
      </c>
      <c r="I919">
        <v>1.1193</v>
      </c>
      <c r="J919" s="374">
        <v>43685.693055555559</v>
      </c>
      <c r="K919">
        <v>1.1226</v>
      </c>
      <c r="L919">
        <v>40</v>
      </c>
      <c r="M919">
        <v>33</v>
      </c>
      <c r="N919">
        <v>7.2899999999999991</v>
      </c>
      <c r="O919" s="515">
        <v>0.92152777778392192</v>
      </c>
    </row>
    <row r="920" spans="1:15" x14ac:dyDescent="0.2">
      <c r="A920" s="514">
        <v>919</v>
      </c>
      <c r="B920" s="514" t="s">
        <v>92</v>
      </c>
      <c r="C920" s="514">
        <v>2</v>
      </c>
      <c r="D920">
        <v>0.01</v>
      </c>
      <c r="E920">
        <v>0.02</v>
      </c>
      <c r="F920" s="382">
        <v>43685.695833333331</v>
      </c>
      <c r="G920">
        <v>1.1207</v>
      </c>
      <c r="H920" s="382">
        <v>43685.705555555556</v>
      </c>
      <c r="I920">
        <v>1.1194999999999999</v>
      </c>
      <c r="J920" s="374">
        <v>43685.716666666667</v>
      </c>
      <c r="K920">
        <v>1.1213</v>
      </c>
      <c r="L920">
        <v>12</v>
      </c>
      <c r="M920">
        <v>18</v>
      </c>
      <c r="N920">
        <v>2.4</v>
      </c>
      <c r="O920" s="515">
        <v>2.0833333335758653E-2</v>
      </c>
    </row>
    <row r="921" spans="1:15" x14ac:dyDescent="0.2">
      <c r="A921" s="514">
        <v>920</v>
      </c>
      <c r="B921" s="514" t="s">
        <v>92</v>
      </c>
      <c r="C921" s="514">
        <v>2</v>
      </c>
      <c r="D921">
        <v>0.01</v>
      </c>
      <c r="E921">
        <v>0.02</v>
      </c>
      <c r="F921" s="382">
        <v>43685.836111111108</v>
      </c>
      <c r="G921">
        <v>1.1196999999999999</v>
      </c>
      <c r="H921" s="382">
        <v>43685.855555555558</v>
      </c>
      <c r="I921">
        <v>1.1184000000000001</v>
      </c>
      <c r="J921" s="374">
        <v>43686.480555555558</v>
      </c>
      <c r="K921">
        <v>1.1204000000000001</v>
      </c>
      <c r="L921">
        <v>13</v>
      </c>
      <c r="M921">
        <v>20</v>
      </c>
      <c r="N921">
        <v>2.46</v>
      </c>
      <c r="O921" s="515">
        <v>0.64444444444961846</v>
      </c>
    </row>
    <row r="922" spans="1:15" x14ac:dyDescent="0.2">
      <c r="A922" s="514">
        <v>921</v>
      </c>
      <c r="B922" s="514" t="s">
        <v>92</v>
      </c>
      <c r="C922" s="514">
        <v>2</v>
      </c>
      <c r="D922">
        <v>0.01</v>
      </c>
      <c r="E922">
        <v>0.02</v>
      </c>
      <c r="F922" s="382">
        <v>43686.542361111111</v>
      </c>
      <c r="G922">
        <v>1.1203000000000001</v>
      </c>
      <c r="H922" s="382">
        <v>43686.668749999997</v>
      </c>
      <c r="I922">
        <v>1.1191</v>
      </c>
      <c r="J922" s="374">
        <v>43686.725694444445</v>
      </c>
      <c r="K922">
        <v>1.1209</v>
      </c>
      <c r="L922">
        <v>12</v>
      </c>
      <c r="M922">
        <v>18</v>
      </c>
      <c r="N922">
        <v>2.4</v>
      </c>
      <c r="O922" s="515">
        <v>0.18333333333430346</v>
      </c>
    </row>
    <row r="923" spans="1:15" x14ac:dyDescent="0.2">
      <c r="A923" s="514">
        <v>922</v>
      </c>
      <c r="B923" s="514" t="s">
        <v>92</v>
      </c>
      <c r="C923" s="514">
        <v>4</v>
      </c>
      <c r="D923">
        <v>0.02</v>
      </c>
      <c r="E923">
        <v>0.05</v>
      </c>
      <c r="F923" s="382">
        <v>43686.779861111114</v>
      </c>
      <c r="G923">
        <v>1.1215999999999999</v>
      </c>
      <c r="H923" s="382">
        <v>43689.392361111109</v>
      </c>
      <c r="I923">
        <v>1.1175999999999999</v>
      </c>
      <c r="J923" s="374">
        <v>43689.618055555555</v>
      </c>
      <c r="K923">
        <v>1.1207</v>
      </c>
      <c r="L923">
        <v>40</v>
      </c>
      <c r="M923">
        <v>31</v>
      </c>
      <c r="N923">
        <v>7.16</v>
      </c>
      <c r="O923" s="515">
        <v>0.83819444444088731</v>
      </c>
    </row>
    <row r="924" spans="1:15" x14ac:dyDescent="0.2">
      <c r="A924" s="514">
        <v>923</v>
      </c>
      <c r="B924" s="514" t="s">
        <v>92</v>
      </c>
      <c r="C924" s="514">
        <v>3</v>
      </c>
      <c r="D924">
        <v>0.01</v>
      </c>
      <c r="E924">
        <v>0.03</v>
      </c>
      <c r="F924" s="382">
        <v>43689.969444444447</v>
      </c>
      <c r="G924">
        <v>1.1215999999999999</v>
      </c>
      <c r="H924" s="382">
        <v>43690.198611111111</v>
      </c>
      <c r="I924">
        <v>1.119</v>
      </c>
      <c r="J924" s="374">
        <v>43690.51458333333</v>
      </c>
      <c r="K924">
        <v>1.1215999999999999</v>
      </c>
      <c r="L924">
        <v>26</v>
      </c>
      <c r="M924">
        <v>26</v>
      </c>
      <c r="N924">
        <v>3.7800000000000002</v>
      </c>
      <c r="O924" s="515">
        <v>0.54513888888322981</v>
      </c>
    </row>
    <row r="925" spans="1:15" x14ac:dyDescent="0.2">
      <c r="A925" s="514">
        <v>924</v>
      </c>
      <c r="B925" s="514" t="s">
        <v>92</v>
      </c>
      <c r="C925" s="514">
        <v>9</v>
      </c>
      <c r="D925">
        <v>0.13</v>
      </c>
      <c r="E925">
        <v>0.4</v>
      </c>
      <c r="F925" s="382">
        <v>43690.625</v>
      </c>
      <c r="G925">
        <v>1.1216999999999999</v>
      </c>
      <c r="H925" s="382">
        <v>43693.602083333331</v>
      </c>
      <c r="I925">
        <v>1.1073999999999999</v>
      </c>
      <c r="J925" s="374">
        <v>43700.729861111111</v>
      </c>
      <c r="K925">
        <v>1.1146</v>
      </c>
      <c r="L925">
        <v>143</v>
      </c>
      <c r="M925">
        <v>72</v>
      </c>
      <c r="N925">
        <v>77.11</v>
      </c>
      <c r="O925" s="515">
        <v>8.1048611111109494</v>
      </c>
    </row>
    <row r="926" spans="1:15" x14ac:dyDescent="0.2">
      <c r="A926" s="514">
        <v>925</v>
      </c>
      <c r="B926" s="514" t="s">
        <v>93</v>
      </c>
      <c r="C926" s="514">
        <v>1</v>
      </c>
      <c r="D926">
        <v>0.01</v>
      </c>
      <c r="E926">
        <v>0.01</v>
      </c>
      <c r="F926" s="382">
        <v>43691.702777777777</v>
      </c>
      <c r="G926">
        <v>1.1146</v>
      </c>
      <c r="H926" s="382">
        <v>43691.702777777777</v>
      </c>
      <c r="I926">
        <v>1.1146</v>
      </c>
      <c r="J926" s="374">
        <v>43691.859027777777</v>
      </c>
      <c r="K926">
        <v>1.1133999999999999</v>
      </c>
      <c r="L926">
        <v>0</v>
      </c>
      <c r="M926">
        <v>12</v>
      </c>
      <c r="N926">
        <v>1.2</v>
      </c>
      <c r="O926" s="515">
        <v>0.15625</v>
      </c>
    </row>
    <row r="927" spans="1:15" x14ac:dyDescent="0.2">
      <c r="A927" s="514">
        <v>926</v>
      </c>
      <c r="B927" s="514" t="s">
        <v>93</v>
      </c>
      <c r="C927" s="514">
        <v>2</v>
      </c>
      <c r="D927">
        <v>0.01</v>
      </c>
      <c r="E927">
        <v>0.02</v>
      </c>
      <c r="F927" s="382">
        <v>43691.897222222222</v>
      </c>
      <c r="G927">
        <v>1.1140000000000001</v>
      </c>
      <c r="H927" s="382">
        <v>43692.422222222223</v>
      </c>
      <c r="I927">
        <v>1.1153</v>
      </c>
      <c r="J927" s="374">
        <v>43692.625694444447</v>
      </c>
      <c r="K927">
        <v>1.1134999999999999</v>
      </c>
      <c r="L927">
        <v>12.999999999998181</v>
      </c>
      <c r="M927">
        <v>18</v>
      </c>
      <c r="N927">
        <v>2.35</v>
      </c>
      <c r="O927" s="515">
        <v>0.72847222222480923</v>
      </c>
    </row>
    <row r="928" spans="1:15" x14ac:dyDescent="0.2">
      <c r="A928" s="514">
        <v>927</v>
      </c>
      <c r="B928" s="514" t="s">
        <v>93</v>
      </c>
      <c r="C928" s="514">
        <v>1</v>
      </c>
      <c r="D928">
        <v>0.01</v>
      </c>
      <c r="E928">
        <v>0.01</v>
      </c>
      <c r="F928" s="382">
        <v>43692.628472222219</v>
      </c>
      <c r="G928">
        <v>1.1141000000000001</v>
      </c>
      <c r="H928" s="382">
        <v>43692.628472222219</v>
      </c>
      <c r="I928">
        <v>1.1141000000000001</v>
      </c>
      <c r="J928" s="374">
        <v>43692.654166666667</v>
      </c>
      <c r="K928">
        <v>1.1128</v>
      </c>
      <c r="L928">
        <v>0</v>
      </c>
      <c r="M928">
        <v>13</v>
      </c>
      <c r="N928">
        <v>1.3</v>
      </c>
      <c r="O928" s="515">
        <v>2.5694444448163267E-2</v>
      </c>
    </row>
    <row r="929" spans="1:15" x14ac:dyDescent="0.2">
      <c r="A929" s="514">
        <v>928</v>
      </c>
      <c r="B929" s="514" t="s">
        <v>93</v>
      </c>
      <c r="C929" s="514">
        <v>2</v>
      </c>
      <c r="D929">
        <v>0.01</v>
      </c>
      <c r="E929">
        <v>0.02</v>
      </c>
      <c r="F929" s="382">
        <v>43692.688194444447</v>
      </c>
      <c r="G929">
        <v>1.1103000000000001</v>
      </c>
      <c r="H929" s="382">
        <v>43692.827777777777</v>
      </c>
      <c r="I929">
        <v>1.1115999999999999</v>
      </c>
      <c r="J929" s="374">
        <v>43693.13958333333</v>
      </c>
      <c r="K929">
        <v>1.1097999999999999</v>
      </c>
      <c r="L929">
        <v>13</v>
      </c>
      <c r="M929">
        <v>18.000000000001819</v>
      </c>
      <c r="N929">
        <v>2.34</v>
      </c>
      <c r="O929" s="515">
        <v>0.45138888888322981</v>
      </c>
    </row>
    <row r="930" spans="1:15" x14ac:dyDescent="0.2">
      <c r="A930" s="514">
        <v>929</v>
      </c>
      <c r="B930" s="514" t="s">
        <v>93</v>
      </c>
      <c r="C930" s="514">
        <v>1</v>
      </c>
      <c r="D930">
        <v>0.01</v>
      </c>
      <c r="E930">
        <v>0.01</v>
      </c>
      <c r="F930" s="382">
        <v>43693.529166666667</v>
      </c>
      <c r="G930">
        <v>1.1080000000000001</v>
      </c>
      <c r="H930" s="382">
        <v>43693.529166666667</v>
      </c>
      <c r="I930">
        <v>1.1080000000000001</v>
      </c>
      <c r="J930" s="374">
        <v>43693.60833333333</v>
      </c>
      <c r="K930">
        <v>1.1068</v>
      </c>
      <c r="L930">
        <v>0</v>
      </c>
      <c r="M930">
        <v>12.000000000001819</v>
      </c>
      <c r="N930">
        <v>1.2</v>
      </c>
      <c r="O930" s="515">
        <v>7.9166666662786156E-2</v>
      </c>
    </row>
    <row r="931" spans="1:15" x14ac:dyDescent="0.2">
      <c r="A931" s="514">
        <v>930</v>
      </c>
      <c r="B931" s="514" t="s">
        <v>93</v>
      </c>
      <c r="C931" s="514">
        <v>3</v>
      </c>
      <c r="D931">
        <v>0.01</v>
      </c>
      <c r="E931">
        <v>0.03</v>
      </c>
      <c r="F931" s="382">
        <v>43693.683333333334</v>
      </c>
      <c r="G931">
        <v>1.1087</v>
      </c>
      <c r="H931" s="382">
        <v>43696.539583333331</v>
      </c>
      <c r="I931">
        <v>1.1113</v>
      </c>
      <c r="J931" s="374">
        <v>43696.836111111108</v>
      </c>
      <c r="K931">
        <v>1.1087</v>
      </c>
      <c r="L931">
        <v>26</v>
      </c>
      <c r="M931">
        <v>26</v>
      </c>
      <c r="N931">
        <v>3.84</v>
      </c>
      <c r="O931" s="515">
        <v>1.1527777777737356</v>
      </c>
    </row>
    <row r="932" spans="1:15" x14ac:dyDescent="0.2">
      <c r="A932" s="514">
        <v>931</v>
      </c>
      <c r="B932" s="514" t="s">
        <v>93</v>
      </c>
      <c r="C932" s="514">
        <v>3</v>
      </c>
      <c r="D932">
        <v>0.01</v>
      </c>
      <c r="E932">
        <v>0.03</v>
      </c>
      <c r="F932" s="382">
        <v>43697.664583333331</v>
      </c>
      <c r="G932">
        <v>1.1077999999999999</v>
      </c>
      <c r="H932" s="382">
        <v>43697.81527777778</v>
      </c>
      <c r="I932">
        <v>1.1103000000000001</v>
      </c>
      <c r="J932" s="374">
        <v>43699.335416666669</v>
      </c>
      <c r="K932">
        <v>1.1077999999999999</v>
      </c>
      <c r="L932">
        <v>25.000000000001819</v>
      </c>
      <c r="M932">
        <v>25.000000000001819</v>
      </c>
      <c r="N932">
        <v>3.91</v>
      </c>
      <c r="O932" s="515">
        <v>1.6708333333372138</v>
      </c>
    </row>
    <row r="933" spans="1:15" x14ac:dyDescent="0.2">
      <c r="A933" s="514">
        <v>932</v>
      </c>
      <c r="B933" s="514" t="s">
        <v>93</v>
      </c>
      <c r="C933" s="514">
        <v>1</v>
      </c>
      <c r="D933">
        <v>0.01</v>
      </c>
      <c r="E933">
        <v>0.01</v>
      </c>
      <c r="F933" s="382">
        <v>43699.397916666669</v>
      </c>
      <c r="G933">
        <v>1.1102000000000001</v>
      </c>
      <c r="H933" s="382">
        <v>43699.397916666669</v>
      </c>
      <c r="I933">
        <v>1.1102000000000001</v>
      </c>
      <c r="J933" s="374">
        <v>43699.472916666666</v>
      </c>
      <c r="K933">
        <v>1.109</v>
      </c>
      <c r="L933">
        <v>0</v>
      </c>
      <c r="M933">
        <v>12</v>
      </c>
      <c r="N933">
        <v>1.2</v>
      </c>
      <c r="O933" s="515">
        <v>7.4999999997089617E-2</v>
      </c>
    </row>
    <row r="934" spans="1:15" x14ac:dyDescent="0.2">
      <c r="A934" s="514">
        <v>933</v>
      </c>
      <c r="B934" s="514" t="s">
        <v>93</v>
      </c>
      <c r="C934" s="514">
        <v>1</v>
      </c>
      <c r="D934">
        <v>0.01</v>
      </c>
      <c r="E934">
        <v>0.01</v>
      </c>
      <c r="F934" s="382">
        <v>43699.497916666667</v>
      </c>
      <c r="G934">
        <v>1.1081000000000001</v>
      </c>
      <c r="H934" s="382">
        <v>43699.497916666667</v>
      </c>
      <c r="I934">
        <v>1.1081000000000001</v>
      </c>
      <c r="J934" s="374">
        <v>43699.538194444445</v>
      </c>
      <c r="K934">
        <v>1.1069</v>
      </c>
      <c r="L934">
        <v>0</v>
      </c>
      <c r="M934">
        <v>12</v>
      </c>
      <c r="N934">
        <v>1.2</v>
      </c>
      <c r="O934" s="515">
        <v>4.0277777778101154E-2</v>
      </c>
    </row>
    <row r="935" spans="1:15" x14ac:dyDescent="0.2">
      <c r="A935" s="514">
        <v>934</v>
      </c>
      <c r="B935" s="514" t="s">
        <v>93</v>
      </c>
      <c r="C935" s="514">
        <v>2</v>
      </c>
      <c r="D935">
        <v>0.01</v>
      </c>
      <c r="E935">
        <v>0.02</v>
      </c>
      <c r="F935" s="382">
        <v>43699.565972222219</v>
      </c>
      <c r="G935">
        <v>1.1081000000000001</v>
      </c>
      <c r="H935" s="382">
        <v>43699.660416666666</v>
      </c>
      <c r="I935">
        <v>1.1095999999999999</v>
      </c>
      <c r="J935" s="374">
        <v>43699.680555555555</v>
      </c>
      <c r="K935">
        <v>1.1076999999999999</v>
      </c>
      <c r="L935">
        <v>15</v>
      </c>
      <c r="M935">
        <v>19.000000000001819</v>
      </c>
      <c r="N935">
        <v>2.2999999999999998</v>
      </c>
      <c r="O935" s="515">
        <v>0.11458333333575865</v>
      </c>
    </row>
    <row r="936" spans="1:15" x14ac:dyDescent="0.2">
      <c r="A936" s="514">
        <v>935</v>
      </c>
      <c r="B936" s="514" t="s">
        <v>93</v>
      </c>
      <c r="C936" s="514">
        <v>2</v>
      </c>
      <c r="D936">
        <v>0.01</v>
      </c>
      <c r="E936">
        <v>0.02</v>
      </c>
      <c r="F936" s="382">
        <v>43699.690972222219</v>
      </c>
      <c r="G936">
        <v>1.1073</v>
      </c>
      <c r="H936" s="382">
        <v>43699.709722222222</v>
      </c>
      <c r="I936">
        <v>1.1085</v>
      </c>
      <c r="J936" s="374">
        <v>43700.244444444441</v>
      </c>
      <c r="K936">
        <v>1.1067</v>
      </c>
      <c r="L936">
        <v>12</v>
      </c>
      <c r="M936">
        <v>18</v>
      </c>
      <c r="N936">
        <v>2.44</v>
      </c>
      <c r="O936" s="515">
        <v>0.55347222222189885</v>
      </c>
    </row>
    <row r="937" spans="1:15" x14ac:dyDescent="0.2">
      <c r="A937" s="514">
        <v>936</v>
      </c>
      <c r="B937" s="514" t="s">
        <v>93</v>
      </c>
      <c r="C937" s="514">
        <v>7</v>
      </c>
      <c r="D937">
        <v>0.06</v>
      </c>
      <c r="E937">
        <v>0.18</v>
      </c>
      <c r="F937" s="382">
        <v>43700.566666666666</v>
      </c>
      <c r="G937">
        <v>1.1060000000000001</v>
      </c>
      <c r="H937" s="382">
        <v>43700.859722222223</v>
      </c>
      <c r="I937">
        <v>1.1152</v>
      </c>
      <c r="J937" s="374">
        <v>43703.79583333333</v>
      </c>
      <c r="K937">
        <v>1.1106</v>
      </c>
      <c r="L937">
        <v>91.999999999998181</v>
      </c>
      <c r="M937">
        <v>46</v>
      </c>
      <c r="N937">
        <v>30.59</v>
      </c>
      <c r="O937" s="515">
        <v>1.2291666666642413</v>
      </c>
    </row>
    <row r="938" spans="1:15" x14ac:dyDescent="0.2">
      <c r="A938" s="514">
        <v>937</v>
      </c>
      <c r="B938" s="514" t="s">
        <v>92</v>
      </c>
      <c r="C938" s="514">
        <v>1</v>
      </c>
      <c r="D938">
        <v>0.01</v>
      </c>
      <c r="E938">
        <v>0.01</v>
      </c>
      <c r="F938" s="382">
        <v>43700.743750000001</v>
      </c>
      <c r="G938">
        <v>1.1134999999999999</v>
      </c>
      <c r="H938" s="382">
        <v>43700.743750000001</v>
      </c>
      <c r="I938">
        <v>1.1134999999999999</v>
      </c>
      <c r="J938" s="374">
        <v>43700.749305555553</v>
      </c>
      <c r="K938">
        <v>1.1147</v>
      </c>
      <c r="L938">
        <v>0</v>
      </c>
      <c r="M938">
        <v>12</v>
      </c>
      <c r="N938">
        <v>1.2</v>
      </c>
      <c r="O938" s="515">
        <v>5.5555555518367328E-3</v>
      </c>
    </row>
    <row r="939" spans="1:15" x14ac:dyDescent="0.2">
      <c r="A939" s="514">
        <v>938</v>
      </c>
      <c r="B939" s="514" t="s">
        <v>92</v>
      </c>
      <c r="C939" s="514">
        <v>1</v>
      </c>
      <c r="D939">
        <v>0.01</v>
      </c>
      <c r="E939">
        <v>0.01</v>
      </c>
      <c r="F939" s="382">
        <v>43700.752083333333</v>
      </c>
      <c r="G939">
        <v>1.1136999999999999</v>
      </c>
      <c r="H939" s="382">
        <v>43700.752083333333</v>
      </c>
      <c r="I939">
        <v>1.1136999999999999</v>
      </c>
      <c r="J939" s="374">
        <v>43700.859027777777</v>
      </c>
      <c r="K939">
        <v>1.1149</v>
      </c>
      <c r="L939">
        <v>0</v>
      </c>
      <c r="M939">
        <v>12</v>
      </c>
      <c r="N939">
        <v>1.2</v>
      </c>
      <c r="O939" s="515">
        <v>0.10694444444379769</v>
      </c>
    </row>
    <row r="940" spans="1:15" x14ac:dyDescent="0.2">
      <c r="A940" s="514">
        <v>939</v>
      </c>
      <c r="B940" s="514" t="s">
        <v>92</v>
      </c>
      <c r="C940" s="514">
        <v>1</v>
      </c>
      <c r="D940">
        <v>0.01</v>
      </c>
      <c r="E940">
        <v>0.01</v>
      </c>
      <c r="F940" s="382">
        <v>43700.917361111111</v>
      </c>
      <c r="G940">
        <v>1.1140000000000001</v>
      </c>
      <c r="H940" s="382">
        <v>43700.917361111111</v>
      </c>
      <c r="I940">
        <v>1.1140000000000001</v>
      </c>
      <c r="J940" s="374">
        <v>43703.000694444447</v>
      </c>
      <c r="K940">
        <v>1.1153</v>
      </c>
      <c r="L940">
        <v>0</v>
      </c>
      <c r="M940">
        <v>12.999999999998181</v>
      </c>
      <c r="N940">
        <v>1.18</v>
      </c>
      <c r="O940" s="515">
        <v>8.3333333335758653E-2</v>
      </c>
    </row>
    <row r="941" spans="1:15" x14ac:dyDescent="0.2">
      <c r="A941" s="514">
        <v>940</v>
      </c>
      <c r="B941" s="514" t="s">
        <v>92</v>
      </c>
      <c r="C941" s="514">
        <v>11</v>
      </c>
      <c r="D941">
        <v>0.32</v>
      </c>
      <c r="E941">
        <v>0.92000000000000015</v>
      </c>
      <c r="F941" s="382">
        <v>43703.004166666666</v>
      </c>
      <c r="G941">
        <v>1.1153999999999999</v>
      </c>
      <c r="H941" s="382">
        <v>43711.144444444442</v>
      </c>
      <c r="I941">
        <v>1.0939000000000001</v>
      </c>
      <c r="J941" s="374">
        <v>43712.498611111114</v>
      </c>
      <c r="K941">
        <v>1.1022000000000001</v>
      </c>
      <c r="L941">
        <v>214.99999999999818</v>
      </c>
      <c r="M941">
        <v>82.999999999998181</v>
      </c>
      <c r="N941">
        <v>189.29999999999998</v>
      </c>
      <c r="O941" s="515">
        <v>7.4944444444481633</v>
      </c>
    </row>
    <row r="942" spans="1:15" x14ac:dyDescent="0.2">
      <c r="A942" s="514">
        <v>941</v>
      </c>
      <c r="B942" s="514" t="s">
        <v>93</v>
      </c>
      <c r="C942" s="514">
        <v>2</v>
      </c>
      <c r="D942">
        <v>0.01</v>
      </c>
      <c r="E942">
        <v>0.02</v>
      </c>
      <c r="F942" s="382">
        <v>43704.356944444444</v>
      </c>
      <c r="G942">
        <v>1.1101000000000001</v>
      </c>
      <c r="H942" s="382">
        <v>43704.404861111114</v>
      </c>
      <c r="I942">
        <v>1.1113999999999999</v>
      </c>
      <c r="J942" s="374">
        <v>43704.629861111112</v>
      </c>
      <c r="K942">
        <v>1.1095999999999999</v>
      </c>
      <c r="L942">
        <v>13</v>
      </c>
      <c r="M942">
        <v>18</v>
      </c>
      <c r="N942">
        <v>2.2999999999999998</v>
      </c>
      <c r="O942" s="515">
        <v>0.27291666666860692</v>
      </c>
    </row>
    <row r="943" spans="1:15" x14ac:dyDescent="0.2">
      <c r="A943" s="514">
        <v>942</v>
      </c>
      <c r="B943" s="514" t="s">
        <v>93</v>
      </c>
      <c r="C943" s="514">
        <v>1</v>
      </c>
      <c r="D943">
        <v>0.01</v>
      </c>
      <c r="E943">
        <v>0.01</v>
      </c>
      <c r="F943" s="382">
        <v>43704.638888888891</v>
      </c>
      <c r="G943">
        <v>1.1097999999999999</v>
      </c>
      <c r="H943" s="382">
        <v>43704.638888888891</v>
      </c>
      <c r="I943">
        <v>1.1097999999999999</v>
      </c>
      <c r="J943" s="374">
        <v>43705.256944444445</v>
      </c>
      <c r="K943">
        <v>1.1086</v>
      </c>
      <c r="L943">
        <v>0</v>
      </c>
      <c r="M943">
        <v>11.999999999998181</v>
      </c>
      <c r="N943">
        <v>1.22</v>
      </c>
      <c r="O943" s="515">
        <v>0.61805555555474712</v>
      </c>
    </row>
    <row r="944" spans="1:15" x14ac:dyDescent="0.2">
      <c r="A944" s="514">
        <v>943</v>
      </c>
      <c r="B944" s="514" t="s">
        <v>93</v>
      </c>
      <c r="C944" s="514">
        <v>1</v>
      </c>
      <c r="D944">
        <v>0.01</v>
      </c>
      <c r="E944">
        <v>0.01</v>
      </c>
      <c r="F944" s="382">
        <v>43705.443749999999</v>
      </c>
      <c r="G944">
        <v>1.1089</v>
      </c>
      <c r="H944" s="382">
        <v>43705.443749999999</v>
      </c>
      <c r="I944">
        <v>1.1089</v>
      </c>
      <c r="J944" s="374">
        <v>43705.626388888886</v>
      </c>
      <c r="K944">
        <v>1.1076999999999999</v>
      </c>
      <c r="L944">
        <v>0</v>
      </c>
      <c r="M944">
        <v>12.000000000001819</v>
      </c>
      <c r="N944">
        <v>1.2</v>
      </c>
      <c r="O944" s="515">
        <v>0.18263888888759539</v>
      </c>
    </row>
    <row r="945" spans="1:15" x14ac:dyDescent="0.2">
      <c r="A945" s="514">
        <v>944</v>
      </c>
      <c r="B945" s="514" t="s">
        <v>93</v>
      </c>
      <c r="C945" s="514">
        <v>1</v>
      </c>
      <c r="D945">
        <v>0.01</v>
      </c>
      <c r="E945">
        <v>0.01</v>
      </c>
      <c r="F945" s="382">
        <v>43705.630555555559</v>
      </c>
      <c r="G945">
        <v>1.1079000000000001</v>
      </c>
      <c r="H945" s="382">
        <v>43705.630555555559</v>
      </c>
      <c r="I945">
        <v>1.1079000000000001</v>
      </c>
      <c r="J945" s="374">
        <v>43706.634027777778</v>
      </c>
      <c r="K945">
        <v>1.1069</v>
      </c>
      <c r="L945">
        <v>0</v>
      </c>
      <c r="M945">
        <v>10.000000000001819</v>
      </c>
      <c r="N945">
        <v>1.05</v>
      </c>
      <c r="O945" s="515">
        <v>1.0034722222189885</v>
      </c>
    </row>
    <row r="946" spans="1:15" x14ac:dyDescent="0.2">
      <c r="A946" s="514">
        <v>945</v>
      </c>
      <c r="B946" s="514" t="s">
        <v>93</v>
      </c>
      <c r="C946" s="514">
        <v>2</v>
      </c>
      <c r="D946">
        <v>0.01</v>
      </c>
      <c r="E946">
        <v>0.02</v>
      </c>
      <c r="F946" s="382">
        <v>43706.665277777778</v>
      </c>
      <c r="G946">
        <v>1.1061000000000001</v>
      </c>
      <c r="H946" s="382">
        <v>43706.692361111112</v>
      </c>
      <c r="I946">
        <v>1.1073999999999999</v>
      </c>
      <c r="J946" s="374">
        <v>43706.744444444441</v>
      </c>
      <c r="K946">
        <v>1.1055999999999999</v>
      </c>
      <c r="L946">
        <v>13</v>
      </c>
      <c r="M946">
        <v>18</v>
      </c>
      <c r="N946">
        <v>2.2999999999999998</v>
      </c>
      <c r="O946" s="515">
        <v>7.9166666662786156E-2</v>
      </c>
    </row>
    <row r="947" spans="1:15" x14ac:dyDescent="0.2">
      <c r="A947" s="514">
        <v>946</v>
      </c>
      <c r="B947" s="514" t="s">
        <v>93</v>
      </c>
      <c r="C947" s="514">
        <v>1</v>
      </c>
      <c r="D947">
        <v>0.01</v>
      </c>
      <c r="E947">
        <v>0.01</v>
      </c>
      <c r="F947" s="382">
        <v>43707.359027777777</v>
      </c>
      <c r="G947">
        <v>1.1037999999999999</v>
      </c>
      <c r="H947" s="382">
        <v>43707.359027777777</v>
      </c>
      <c r="I947">
        <v>1.1037999999999999</v>
      </c>
      <c r="J947" s="374">
        <v>43707.705555555556</v>
      </c>
      <c r="K947">
        <v>1.1023000000000001</v>
      </c>
      <c r="L947">
        <v>0</v>
      </c>
      <c r="M947">
        <v>14.999999999998181</v>
      </c>
      <c r="N947">
        <v>1.5</v>
      </c>
      <c r="O947" s="515">
        <v>0.34652777777955635</v>
      </c>
    </row>
    <row r="948" spans="1:15" x14ac:dyDescent="0.2">
      <c r="A948" s="514">
        <v>947</v>
      </c>
      <c r="B948" s="514" t="s">
        <v>93</v>
      </c>
      <c r="C948" s="514">
        <v>1</v>
      </c>
      <c r="D948">
        <v>0.01</v>
      </c>
      <c r="E948">
        <v>0.01</v>
      </c>
      <c r="F948" s="382">
        <v>43707.71597222222</v>
      </c>
      <c r="G948">
        <v>1.0998000000000001</v>
      </c>
      <c r="H948" s="382">
        <v>43707.71597222222</v>
      </c>
      <c r="I948">
        <v>1.0998000000000001</v>
      </c>
      <c r="J948" s="374">
        <v>43707.734027777777</v>
      </c>
      <c r="K948">
        <v>1.0986</v>
      </c>
      <c r="L948">
        <v>0</v>
      </c>
      <c r="M948">
        <v>12.000000000001819</v>
      </c>
      <c r="N948">
        <v>1.2</v>
      </c>
      <c r="O948" s="515">
        <v>1.8055555556202307E-2</v>
      </c>
    </row>
    <row r="949" spans="1:15" x14ac:dyDescent="0.2">
      <c r="A949" s="514">
        <v>948</v>
      </c>
      <c r="B949" s="514" t="s">
        <v>93</v>
      </c>
      <c r="C949" s="514">
        <v>1</v>
      </c>
      <c r="D949">
        <v>0.01</v>
      </c>
      <c r="E949">
        <v>0.01</v>
      </c>
      <c r="F949" s="382">
        <v>43707.752083333333</v>
      </c>
      <c r="G949">
        <v>1.0991</v>
      </c>
      <c r="H949" s="382">
        <v>43707.752083333333</v>
      </c>
      <c r="I949">
        <v>1.0991</v>
      </c>
      <c r="J949" s="374">
        <v>43707.79583333333</v>
      </c>
      <c r="K949">
        <v>1.0979000000000001</v>
      </c>
      <c r="L949">
        <v>0</v>
      </c>
      <c r="M949">
        <v>11.999999999998181</v>
      </c>
      <c r="N949">
        <v>1.2</v>
      </c>
      <c r="O949" s="515">
        <v>4.3749999997089617E-2</v>
      </c>
    </row>
    <row r="950" spans="1:15" x14ac:dyDescent="0.2">
      <c r="A950" s="514">
        <v>949</v>
      </c>
      <c r="B950" s="514" t="s">
        <v>93</v>
      </c>
      <c r="C950" s="514">
        <v>1</v>
      </c>
      <c r="D950">
        <v>0.01</v>
      </c>
      <c r="E950">
        <v>0.01</v>
      </c>
      <c r="F950" s="382">
        <v>43707.8</v>
      </c>
      <c r="G950">
        <v>1.0979000000000001</v>
      </c>
      <c r="H950" s="382">
        <v>43707.8</v>
      </c>
      <c r="I950">
        <v>1.0979000000000001</v>
      </c>
      <c r="J950" s="374">
        <v>43707.810416666667</v>
      </c>
      <c r="K950">
        <v>1.0967</v>
      </c>
      <c r="L950">
        <v>0</v>
      </c>
      <c r="M950">
        <v>12.000000000001819</v>
      </c>
      <c r="N950">
        <v>1.2</v>
      </c>
      <c r="O950" s="515">
        <v>1.0416666664241347E-2</v>
      </c>
    </row>
    <row r="951" spans="1:15" x14ac:dyDescent="0.2">
      <c r="A951" s="514">
        <v>950</v>
      </c>
      <c r="B951" s="514" t="s">
        <v>93</v>
      </c>
      <c r="C951" s="514">
        <v>2</v>
      </c>
      <c r="D951">
        <v>0.01</v>
      </c>
      <c r="E951">
        <v>0.02</v>
      </c>
      <c r="F951" s="382">
        <v>43707.871527777781</v>
      </c>
      <c r="G951">
        <v>1.0976999999999999</v>
      </c>
      <c r="H951" s="382">
        <v>43707.915277777778</v>
      </c>
      <c r="I951">
        <v>1.0989</v>
      </c>
      <c r="J951" s="374">
        <v>43710.454861111109</v>
      </c>
      <c r="K951">
        <v>1.0971</v>
      </c>
      <c r="L951">
        <v>12.000000000001819</v>
      </c>
      <c r="M951">
        <v>18</v>
      </c>
      <c r="N951">
        <v>2.44</v>
      </c>
      <c r="O951" s="515">
        <v>0.58333333332848269</v>
      </c>
    </row>
    <row r="952" spans="1:15" x14ac:dyDescent="0.2">
      <c r="A952" s="514">
        <v>951</v>
      </c>
      <c r="B952" s="514" t="s">
        <v>93</v>
      </c>
      <c r="C952" s="514">
        <v>1</v>
      </c>
      <c r="D952">
        <v>0.01</v>
      </c>
      <c r="E952">
        <v>0.01</v>
      </c>
      <c r="F952" s="382">
        <v>43711.37777777778</v>
      </c>
      <c r="G952">
        <v>1.0941000000000001</v>
      </c>
      <c r="H952" s="382">
        <v>43711.37777777778</v>
      </c>
      <c r="I952">
        <v>1.0941000000000001</v>
      </c>
      <c r="J952" s="374">
        <v>43711.522222222222</v>
      </c>
      <c r="K952">
        <v>1.0929</v>
      </c>
      <c r="L952">
        <v>0</v>
      </c>
      <c r="M952">
        <v>12</v>
      </c>
      <c r="N952">
        <v>1.2</v>
      </c>
      <c r="O952" s="515">
        <v>0.1444444444423425</v>
      </c>
    </row>
    <row r="953" spans="1:15" x14ac:dyDescent="0.2">
      <c r="A953" s="514">
        <v>952</v>
      </c>
      <c r="B953" s="514" t="s">
        <v>93</v>
      </c>
      <c r="C953" s="514">
        <v>9</v>
      </c>
      <c r="D953">
        <v>0.13</v>
      </c>
      <c r="E953">
        <v>0.4</v>
      </c>
      <c r="F953" s="382">
        <v>43711.540972222225</v>
      </c>
      <c r="G953">
        <v>1.0936999999999999</v>
      </c>
      <c r="H953" s="382">
        <v>43713.663888888892</v>
      </c>
      <c r="I953">
        <v>1.1079000000000001</v>
      </c>
      <c r="J953" s="374">
        <v>43717.116666666669</v>
      </c>
      <c r="K953">
        <v>1.1020000000000001</v>
      </c>
      <c r="L953">
        <v>142.00000000000364</v>
      </c>
      <c r="M953">
        <v>59.000000000001819</v>
      </c>
      <c r="N953">
        <v>74.36999999999999</v>
      </c>
      <c r="O953" s="515">
        <v>3.5756944444437977</v>
      </c>
    </row>
    <row r="954" spans="1:15" x14ac:dyDescent="0.2">
      <c r="A954" s="514">
        <v>953</v>
      </c>
      <c r="B954" s="514" t="s">
        <v>92</v>
      </c>
      <c r="C954" s="514">
        <v>1</v>
      </c>
      <c r="D954">
        <v>0.01</v>
      </c>
      <c r="E954">
        <v>0.01</v>
      </c>
      <c r="F954" s="382">
        <v>43712.545138888891</v>
      </c>
      <c r="G954">
        <v>1.1016999999999999</v>
      </c>
      <c r="H954" s="382">
        <v>43712.545138888891</v>
      </c>
      <c r="I954">
        <v>1.1016999999999999</v>
      </c>
      <c r="J954" s="374">
        <v>43712.681944444441</v>
      </c>
      <c r="K954">
        <v>1.1029</v>
      </c>
      <c r="L954">
        <v>0</v>
      </c>
      <c r="M954">
        <v>12.000000000001819</v>
      </c>
      <c r="N954">
        <v>1.2</v>
      </c>
      <c r="O954" s="515">
        <v>0.13680555555038154</v>
      </c>
    </row>
    <row r="955" spans="1:15" x14ac:dyDescent="0.2">
      <c r="A955" s="514">
        <v>954</v>
      </c>
      <c r="B955" s="514" t="s">
        <v>92</v>
      </c>
      <c r="C955" s="514">
        <v>2</v>
      </c>
      <c r="D955">
        <v>0.01</v>
      </c>
      <c r="E955">
        <v>0.02</v>
      </c>
      <c r="F955" s="382">
        <v>43713.158333333333</v>
      </c>
      <c r="G955">
        <v>1.1032999999999999</v>
      </c>
      <c r="H955" s="382">
        <v>43713.361805555556</v>
      </c>
      <c r="I955">
        <v>1.1020000000000001</v>
      </c>
      <c r="J955" s="374">
        <v>43713.402777777781</v>
      </c>
      <c r="K955">
        <v>1.1039000000000001</v>
      </c>
      <c r="L955">
        <v>13</v>
      </c>
      <c r="M955">
        <v>19.000000000001819</v>
      </c>
      <c r="N955">
        <v>2.5</v>
      </c>
      <c r="O955" s="515">
        <v>0.24444444444816327</v>
      </c>
    </row>
    <row r="956" spans="1:15" x14ac:dyDescent="0.2">
      <c r="A956" s="514">
        <v>955</v>
      </c>
      <c r="B956" s="514" t="s">
        <v>92</v>
      </c>
      <c r="C956" s="514">
        <v>1</v>
      </c>
      <c r="D956">
        <v>0.01</v>
      </c>
      <c r="E956">
        <v>0.01</v>
      </c>
      <c r="F956" s="382">
        <v>43713.438194444447</v>
      </c>
      <c r="G956">
        <v>1.1037999999999999</v>
      </c>
      <c r="H956" s="382">
        <v>43713.438194444447</v>
      </c>
      <c r="I956">
        <v>1.1037999999999999</v>
      </c>
      <c r="J956" s="374">
        <v>43713.512499999997</v>
      </c>
      <c r="K956">
        <v>1.105</v>
      </c>
      <c r="L956">
        <v>0</v>
      </c>
      <c r="M956">
        <v>12.000000000001819</v>
      </c>
      <c r="N956">
        <v>1.2</v>
      </c>
      <c r="O956" s="515">
        <v>7.4305555550381541E-2</v>
      </c>
    </row>
    <row r="957" spans="1:15" x14ac:dyDescent="0.2">
      <c r="A957" s="514">
        <v>956</v>
      </c>
      <c r="B957" s="514" t="s">
        <v>92</v>
      </c>
      <c r="C957" s="514">
        <v>1</v>
      </c>
      <c r="D957">
        <v>0.01</v>
      </c>
      <c r="E957">
        <v>0.01</v>
      </c>
      <c r="F957" s="382">
        <v>43713.588194444441</v>
      </c>
      <c r="G957">
        <v>1.1061000000000001</v>
      </c>
      <c r="H957" s="382">
        <v>43713.588194444441</v>
      </c>
      <c r="I957">
        <v>1.1061000000000001</v>
      </c>
      <c r="J957" s="374">
        <v>43713.643055555556</v>
      </c>
      <c r="K957">
        <v>1.1073</v>
      </c>
      <c r="L957">
        <v>0</v>
      </c>
      <c r="M957">
        <v>12</v>
      </c>
      <c r="N957">
        <v>1.2</v>
      </c>
      <c r="O957" s="515">
        <v>5.4861111115314998E-2</v>
      </c>
    </row>
    <row r="958" spans="1:15" x14ac:dyDescent="0.2">
      <c r="A958" s="514">
        <v>957</v>
      </c>
      <c r="B958" s="514" t="s">
        <v>92</v>
      </c>
      <c r="C958" s="514">
        <v>4</v>
      </c>
      <c r="D958">
        <v>0.02</v>
      </c>
      <c r="E958">
        <v>0.05</v>
      </c>
      <c r="F958" s="382">
        <v>43713.672222222223</v>
      </c>
      <c r="G958">
        <v>1.1065</v>
      </c>
      <c r="H958" s="382">
        <v>43714.520138888889</v>
      </c>
      <c r="I958">
        <v>1.1025</v>
      </c>
      <c r="J958" s="374">
        <v>43714.655555555553</v>
      </c>
      <c r="K958">
        <v>1.1055999999999999</v>
      </c>
      <c r="L958">
        <v>40</v>
      </c>
      <c r="M958">
        <v>31</v>
      </c>
      <c r="N958">
        <v>6.94</v>
      </c>
      <c r="O958" s="515">
        <v>0.98333333332993789</v>
      </c>
    </row>
    <row r="959" spans="1:15" x14ac:dyDescent="0.2">
      <c r="A959" s="514">
        <v>958</v>
      </c>
      <c r="B959" s="514" t="s">
        <v>92</v>
      </c>
      <c r="C959" s="514">
        <v>3</v>
      </c>
      <c r="D959">
        <v>0.01</v>
      </c>
      <c r="E959">
        <v>0.03</v>
      </c>
      <c r="F959" s="382">
        <v>43714.676388888889</v>
      </c>
      <c r="G959">
        <v>1.1046</v>
      </c>
      <c r="H959" s="382">
        <v>43717.117361111108</v>
      </c>
      <c r="I959">
        <v>1.1017999999999999</v>
      </c>
      <c r="J959" s="374">
        <v>43717.60833333333</v>
      </c>
      <c r="K959">
        <v>1.1048</v>
      </c>
      <c r="L959">
        <v>28.000000000001819</v>
      </c>
      <c r="M959">
        <v>30.000000000001819</v>
      </c>
      <c r="N959">
        <v>4.5600000000000005</v>
      </c>
      <c r="O959" s="515">
        <v>0.93194444444088731</v>
      </c>
    </row>
    <row r="960" spans="1:15" x14ac:dyDescent="0.2">
      <c r="A960" s="514">
        <v>959</v>
      </c>
      <c r="B960" s="514" t="s">
        <v>92</v>
      </c>
      <c r="C960" s="514">
        <v>1</v>
      </c>
      <c r="D960">
        <v>0.01</v>
      </c>
      <c r="E960">
        <v>0.01</v>
      </c>
      <c r="F960" s="382">
        <v>43717.617361111108</v>
      </c>
      <c r="G960">
        <v>1.1043000000000001</v>
      </c>
      <c r="H960" s="382">
        <v>43717.617361111108</v>
      </c>
      <c r="I960">
        <v>1.1043000000000001</v>
      </c>
      <c r="J960" s="374">
        <v>43717.665972222225</v>
      </c>
      <c r="K960">
        <v>1.1054999999999999</v>
      </c>
      <c r="L960">
        <v>0</v>
      </c>
      <c r="M960">
        <v>12</v>
      </c>
      <c r="N960">
        <v>1.2</v>
      </c>
      <c r="O960" s="515">
        <v>4.8611111116770189E-2</v>
      </c>
    </row>
    <row r="961" spans="1:15" x14ac:dyDescent="0.2">
      <c r="A961" s="514">
        <v>960</v>
      </c>
      <c r="B961" s="514" t="s">
        <v>93</v>
      </c>
      <c r="C961" s="514">
        <v>2</v>
      </c>
      <c r="D961">
        <v>0.01</v>
      </c>
      <c r="E961">
        <v>0.02</v>
      </c>
      <c r="F961" s="382">
        <v>43717.619444444441</v>
      </c>
      <c r="G961">
        <v>1.1045</v>
      </c>
      <c r="H961" s="382">
        <v>43717.668749999997</v>
      </c>
      <c r="I961">
        <v>1.1057999999999999</v>
      </c>
      <c r="J961" s="374">
        <v>43718.411805555559</v>
      </c>
      <c r="K961">
        <v>1.1040000000000001</v>
      </c>
      <c r="L961">
        <v>12.999999999998181</v>
      </c>
      <c r="M961">
        <v>17.999999999996362</v>
      </c>
      <c r="N961">
        <v>2.34</v>
      </c>
      <c r="O961" s="515">
        <v>0.79236111111822538</v>
      </c>
    </row>
    <row r="962" spans="1:15" x14ac:dyDescent="0.2">
      <c r="A962" s="514">
        <v>961</v>
      </c>
      <c r="B962" s="514" t="s">
        <v>92</v>
      </c>
      <c r="C962" s="514">
        <v>5</v>
      </c>
      <c r="D962">
        <v>0.03</v>
      </c>
      <c r="E962">
        <v>0.08</v>
      </c>
      <c r="F962" s="382">
        <v>43717.682638888888</v>
      </c>
      <c r="G962">
        <v>1.1055999999999999</v>
      </c>
      <c r="H962" s="382">
        <v>43719.580555555556</v>
      </c>
      <c r="I962">
        <v>1.0999000000000001</v>
      </c>
      <c r="J962" s="374">
        <v>43720.572916666664</v>
      </c>
      <c r="K962">
        <v>1.1039000000000001</v>
      </c>
      <c r="L962">
        <v>56.999999999998181</v>
      </c>
      <c r="M962">
        <v>40</v>
      </c>
      <c r="N962">
        <v>12.07</v>
      </c>
      <c r="O962" s="515">
        <v>2.890277777776646</v>
      </c>
    </row>
    <row r="963" spans="1:15" x14ac:dyDescent="0.2">
      <c r="A963" s="514">
        <v>962</v>
      </c>
      <c r="B963" s="514" t="s">
        <v>93</v>
      </c>
      <c r="C963" s="514">
        <v>2</v>
      </c>
      <c r="D963">
        <v>0.01</v>
      </c>
      <c r="E963">
        <v>0.02</v>
      </c>
      <c r="F963" s="382">
        <v>43718.543055555558</v>
      </c>
      <c r="G963">
        <v>1.1039000000000001</v>
      </c>
      <c r="H963" s="382">
        <v>43719.092361111114</v>
      </c>
      <c r="I963">
        <v>1.1052</v>
      </c>
      <c r="J963" s="374">
        <v>43719.416666666664</v>
      </c>
      <c r="K963">
        <v>1.1033999999999999</v>
      </c>
      <c r="L963">
        <v>12.999999999998181</v>
      </c>
      <c r="M963">
        <v>18</v>
      </c>
      <c r="N963">
        <v>2.3200000000000003</v>
      </c>
      <c r="O963" s="515">
        <v>0.87361111110658385</v>
      </c>
    </row>
    <row r="964" spans="1:15" x14ac:dyDescent="0.2">
      <c r="A964" s="514">
        <v>963</v>
      </c>
      <c r="B964" s="514" t="s">
        <v>93</v>
      </c>
      <c r="C964" s="514">
        <v>1</v>
      </c>
      <c r="D964">
        <v>0.01</v>
      </c>
      <c r="E964">
        <v>0.01</v>
      </c>
      <c r="F964" s="382">
        <v>43719.447222222225</v>
      </c>
      <c r="G964">
        <v>1.1028</v>
      </c>
      <c r="H964" s="382">
        <v>43719.447222222225</v>
      </c>
      <c r="I964">
        <v>1.1028</v>
      </c>
      <c r="J964" s="374">
        <v>43719.520833333336</v>
      </c>
      <c r="K964">
        <v>1.1015999999999999</v>
      </c>
      <c r="L964">
        <v>0</v>
      </c>
      <c r="M964">
        <v>12</v>
      </c>
      <c r="N964">
        <v>1.2</v>
      </c>
      <c r="O964" s="515">
        <v>7.3611111110949423E-2</v>
      </c>
    </row>
    <row r="965" spans="1:15" x14ac:dyDescent="0.2">
      <c r="A965" s="514">
        <v>964</v>
      </c>
      <c r="B965" s="514" t="s">
        <v>93</v>
      </c>
      <c r="C965" s="514">
        <v>4</v>
      </c>
      <c r="D965">
        <v>0.02</v>
      </c>
      <c r="E965">
        <v>0.05</v>
      </c>
      <c r="F965" s="382">
        <v>43719.694444444445</v>
      </c>
      <c r="G965">
        <v>1.099</v>
      </c>
      <c r="H965" s="382">
        <v>43720.432638888888</v>
      </c>
      <c r="I965">
        <v>1.103</v>
      </c>
      <c r="J965" s="374">
        <v>43720.574999999997</v>
      </c>
      <c r="K965">
        <v>1.1000000000000001</v>
      </c>
      <c r="L965">
        <v>40</v>
      </c>
      <c r="M965">
        <v>30</v>
      </c>
      <c r="N965">
        <v>6.9</v>
      </c>
      <c r="O965" s="515">
        <v>0.88055555555183673</v>
      </c>
    </row>
    <row r="966" spans="1:15" x14ac:dyDescent="0.2">
      <c r="A966" s="514">
        <v>965</v>
      </c>
      <c r="B966" s="514" t="s">
        <v>93</v>
      </c>
      <c r="C966" s="514">
        <v>1</v>
      </c>
      <c r="D966">
        <v>0.01</v>
      </c>
      <c r="E966">
        <v>0.01</v>
      </c>
      <c r="F966" s="382">
        <v>43720.588888888888</v>
      </c>
      <c r="G966">
        <v>1.0960000000000001</v>
      </c>
      <c r="H966" s="382">
        <v>43720.588888888888</v>
      </c>
      <c r="I966">
        <v>1.0960000000000001</v>
      </c>
      <c r="J966" s="374">
        <v>43720.606944444444</v>
      </c>
      <c r="K966">
        <v>1.0948</v>
      </c>
      <c r="L966">
        <v>0</v>
      </c>
      <c r="M966">
        <v>12</v>
      </c>
      <c r="N966">
        <v>1.2</v>
      </c>
      <c r="O966" s="515">
        <v>1.8055555556202307E-2</v>
      </c>
    </row>
    <row r="967" spans="1:15" x14ac:dyDescent="0.2">
      <c r="A967" s="514">
        <v>966</v>
      </c>
      <c r="B967" s="514" t="s">
        <v>92</v>
      </c>
      <c r="C967" s="514">
        <v>3</v>
      </c>
      <c r="D967">
        <v>0.01</v>
      </c>
      <c r="E967">
        <v>0.03</v>
      </c>
      <c r="F967" s="382">
        <v>43720.605555555558</v>
      </c>
      <c r="G967">
        <v>1.0964</v>
      </c>
      <c r="H967" s="382">
        <v>43720.611111111109</v>
      </c>
      <c r="I967">
        <v>1.0936999999999999</v>
      </c>
      <c r="J967" s="374">
        <v>43720.634722222225</v>
      </c>
      <c r="K967">
        <v>1.0964</v>
      </c>
      <c r="L967">
        <v>27.000000000001819</v>
      </c>
      <c r="M967">
        <v>27.000000000001819</v>
      </c>
      <c r="N967">
        <v>3.9000000000000004</v>
      </c>
      <c r="O967" s="515">
        <v>2.9166666667151731E-2</v>
      </c>
    </row>
    <row r="968" spans="1:15" x14ac:dyDescent="0.2">
      <c r="A968" s="514">
        <v>967</v>
      </c>
      <c r="B968" s="514" t="s">
        <v>93</v>
      </c>
      <c r="C968" s="514">
        <v>9</v>
      </c>
      <c r="D968">
        <v>0.13</v>
      </c>
      <c r="E968">
        <v>0.4</v>
      </c>
      <c r="F968" s="382">
        <v>43720.618750000001</v>
      </c>
      <c r="G968">
        <v>1.0939000000000001</v>
      </c>
      <c r="H968" s="382">
        <v>43720.801388888889</v>
      </c>
      <c r="I968">
        <v>1.1082000000000001</v>
      </c>
      <c r="J968" s="374">
        <v>43724.629166666666</v>
      </c>
      <c r="K968">
        <v>1.1023000000000001</v>
      </c>
      <c r="L968">
        <v>142.99999999999818</v>
      </c>
      <c r="M968">
        <v>59</v>
      </c>
      <c r="N968">
        <v>75.759999999999991</v>
      </c>
      <c r="O968" s="515">
        <v>2.0104166666642413</v>
      </c>
    </row>
    <row r="969" spans="1:15" x14ac:dyDescent="0.2">
      <c r="A969" s="514">
        <v>968</v>
      </c>
      <c r="B969" s="514" t="s">
        <v>92</v>
      </c>
      <c r="C969" s="514">
        <v>1</v>
      </c>
      <c r="D969">
        <v>0.01</v>
      </c>
      <c r="E969">
        <v>0.01</v>
      </c>
      <c r="F969" s="382">
        <v>43720.638888888891</v>
      </c>
      <c r="G969">
        <v>1.0968</v>
      </c>
      <c r="H969" s="382">
        <v>43720.638888888891</v>
      </c>
      <c r="I969">
        <v>1.0968</v>
      </c>
      <c r="J969" s="374">
        <v>43720.642361111109</v>
      </c>
      <c r="K969">
        <v>1.0982000000000001</v>
      </c>
      <c r="L969">
        <v>0</v>
      </c>
      <c r="M969">
        <v>14</v>
      </c>
      <c r="N969">
        <v>1.4</v>
      </c>
      <c r="O969" s="515">
        <v>3.4722222189884633E-3</v>
      </c>
    </row>
    <row r="970" spans="1:15" x14ac:dyDescent="0.2">
      <c r="A970" s="514">
        <v>969</v>
      </c>
      <c r="B970" s="514" t="s">
        <v>92</v>
      </c>
      <c r="C970" s="514">
        <v>1</v>
      </c>
      <c r="D970">
        <v>0.01</v>
      </c>
      <c r="E970">
        <v>0.01</v>
      </c>
      <c r="F970" s="382">
        <v>43720.645138888889</v>
      </c>
      <c r="G970">
        <v>1.0980000000000001</v>
      </c>
      <c r="H970" s="382">
        <v>43720.645138888889</v>
      </c>
      <c r="I970">
        <v>1.0980000000000001</v>
      </c>
      <c r="J970" s="374">
        <v>43720.651388888888</v>
      </c>
      <c r="K970">
        <v>1.0992</v>
      </c>
      <c r="L970">
        <v>0</v>
      </c>
      <c r="M970">
        <v>12</v>
      </c>
      <c r="N970">
        <v>1.2</v>
      </c>
      <c r="O970" s="515">
        <v>6.2499999985448085E-3</v>
      </c>
    </row>
    <row r="971" spans="1:15" x14ac:dyDescent="0.2">
      <c r="A971" s="514">
        <v>970</v>
      </c>
      <c r="B971" s="514" t="s">
        <v>92</v>
      </c>
      <c r="C971" s="514">
        <v>3</v>
      </c>
      <c r="D971">
        <v>0.01</v>
      </c>
      <c r="E971">
        <v>0.03</v>
      </c>
      <c r="F971" s="382">
        <v>43720.699305555558</v>
      </c>
      <c r="G971">
        <v>1.1055999999999999</v>
      </c>
      <c r="H971" s="382">
        <v>43720.709722222222</v>
      </c>
      <c r="I971">
        <v>1.103</v>
      </c>
      <c r="J971" s="374">
        <v>43720.739583333336</v>
      </c>
      <c r="K971">
        <v>1.1055999999999999</v>
      </c>
      <c r="L971">
        <v>26</v>
      </c>
      <c r="M971">
        <v>26</v>
      </c>
      <c r="N971">
        <v>3.9000000000000004</v>
      </c>
      <c r="O971" s="515">
        <v>4.0277777778101154E-2</v>
      </c>
    </row>
    <row r="972" spans="1:15" x14ac:dyDescent="0.2">
      <c r="A972" s="514">
        <v>971</v>
      </c>
      <c r="B972" s="514" t="s">
        <v>92</v>
      </c>
      <c r="C972" s="514">
        <v>1</v>
      </c>
      <c r="D972">
        <v>0.01</v>
      </c>
      <c r="E972">
        <v>0.01</v>
      </c>
      <c r="F972" s="382">
        <v>43720.752083333333</v>
      </c>
      <c r="G972">
        <v>1.1065</v>
      </c>
      <c r="H972" s="382">
        <v>43720.752083333333</v>
      </c>
      <c r="I972">
        <v>1.1065</v>
      </c>
      <c r="J972" s="374">
        <v>43720.796527777777</v>
      </c>
      <c r="K972">
        <v>1.1076999999999999</v>
      </c>
      <c r="L972">
        <v>0</v>
      </c>
      <c r="M972">
        <v>11.999999999998181</v>
      </c>
      <c r="N972">
        <v>1.2</v>
      </c>
      <c r="O972" s="515">
        <v>4.4444444443797693E-2</v>
      </c>
    </row>
    <row r="973" spans="1:15" x14ac:dyDescent="0.2">
      <c r="A973" s="514">
        <v>972</v>
      </c>
      <c r="B973" s="514" t="s">
        <v>92</v>
      </c>
      <c r="C973" s="514">
        <v>2</v>
      </c>
      <c r="D973">
        <v>0.01</v>
      </c>
      <c r="E973">
        <v>0.02</v>
      </c>
      <c r="F973" s="382">
        <v>43720.806944444441</v>
      </c>
      <c r="G973">
        <v>1.1074999999999999</v>
      </c>
      <c r="H973" s="382">
        <v>43721.027083333334</v>
      </c>
      <c r="I973">
        <v>1.1062000000000001</v>
      </c>
      <c r="J973" s="374">
        <v>43721.347916666666</v>
      </c>
      <c r="K973">
        <v>1.1081000000000001</v>
      </c>
      <c r="L973">
        <v>13</v>
      </c>
      <c r="M973">
        <v>19</v>
      </c>
      <c r="N973">
        <v>2.38</v>
      </c>
      <c r="O973" s="515">
        <v>0.54097222222480923</v>
      </c>
    </row>
    <row r="974" spans="1:15" x14ac:dyDescent="0.2">
      <c r="A974" s="514">
        <v>973</v>
      </c>
      <c r="B974" s="514" t="s">
        <v>92</v>
      </c>
      <c r="C974" s="514">
        <v>1</v>
      </c>
      <c r="D974">
        <v>0.01</v>
      </c>
      <c r="E974">
        <v>0.01</v>
      </c>
      <c r="F974" s="382">
        <v>43721.35833333333</v>
      </c>
      <c r="G974">
        <v>1.1087</v>
      </c>
      <c r="H974" s="382">
        <v>43721.35833333333</v>
      </c>
      <c r="I974">
        <v>1.1087</v>
      </c>
      <c r="J974" s="374">
        <v>43721.377083333333</v>
      </c>
      <c r="K974">
        <v>1.1099000000000001</v>
      </c>
      <c r="L974">
        <v>0</v>
      </c>
      <c r="M974">
        <v>12.000000000001819</v>
      </c>
      <c r="N974">
        <v>1.2</v>
      </c>
      <c r="O974" s="515">
        <v>1.8750000002910383E-2</v>
      </c>
    </row>
    <row r="975" spans="1:15" x14ac:dyDescent="0.2">
      <c r="A975" s="514">
        <v>974</v>
      </c>
      <c r="B975" s="514" t="s">
        <v>92</v>
      </c>
      <c r="C975" s="514">
        <v>2</v>
      </c>
      <c r="D975">
        <v>0.01</v>
      </c>
      <c r="E975">
        <v>0.02</v>
      </c>
      <c r="F975" s="382">
        <v>43721.402083333334</v>
      </c>
      <c r="G975">
        <v>1.1099000000000001</v>
      </c>
      <c r="H975" s="382">
        <v>43721.418749999997</v>
      </c>
      <c r="I975">
        <v>1.1087</v>
      </c>
      <c r="J975" s="374">
        <v>43721.506944444445</v>
      </c>
      <c r="K975">
        <v>1.1105</v>
      </c>
      <c r="L975">
        <v>12.000000000001819</v>
      </c>
      <c r="M975">
        <v>18</v>
      </c>
      <c r="N975">
        <v>2.4</v>
      </c>
      <c r="O975" s="515">
        <v>0.10486111111094942</v>
      </c>
    </row>
    <row r="976" spans="1:15" x14ac:dyDescent="0.2">
      <c r="A976" s="514">
        <v>975</v>
      </c>
      <c r="B976" s="514" t="s">
        <v>92</v>
      </c>
      <c r="C976" s="514">
        <v>7</v>
      </c>
      <c r="D976">
        <v>0.06</v>
      </c>
      <c r="E976">
        <v>0.18</v>
      </c>
      <c r="F976" s="382">
        <v>43721.59652777778</v>
      </c>
      <c r="G976">
        <v>1.1092</v>
      </c>
      <c r="H976" s="382">
        <v>43724.70416666667</v>
      </c>
      <c r="I976">
        <v>1.1001000000000001</v>
      </c>
      <c r="J976" s="374">
        <v>43725.700694444444</v>
      </c>
      <c r="K976">
        <v>1.1048</v>
      </c>
      <c r="L976">
        <v>91</v>
      </c>
      <c r="M976">
        <v>47</v>
      </c>
      <c r="N976">
        <v>30.02</v>
      </c>
      <c r="O976" s="515">
        <v>2.1041666666642413</v>
      </c>
    </row>
    <row r="977" spans="1:15" x14ac:dyDescent="0.2">
      <c r="A977" s="514">
        <v>976</v>
      </c>
      <c r="B977" s="514" t="s">
        <v>93</v>
      </c>
      <c r="C977" s="514">
        <v>6</v>
      </c>
      <c r="D977">
        <v>0.04</v>
      </c>
      <c r="E977">
        <v>0.12</v>
      </c>
      <c r="F977" s="382">
        <v>43724.713194444441</v>
      </c>
      <c r="G977">
        <v>1.1002000000000001</v>
      </c>
      <c r="H977" s="382">
        <v>43725.931250000001</v>
      </c>
      <c r="I977">
        <v>1.1073999999999999</v>
      </c>
      <c r="J977" s="374">
        <v>43726.842361111114</v>
      </c>
      <c r="K977">
        <v>1.1033999999999999</v>
      </c>
      <c r="L977">
        <v>72</v>
      </c>
      <c r="M977">
        <v>40</v>
      </c>
      <c r="N977">
        <v>19.32</v>
      </c>
      <c r="O977" s="515">
        <v>2.1291666666729725</v>
      </c>
    </row>
    <row r="978" spans="1:15" x14ac:dyDescent="0.2">
      <c r="A978" s="514">
        <v>977</v>
      </c>
      <c r="B978" s="514" t="s">
        <v>92</v>
      </c>
      <c r="C978" s="514">
        <v>1</v>
      </c>
      <c r="D978">
        <v>0.01</v>
      </c>
      <c r="E978">
        <v>0.01</v>
      </c>
      <c r="F978" s="382">
        <v>43726.377083333333</v>
      </c>
      <c r="G978">
        <v>1.1053999999999999</v>
      </c>
      <c r="H978" s="382">
        <v>43726.377083333333</v>
      </c>
      <c r="I978">
        <v>1.1053999999999999</v>
      </c>
      <c r="J978" s="374">
        <v>43726.382638888892</v>
      </c>
      <c r="K978">
        <v>1.1066</v>
      </c>
      <c r="L978">
        <v>0</v>
      </c>
      <c r="M978">
        <v>12</v>
      </c>
      <c r="N978">
        <v>1.2</v>
      </c>
      <c r="O978" s="515">
        <v>5.5555555591126904E-3</v>
      </c>
    </row>
    <row r="979" spans="1:15" x14ac:dyDescent="0.2">
      <c r="A979" s="514">
        <v>978</v>
      </c>
      <c r="B979" s="514" t="s">
        <v>92</v>
      </c>
      <c r="C979" s="514">
        <v>2</v>
      </c>
      <c r="D979">
        <v>0.01</v>
      </c>
      <c r="E979">
        <v>0.02</v>
      </c>
      <c r="F979" s="382">
        <v>43726.390277777777</v>
      </c>
      <c r="G979">
        <v>1.1059000000000001</v>
      </c>
      <c r="H979" s="382">
        <v>43726.443055555559</v>
      </c>
      <c r="I979">
        <v>1.1047</v>
      </c>
      <c r="J979" s="374">
        <v>43726.70416666667</v>
      </c>
      <c r="K979">
        <v>1.1065</v>
      </c>
      <c r="L979">
        <v>12.000000000001819</v>
      </c>
      <c r="M979">
        <v>18</v>
      </c>
      <c r="N979">
        <v>2.4</v>
      </c>
      <c r="O979" s="515">
        <v>0.31388888889341615</v>
      </c>
    </row>
    <row r="980" spans="1:15" x14ac:dyDescent="0.2">
      <c r="A980" s="514">
        <v>979</v>
      </c>
      <c r="B980" s="514" t="s">
        <v>92</v>
      </c>
      <c r="C980" s="514">
        <v>3</v>
      </c>
      <c r="D980">
        <v>0.01</v>
      </c>
      <c r="E980">
        <v>0.03</v>
      </c>
      <c r="F980" s="382">
        <v>43726.707638888889</v>
      </c>
      <c r="G980">
        <v>1.1057999999999999</v>
      </c>
      <c r="H980" s="382">
        <v>43726.863194444442</v>
      </c>
      <c r="I980">
        <v>1.1024</v>
      </c>
      <c r="J980" s="374">
        <v>43727.419444444444</v>
      </c>
      <c r="K980">
        <v>1.1056999999999999</v>
      </c>
      <c r="L980">
        <v>33.999999999998181</v>
      </c>
      <c r="M980">
        <v>32.999999999998181</v>
      </c>
      <c r="N980">
        <v>3.99</v>
      </c>
      <c r="O980" s="515">
        <v>0.71180555555474712</v>
      </c>
    </row>
    <row r="981" spans="1:15" x14ac:dyDescent="0.2">
      <c r="A981" s="514">
        <v>980</v>
      </c>
      <c r="B981" s="514" t="s">
        <v>93</v>
      </c>
      <c r="C981" s="514">
        <v>1</v>
      </c>
      <c r="D981">
        <v>0.01</v>
      </c>
      <c r="E981">
        <v>0.01</v>
      </c>
      <c r="F981" s="382">
        <v>43726.85</v>
      </c>
      <c r="G981">
        <v>1.1035999999999999</v>
      </c>
      <c r="H981" s="382">
        <v>43726.85</v>
      </c>
      <c r="I981">
        <v>1.1035999999999999</v>
      </c>
      <c r="J981" s="374">
        <v>43726.863194444442</v>
      </c>
      <c r="K981">
        <v>1.1024</v>
      </c>
      <c r="L981">
        <v>0</v>
      </c>
      <c r="M981">
        <v>12</v>
      </c>
      <c r="N981">
        <v>1.2</v>
      </c>
      <c r="O981" s="515">
        <v>1.3194444443797693E-2</v>
      </c>
    </row>
    <row r="982" spans="1:15" x14ac:dyDescent="0.2">
      <c r="A982" s="514">
        <v>981</v>
      </c>
      <c r="B982" s="514" t="s">
        <v>93</v>
      </c>
      <c r="C982" s="514">
        <v>4</v>
      </c>
      <c r="D982">
        <v>0.02</v>
      </c>
      <c r="E982">
        <v>0.05</v>
      </c>
      <c r="F982" s="382">
        <v>43726.897916666669</v>
      </c>
      <c r="G982">
        <v>1.1022000000000001</v>
      </c>
      <c r="H982" s="382">
        <v>43727.420138888891</v>
      </c>
      <c r="I982">
        <v>1.1062000000000001</v>
      </c>
      <c r="J982" s="374">
        <v>43728.570833333331</v>
      </c>
      <c r="K982">
        <v>1.1032</v>
      </c>
      <c r="L982">
        <v>40</v>
      </c>
      <c r="M982">
        <v>30</v>
      </c>
      <c r="N982">
        <v>7.09</v>
      </c>
      <c r="O982" s="515">
        <v>1.6729166666627862</v>
      </c>
    </row>
    <row r="983" spans="1:15" x14ac:dyDescent="0.2">
      <c r="A983" s="514">
        <v>982</v>
      </c>
      <c r="B983" s="514" t="s">
        <v>92</v>
      </c>
      <c r="C983" s="514">
        <v>1</v>
      </c>
      <c r="D983">
        <v>0.01</v>
      </c>
      <c r="E983">
        <v>0.01</v>
      </c>
      <c r="F983" s="382">
        <v>43727.467361111114</v>
      </c>
      <c r="G983">
        <v>1.1059000000000001</v>
      </c>
      <c r="H983" s="382">
        <v>43727.467361111114</v>
      </c>
      <c r="I983">
        <v>1.1059000000000001</v>
      </c>
      <c r="J983" s="374">
        <v>43727.561805555553</v>
      </c>
      <c r="K983">
        <v>1.1071</v>
      </c>
      <c r="L983">
        <v>0</v>
      </c>
      <c r="M983">
        <v>11.999999999998181</v>
      </c>
      <c r="N983">
        <v>1.2</v>
      </c>
      <c r="O983" s="515">
        <v>9.4444444439432118E-2</v>
      </c>
    </row>
    <row r="984" spans="1:15" x14ac:dyDescent="0.2">
      <c r="A984" s="514">
        <v>983</v>
      </c>
      <c r="B984" s="514" t="s">
        <v>92</v>
      </c>
      <c r="C984" s="514">
        <v>2</v>
      </c>
      <c r="D984">
        <v>0.01</v>
      </c>
      <c r="E984">
        <v>0.02</v>
      </c>
      <c r="F984" s="382">
        <v>43727.668749999997</v>
      </c>
      <c r="G984">
        <v>1.1057999999999999</v>
      </c>
      <c r="H984" s="382">
        <v>43727.737500000003</v>
      </c>
      <c r="I984">
        <v>1.1045</v>
      </c>
      <c r="J984" s="374">
        <v>43728.384027777778</v>
      </c>
      <c r="K984">
        <v>1.1065</v>
      </c>
      <c r="L984">
        <v>12.999999999998181</v>
      </c>
      <c r="M984">
        <v>20</v>
      </c>
      <c r="N984">
        <v>2.46</v>
      </c>
      <c r="O984" s="515">
        <v>0.71527777778101154</v>
      </c>
    </row>
    <row r="985" spans="1:15" x14ac:dyDescent="0.2">
      <c r="A985" s="514">
        <v>984</v>
      </c>
      <c r="B985" s="514" t="s">
        <v>93</v>
      </c>
      <c r="C985" s="514">
        <v>1</v>
      </c>
      <c r="D985">
        <v>0.01</v>
      </c>
      <c r="E985">
        <v>0.01</v>
      </c>
      <c r="F985" s="382">
        <v>43728.622916666667</v>
      </c>
      <c r="G985">
        <v>1.1021000000000001</v>
      </c>
      <c r="H985" s="382">
        <v>43728.622916666667</v>
      </c>
      <c r="I985">
        <v>1.1021000000000001</v>
      </c>
      <c r="J985" s="374">
        <v>43728.679861111108</v>
      </c>
      <c r="K985">
        <v>1.1009</v>
      </c>
      <c r="L985">
        <v>0</v>
      </c>
      <c r="M985">
        <v>12</v>
      </c>
      <c r="N985">
        <v>1.2</v>
      </c>
      <c r="O985" s="515">
        <v>5.694444444088731E-2</v>
      </c>
    </row>
    <row r="986" spans="1:15" x14ac:dyDescent="0.2">
      <c r="A986" s="514">
        <v>985</v>
      </c>
      <c r="B986" s="514" t="s">
        <v>93</v>
      </c>
      <c r="C986" s="514">
        <v>1</v>
      </c>
      <c r="D986">
        <v>0.01</v>
      </c>
      <c r="E986">
        <v>0.01</v>
      </c>
      <c r="F986" s="382">
        <v>43728.699305555558</v>
      </c>
      <c r="G986">
        <v>1.101</v>
      </c>
      <c r="H986" s="382">
        <v>43728.699305555558</v>
      </c>
      <c r="I986">
        <v>1.101</v>
      </c>
      <c r="J986" s="374">
        <v>43728.737500000003</v>
      </c>
      <c r="K986">
        <v>1.0998000000000001</v>
      </c>
      <c r="L986">
        <v>0</v>
      </c>
      <c r="M986">
        <v>11.999999999998181</v>
      </c>
      <c r="N986">
        <v>1.2</v>
      </c>
      <c r="O986" s="515">
        <v>3.8194444445252884E-2</v>
      </c>
    </row>
    <row r="987" spans="1:15" x14ac:dyDescent="0.2">
      <c r="A987" s="514">
        <v>986</v>
      </c>
      <c r="B987" s="514" t="s">
        <v>93</v>
      </c>
      <c r="C987" s="514">
        <v>2</v>
      </c>
      <c r="D987">
        <v>0.01</v>
      </c>
      <c r="E987">
        <v>0.02</v>
      </c>
      <c r="F987" s="382">
        <v>43728.740972222222</v>
      </c>
      <c r="G987">
        <v>1.1001000000000001</v>
      </c>
      <c r="H987" s="382">
        <v>43728.802083333336</v>
      </c>
      <c r="I987">
        <v>1.1013999999999999</v>
      </c>
      <c r="J987" s="374">
        <v>43731.395833333336</v>
      </c>
      <c r="K987">
        <v>1.0994999999999999</v>
      </c>
      <c r="L987">
        <v>13</v>
      </c>
      <c r="M987">
        <v>19</v>
      </c>
      <c r="N987">
        <v>2.54</v>
      </c>
      <c r="O987" s="515">
        <v>0.65486111111385981</v>
      </c>
    </row>
  </sheetData>
  <autoFilter ref="A1:O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7129"/>
  <sheetViews>
    <sheetView workbookViewId="0">
      <selection activeCell="B1" sqref="B1:B1048576"/>
    </sheetView>
  </sheetViews>
  <sheetFormatPr defaultRowHeight="12.75" x14ac:dyDescent="0.2"/>
  <cols>
    <col min="1" max="1" width="6" bestFit="1" customWidth="1"/>
    <col min="2" max="2" width="15.28515625" style="585" bestFit="1" customWidth="1"/>
    <col min="3" max="3" width="7.85546875" style="376" bestFit="1" customWidth="1"/>
    <col min="4" max="4" width="8.5703125" style="355" bestFit="1" customWidth="1"/>
    <col min="5" max="5" width="6.7109375" bestFit="1" customWidth="1"/>
    <col min="6" max="6" width="8" bestFit="1" customWidth="1"/>
    <col min="7" max="7" width="5.5703125" style="355" bestFit="1" customWidth="1"/>
    <col min="8" max="8" width="8" bestFit="1" customWidth="1"/>
    <col min="9" max="9" width="8.7109375" bestFit="1" customWidth="1"/>
    <col min="10" max="10" width="9.5703125" style="355" bestFit="1" customWidth="1"/>
  </cols>
  <sheetData>
    <row r="1" spans="1:10" x14ac:dyDescent="0.2">
      <c r="A1" t="s">
        <v>2045</v>
      </c>
      <c r="B1" s="585" t="s">
        <v>2046</v>
      </c>
      <c r="C1" s="376" t="s">
        <v>225</v>
      </c>
      <c r="D1" s="355" t="s">
        <v>9</v>
      </c>
      <c r="E1" t="s">
        <v>2047</v>
      </c>
      <c r="F1" t="s">
        <v>2048</v>
      </c>
      <c r="G1" s="355" t="s">
        <v>214</v>
      </c>
      <c r="H1" t="s">
        <v>215</v>
      </c>
      <c r="I1" t="s">
        <v>84</v>
      </c>
      <c r="J1" s="355" t="s">
        <v>2049</v>
      </c>
    </row>
    <row r="2" spans="1:10" x14ac:dyDescent="0.2">
      <c r="A2">
        <v>1</v>
      </c>
      <c r="B2" s="585">
        <v>42737</v>
      </c>
      <c r="C2" s="376" t="s">
        <v>93</v>
      </c>
      <c r="D2" s="355">
        <v>1</v>
      </c>
      <c r="E2">
        <v>0.01</v>
      </c>
      <c r="F2">
        <v>1.05148</v>
      </c>
      <c r="G2" s="355">
        <v>0</v>
      </c>
      <c r="H2">
        <v>0</v>
      </c>
    </row>
    <row r="3" spans="1:10" x14ac:dyDescent="0.2">
      <c r="A3">
        <v>5</v>
      </c>
      <c r="B3" s="585">
        <v>42737.456944444442</v>
      </c>
      <c r="C3" s="376" t="s">
        <v>2050</v>
      </c>
      <c r="D3" s="355">
        <v>1</v>
      </c>
      <c r="E3">
        <v>0.01</v>
      </c>
      <c r="F3">
        <v>1.0499099999999999</v>
      </c>
      <c r="G3" s="355">
        <v>0</v>
      </c>
      <c r="H3">
        <v>1.0499099999999999</v>
      </c>
      <c r="I3">
        <v>1.5</v>
      </c>
      <c r="J3" s="355">
        <v>3551.5</v>
      </c>
    </row>
    <row r="4" spans="1:10" x14ac:dyDescent="0.2">
      <c r="A4">
        <v>3</v>
      </c>
      <c r="B4" s="585">
        <v>42737</v>
      </c>
      <c r="C4" s="376" t="s">
        <v>92</v>
      </c>
      <c r="D4" s="355">
        <v>2</v>
      </c>
      <c r="E4">
        <v>0.01</v>
      </c>
      <c r="F4">
        <v>1.05236</v>
      </c>
      <c r="G4" s="355">
        <v>0</v>
      </c>
      <c r="H4">
        <v>0</v>
      </c>
    </row>
    <row r="5" spans="1:10" x14ac:dyDescent="0.2">
      <c r="A5">
        <v>67</v>
      </c>
      <c r="B5" s="585">
        <v>42738.761111111111</v>
      </c>
      <c r="C5" s="376" t="s">
        <v>2050</v>
      </c>
      <c r="D5" s="355">
        <v>2</v>
      </c>
      <c r="E5">
        <v>0.01</v>
      </c>
      <c r="F5">
        <v>1.0402800000000001</v>
      </c>
      <c r="G5" s="355">
        <v>0</v>
      </c>
      <c r="H5">
        <v>1.0402800000000001</v>
      </c>
      <c r="I5">
        <v>-12.27</v>
      </c>
      <c r="J5" s="355">
        <v>3552.73</v>
      </c>
    </row>
    <row r="6" spans="1:10" x14ac:dyDescent="0.2">
      <c r="A6">
        <v>6</v>
      </c>
      <c r="B6" s="585">
        <v>42737.456944444442</v>
      </c>
      <c r="C6" s="376" t="s">
        <v>93</v>
      </c>
      <c r="D6" s="355">
        <v>3</v>
      </c>
      <c r="E6">
        <v>0.01</v>
      </c>
      <c r="F6">
        <v>1.04983</v>
      </c>
      <c r="G6" s="355">
        <v>0</v>
      </c>
      <c r="H6">
        <v>0</v>
      </c>
    </row>
    <row r="7" spans="1:10" x14ac:dyDescent="0.2">
      <c r="A7">
        <v>11</v>
      </c>
      <c r="B7" s="585">
        <v>42737.459027777775</v>
      </c>
      <c r="C7" s="376" t="s">
        <v>2050</v>
      </c>
      <c r="D7" s="355">
        <v>3</v>
      </c>
      <c r="E7">
        <v>0.01</v>
      </c>
      <c r="F7">
        <v>1.04826</v>
      </c>
      <c r="G7" s="355">
        <v>0</v>
      </c>
      <c r="H7">
        <v>1.04826</v>
      </c>
      <c r="I7">
        <v>1.5</v>
      </c>
      <c r="J7" s="355">
        <v>3553</v>
      </c>
    </row>
    <row r="8" spans="1:10" x14ac:dyDescent="0.2">
      <c r="A8">
        <v>8</v>
      </c>
      <c r="B8" s="585">
        <v>42737.459027777775</v>
      </c>
      <c r="C8" s="376" t="s">
        <v>92</v>
      </c>
      <c r="D8" s="355">
        <v>4</v>
      </c>
      <c r="E8">
        <v>0.02</v>
      </c>
      <c r="F8">
        <v>1.0488500000000001</v>
      </c>
      <c r="G8" s="355">
        <v>0</v>
      </c>
      <c r="H8">
        <v>0</v>
      </c>
    </row>
    <row r="9" spans="1:10" x14ac:dyDescent="0.2">
      <c r="A9">
        <v>68</v>
      </c>
      <c r="B9" s="585">
        <v>42738.761111111111</v>
      </c>
      <c r="C9" s="376" t="s">
        <v>2050</v>
      </c>
      <c r="D9" s="355">
        <v>4</v>
      </c>
      <c r="E9">
        <v>0.02</v>
      </c>
      <c r="F9">
        <v>1.0402800000000001</v>
      </c>
      <c r="G9" s="355">
        <v>0</v>
      </c>
      <c r="H9">
        <v>1.0402800000000001</v>
      </c>
      <c r="I9">
        <v>-17.52</v>
      </c>
      <c r="J9" s="355">
        <v>3535.21</v>
      </c>
    </row>
    <row r="10" spans="1:10" x14ac:dyDescent="0.2">
      <c r="A10">
        <v>12</v>
      </c>
      <c r="B10" s="585">
        <v>42737.459027777775</v>
      </c>
      <c r="C10" s="376" t="s">
        <v>93</v>
      </c>
      <c r="D10" s="355">
        <v>5</v>
      </c>
      <c r="E10">
        <v>0.01</v>
      </c>
      <c r="F10">
        <v>1.0482</v>
      </c>
      <c r="G10" s="355">
        <v>0</v>
      </c>
      <c r="H10">
        <v>0</v>
      </c>
    </row>
    <row r="11" spans="1:10" x14ac:dyDescent="0.2">
      <c r="A11">
        <v>14</v>
      </c>
      <c r="B11" s="585">
        <v>42737.62222222222</v>
      </c>
      <c r="C11" s="376" t="s">
        <v>2050</v>
      </c>
      <c r="D11" s="355">
        <v>5</v>
      </c>
      <c r="E11">
        <v>0.01</v>
      </c>
      <c r="F11">
        <v>1.0466299999999999</v>
      </c>
      <c r="G11" s="355">
        <v>0</v>
      </c>
      <c r="H11">
        <v>1.0466299999999999</v>
      </c>
      <c r="I11">
        <v>1.5</v>
      </c>
      <c r="J11" s="355">
        <v>3554.5</v>
      </c>
    </row>
    <row r="12" spans="1:10" x14ac:dyDescent="0.2">
      <c r="A12">
        <v>15</v>
      </c>
      <c r="B12" s="585">
        <v>42737.62222222222</v>
      </c>
      <c r="C12" s="376" t="s">
        <v>93</v>
      </c>
      <c r="D12" s="355">
        <v>6</v>
      </c>
      <c r="E12">
        <v>0.01</v>
      </c>
      <c r="F12">
        <v>1.04657</v>
      </c>
      <c r="G12" s="355">
        <v>0</v>
      </c>
      <c r="H12">
        <v>0</v>
      </c>
    </row>
    <row r="13" spans="1:10" x14ac:dyDescent="0.2">
      <c r="A13">
        <v>25</v>
      </c>
      <c r="B13" s="585">
        <v>42738.429166666669</v>
      </c>
      <c r="C13" s="376" t="s">
        <v>2050</v>
      </c>
      <c r="D13" s="355">
        <v>6</v>
      </c>
      <c r="E13">
        <v>0.01</v>
      </c>
      <c r="F13">
        <v>1.0450699999999999</v>
      </c>
      <c r="G13" s="355">
        <v>0</v>
      </c>
      <c r="H13">
        <v>1.0450699999999999</v>
      </c>
      <c r="I13">
        <v>1.5</v>
      </c>
      <c r="J13" s="355">
        <v>3556</v>
      </c>
    </row>
    <row r="14" spans="1:10" x14ac:dyDescent="0.2">
      <c r="A14">
        <v>17</v>
      </c>
      <c r="B14" s="585">
        <v>42737.967361111114</v>
      </c>
      <c r="C14" s="376" t="s">
        <v>92</v>
      </c>
      <c r="D14" s="355">
        <v>7</v>
      </c>
      <c r="E14">
        <v>0.03</v>
      </c>
      <c r="F14">
        <v>1.0451900000000001</v>
      </c>
      <c r="G14" s="355">
        <v>0</v>
      </c>
      <c r="H14">
        <v>0</v>
      </c>
    </row>
    <row r="15" spans="1:10" x14ac:dyDescent="0.2">
      <c r="A15">
        <v>69</v>
      </c>
      <c r="B15" s="585">
        <v>42738.761111111111</v>
      </c>
      <c r="C15" s="376" t="s">
        <v>2050</v>
      </c>
      <c r="D15" s="355">
        <v>7</v>
      </c>
      <c r="E15">
        <v>0.03</v>
      </c>
      <c r="F15">
        <v>1.0402800000000001</v>
      </c>
      <c r="G15" s="355">
        <v>0</v>
      </c>
      <c r="H15">
        <v>1.0402800000000001</v>
      </c>
      <c r="I15">
        <v>-15.3</v>
      </c>
      <c r="J15" s="355">
        <v>3519.91</v>
      </c>
    </row>
    <row r="16" spans="1:10" x14ac:dyDescent="0.2">
      <c r="A16">
        <v>26</v>
      </c>
      <c r="B16" s="585">
        <v>42738.429166666669</v>
      </c>
      <c r="C16" s="376" t="s">
        <v>93</v>
      </c>
      <c r="D16" s="355">
        <v>8</v>
      </c>
      <c r="E16">
        <v>0.01</v>
      </c>
      <c r="F16">
        <v>1.0450600000000001</v>
      </c>
      <c r="G16" s="355">
        <v>0</v>
      </c>
      <c r="H16">
        <v>0</v>
      </c>
    </row>
    <row r="17" spans="1:10" x14ac:dyDescent="0.2">
      <c r="A17">
        <v>28</v>
      </c>
      <c r="B17" s="585">
        <v>42738.431250000001</v>
      </c>
      <c r="C17" s="376" t="s">
        <v>2050</v>
      </c>
      <c r="D17" s="355">
        <v>8</v>
      </c>
      <c r="E17">
        <v>0.01</v>
      </c>
      <c r="F17">
        <v>1.04349</v>
      </c>
      <c r="G17" s="355">
        <v>0</v>
      </c>
      <c r="H17">
        <v>1.04349</v>
      </c>
      <c r="I17">
        <v>1.5</v>
      </c>
      <c r="J17" s="355">
        <v>3557.5</v>
      </c>
    </row>
    <row r="18" spans="1:10" x14ac:dyDescent="0.2">
      <c r="A18">
        <v>29</v>
      </c>
      <c r="B18" s="585">
        <v>42738.431250000001</v>
      </c>
      <c r="C18" s="376" t="s">
        <v>93</v>
      </c>
      <c r="D18" s="355">
        <v>9</v>
      </c>
      <c r="E18">
        <v>0.01</v>
      </c>
      <c r="F18">
        <v>1.04348</v>
      </c>
      <c r="G18" s="355">
        <v>0</v>
      </c>
      <c r="H18">
        <v>0</v>
      </c>
    </row>
    <row r="19" spans="1:10" x14ac:dyDescent="0.2">
      <c r="A19">
        <v>31</v>
      </c>
      <c r="B19" s="585">
        <v>42738.470138888886</v>
      </c>
      <c r="C19" s="376" t="s">
        <v>2050</v>
      </c>
      <c r="D19" s="355">
        <v>9</v>
      </c>
      <c r="E19">
        <v>0.01</v>
      </c>
      <c r="F19">
        <v>1.0419099999999999</v>
      </c>
      <c r="G19" s="355">
        <v>0</v>
      </c>
      <c r="H19">
        <v>1.0419099999999999</v>
      </c>
      <c r="I19">
        <v>1.5</v>
      </c>
      <c r="J19" s="355">
        <v>3559</v>
      </c>
    </row>
    <row r="20" spans="1:10" x14ac:dyDescent="0.2">
      <c r="A20">
        <v>32</v>
      </c>
      <c r="B20" s="585">
        <v>42738.470138888886</v>
      </c>
      <c r="C20" s="376" t="s">
        <v>93</v>
      </c>
      <c r="D20" s="355">
        <v>10</v>
      </c>
      <c r="E20">
        <v>0.01</v>
      </c>
      <c r="F20">
        <v>1.0418799999999999</v>
      </c>
      <c r="G20" s="355">
        <v>0</v>
      </c>
      <c r="H20">
        <v>0</v>
      </c>
    </row>
    <row r="21" spans="1:10" x14ac:dyDescent="0.2">
      <c r="A21">
        <v>39</v>
      </c>
      <c r="B21" s="585">
        <v>42738.495138888888</v>
      </c>
      <c r="C21" s="376" t="s">
        <v>2050</v>
      </c>
      <c r="D21" s="355">
        <v>10</v>
      </c>
      <c r="E21">
        <v>0.01</v>
      </c>
      <c r="F21">
        <v>1.0403100000000001</v>
      </c>
      <c r="G21" s="355">
        <v>0</v>
      </c>
      <c r="H21">
        <v>1.0403100000000001</v>
      </c>
      <c r="I21">
        <v>1.5</v>
      </c>
      <c r="J21" s="355">
        <v>3560.5</v>
      </c>
    </row>
    <row r="22" spans="1:10" x14ac:dyDescent="0.2">
      <c r="A22">
        <v>34</v>
      </c>
      <c r="B22" s="585">
        <v>42738.472222222219</v>
      </c>
      <c r="C22" s="376" t="s">
        <v>92</v>
      </c>
      <c r="D22" s="355">
        <v>11</v>
      </c>
      <c r="E22">
        <v>0.06</v>
      </c>
      <c r="F22">
        <v>1.04169</v>
      </c>
      <c r="G22" s="355">
        <v>0</v>
      </c>
      <c r="H22">
        <v>0</v>
      </c>
    </row>
    <row r="23" spans="1:10" x14ac:dyDescent="0.2">
      <c r="A23">
        <v>70</v>
      </c>
      <c r="B23" s="585">
        <v>42738.761111111111</v>
      </c>
      <c r="C23" s="376" t="s">
        <v>2050</v>
      </c>
      <c r="D23" s="355">
        <v>11</v>
      </c>
      <c r="E23">
        <v>0.06</v>
      </c>
      <c r="F23">
        <v>1.0402800000000001</v>
      </c>
      <c r="G23" s="355">
        <v>0</v>
      </c>
      <c r="H23">
        <v>1.0402800000000001</v>
      </c>
      <c r="I23">
        <v>-8.8800000000000008</v>
      </c>
      <c r="J23" s="355">
        <v>3511.03</v>
      </c>
    </row>
    <row r="24" spans="1:10" x14ac:dyDescent="0.2">
      <c r="A24">
        <v>40</v>
      </c>
      <c r="B24" s="585">
        <v>42738.495138888888</v>
      </c>
      <c r="C24" s="376" t="s">
        <v>93</v>
      </c>
      <c r="D24" s="355">
        <v>12</v>
      </c>
      <c r="E24">
        <v>0.01</v>
      </c>
      <c r="F24">
        <v>1.0402800000000001</v>
      </c>
      <c r="G24" s="355">
        <v>0</v>
      </c>
      <c r="H24">
        <v>0</v>
      </c>
    </row>
    <row r="25" spans="1:10" x14ac:dyDescent="0.2">
      <c r="A25">
        <v>42</v>
      </c>
      <c r="B25" s="585">
        <v>42738.554166666669</v>
      </c>
      <c r="C25" s="376" t="s">
        <v>2050</v>
      </c>
      <c r="D25" s="355">
        <v>12</v>
      </c>
      <c r="E25">
        <v>0.01</v>
      </c>
      <c r="F25">
        <v>1.03871</v>
      </c>
      <c r="G25" s="355">
        <v>0</v>
      </c>
      <c r="H25">
        <v>1.03871</v>
      </c>
      <c r="I25">
        <v>1.5</v>
      </c>
      <c r="J25" s="355">
        <v>3562</v>
      </c>
    </row>
    <row r="26" spans="1:10" x14ac:dyDescent="0.2">
      <c r="A26">
        <v>43</v>
      </c>
      <c r="B26" s="585">
        <v>42738.554166666669</v>
      </c>
      <c r="C26" s="376" t="s">
        <v>93</v>
      </c>
      <c r="D26" s="355">
        <v>13</v>
      </c>
      <c r="E26">
        <v>0.01</v>
      </c>
      <c r="F26">
        <v>1.03864</v>
      </c>
      <c r="G26" s="355">
        <v>0</v>
      </c>
      <c r="H26">
        <v>0</v>
      </c>
    </row>
    <row r="27" spans="1:10" x14ac:dyDescent="0.2">
      <c r="A27">
        <v>51</v>
      </c>
      <c r="B27" s="585">
        <v>42738.711111111108</v>
      </c>
      <c r="C27" s="376" t="s">
        <v>2050</v>
      </c>
      <c r="D27" s="355">
        <v>13</v>
      </c>
      <c r="E27">
        <v>0.01</v>
      </c>
      <c r="F27">
        <v>1.0370699999999999</v>
      </c>
      <c r="G27" s="355">
        <v>0</v>
      </c>
      <c r="H27">
        <v>1.0370699999999999</v>
      </c>
      <c r="I27">
        <v>1.5</v>
      </c>
      <c r="J27" s="355">
        <v>3563.5</v>
      </c>
    </row>
    <row r="28" spans="1:10" x14ac:dyDescent="0.2">
      <c r="A28">
        <v>45</v>
      </c>
      <c r="B28" s="585">
        <v>42738.563194444447</v>
      </c>
      <c r="C28" s="376" t="s">
        <v>92</v>
      </c>
      <c r="D28" s="355">
        <v>14</v>
      </c>
      <c r="E28">
        <v>0.1</v>
      </c>
      <c r="F28">
        <v>1.0381899999999999</v>
      </c>
      <c r="G28" s="355">
        <v>0</v>
      </c>
      <c r="H28">
        <v>0</v>
      </c>
    </row>
    <row r="29" spans="1:10" x14ac:dyDescent="0.2">
      <c r="A29">
        <v>71</v>
      </c>
      <c r="B29" s="585">
        <v>42738.761111111111</v>
      </c>
      <c r="C29" s="376" t="s">
        <v>2050</v>
      </c>
      <c r="D29" s="355">
        <v>14</v>
      </c>
      <c r="E29">
        <v>0.1</v>
      </c>
      <c r="F29">
        <v>1.0402800000000001</v>
      </c>
      <c r="G29" s="355">
        <v>0</v>
      </c>
      <c r="H29">
        <v>1.0402800000000001</v>
      </c>
      <c r="I29">
        <v>20.2</v>
      </c>
      <c r="J29" s="355">
        <v>3531.23</v>
      </c>
    </row>
    <row r="30" spans="1:10" x14ac:dyDescent="0.2">
      <c r="A30">
        <v>52</v>
      </c>
      <c r="B30" s="585">
        <v>42738.711805555555</v>
      </c>
      <c r="C30" s="376" t="s">
        <v>93</v>
      </c>
      <c r="D30" s="355">
        <v>15</v>
      </c>
      <c r="E30">
        <v>0.01</v>
      </c>
      <c r="F30">
        <v>1.0357400000000001</v>
      </c>
      <c r="G30" s="355">
        <v>0</v>
      </c>
      <c r="H30">
        <v>0</v>
      </c>
    </row>
    <row r="31" spans="1:10" x14ac:dyDescent="0.2">
      <c r="A31">
        <v>54</v>
      </c>
      <c r="B31" s="585">
        <v>42738.717361111114</v>
      </c>
      <c r="C31" s="376" t="s">
        <v>2050</v>
      </c>
      <c r="D31" s="355">
        <v>15</v>
      </c>
      <c r="E31">
        <v>0.01</v>
      </c>
      <c r="F31">
        <v>1.03417</v>
      </c>
      <c r="G31" s="355">
        <v>0</v>
      </c>
      <c r="H31">
        <v>1.03417</v>
      </c>
      <c r="I31">
        <v>1.5</v>
      </c>
      <c r="J31" s="355">
        <v>3565</v>
      </c>
    </row>
    <row r="32" spans="1:10" x14ac:dyDescent="0.2">
      <c r="A32">
        <v>55</v>
      </c>
      <c r="B32" s="585">
        <v>42738.71875</v>
      </c>
      <c r="C32" s="376" t="s">
        <v>93</v>
      </c>
      <c r="D32" s="355">
        <v>16</v>
      </c>
      <c r="E32">
        <v>0.01</v>
      </c>
      <c r="F32">
        <v>1.03454</v>
      </c>
      <c r="G32" s="355">
        <v>0</v>
      </c>
      <c r="H32">
        <v>0</v>
      </c>
    </row>
    <row r="33" spans="1:10" x14ac:dyDescent="0.2">
      <c r="A33">
        <v>159</v>
      </c>
      <c r="B33" s="585">
        <v>42740.477083333331</v>
      </c>
      <c r="C33" s="376" t="s">
        <v>2050</v>
      </c>
      <c r="D33" s="355">
        <v>16</v>
      </c>
      <c r="E33">
        <v>0.01</v>
      </c>
      <c r="F33">
        <v>1.0503899999999999</v>
      </c>
      <c r="G33" s="355">
        <v>0</v>
      </c>
      <c r="H33">
        <v>1.0503899999999999</v>
      </c>
      <c r="I33">
        <v>-15.66</v>
      </c>
      <c r="J33" s="355">
        <v>3642.63</v>
      </c>
    </row>
    <row r="34" spans="1:10" x14ac:dyDescent="0.2">
      <c r="A34">
        <v>57</v>
      </c>
      <c r="B34" s="585">
        <v>42738.71875</v>
      </c>
      <c r="C34" s="376" t="s">
        <v>92</v>
      </c>
      <c r="D34" s="355">
        <v>17</v>
      </c>
      <c r="E34">
        <v>0.19</v>
      </c>
      <c r="F34">
        <v>1.0345500000000001</v>
      </c>
      <c r="G34" s="355">
        <v>0</v>
      </c>
      <c r="H34">
        <v>0</v>
      </c>
    </row>
    <row r="35" spans="1:10" x14ac:dyDescent="0.2">
      <c r="A35">
        <v>72</v>
      </c>
      <c r="B35" s="585">
        <v>42738.761111111111</v>
      </c>
      <c r="C35" s="376" t="s">
        <v>2050</v>
      </c>
      <c r="D35" s="355">
        <v>17</v>
      </c>
      <c r="E35">
        <v>0.19</v>
      </c>
      <c r="F35">
        <v>1.0402800000000001</v>
      </c>
      <c r="G35" s="355">
        <v>0</v>
      </c>
      <c r="H35">
        <v>1.0402800000000001</v>
      </c>
      <c r="I35">
        <v>107.54</v>
      </c>
      <c r="J35" s="355">
        <v>3638.77</v>
      </c>
    </row>
    <row r="36" spans="1:10" x14ac:dyDescent="0.2">
      <c r="A36">
        <v>64</v>
      </c>
      <c r="B36" s="585">
        <v>42738.74722222222</v>
      </c>
      <c r="C36" s="376" t="s">
        <v>93</v>
      </c>
      <c r="D36" s="355">
        <v>18</v>
      </c>
      <c r="E36">
        <v>0.02</v>
      </c>
      <c r="F36">
        <v>1.0380400000000001</v>
      </c>
      <c r="G36" s="355">
        <v>0</v>
      </c>
      <c r="H36">
        <v>0</v>
      </c>
    </row>
    <row r="37" spans="1:10" x14ac:dyDescent="0.2">
      <c r="A37">
        <v>160</v>
      </c>
      <c r="B37" s="585">
        <v>42740.477083333331</v>
      </c>
      <c r="C37" s="376" t="s">
        <v>2050</v>
      </c>
      <c r="D37" s="355">
        <v>18</v>
      </c>
      <c r="E37">
        <v>0.02</v>
      </c>
      <c r="F37">
        <v>1.0503899999999999</v>
      </c>
      <c r="G37" s="355">
        <v>0</v>
      </c>
      <c r="H37">
        <v>1.0503899999999999</v>
      </c>
      <c r="I37">
        <v>-24.32</v>
      </c>
      <c r="J37" s="355">
        <v>3618.31</v>
      </c>
    </row>
    <row r="38" spans="1:10" x14ac:dyDescent="0.2">
      <c r="A38">
        <v>73</v>
      </c>
      <c r="B38" s="585">
        <v>42738.761111111111</v>
      </c>
      <c r="C38" s="376" t="s">
        <v>92</v>
      </c>
      <c r="D38" s="355">
        <v>19</v>
      </c>
      <c r="E38">
        <v>0.01</v>
      </c>
      <c r="F38">
        <v>1.0403100000000001</v>
      </c>
      <c r="G38" s="355">
        <v>0</v>
      </c>
      <c r="H38">
        <v>0</v>
      </c>
    </row>
    <row r="39" spans="1:10" x14ac:dyDescent="0.2">
      <c r="A39">
        <v>79</v>
      </c>
      <c r="B39" s="585">
        <v>42738.769444444442</v>
      </c>
      <c r="C39" s="376" t="s">
        <v>2050</v>
      </c>
      <c r="D39" s="355">
        <v>19</v>
      </c>
      <c r="E39">
        <v>0.01</v>
      </c>
      <c r="F39">
        <v>1.0418799999999999</v>
      </c>
      <c r="G39" s="355">
        <v>0</v>
      </c>
      <c r="H39">
        <v>1.0418799999999999</v>
      </c>
      <c r="I39">
        <v>1.5</v>
      </c>
      <c r="J39" s="355">
        <v>3640.27</v>
      </c>
    </row>
    <row r="40" spans="1:10" x14ac:dyDescent="0.2">
      <c r="A40">
        <v>75</v>
      </c>
      <c r="B40" s="585">
        <v>42738.768750000003</v>
      </c>
      <c r="C40" s="376" t="s">
        <v>93</v>
      </c>
      <c r="D40" s="355">
        <v>20</v>
      </c>
      <c r="E40">
        <v>0.03</v>
      </c>
      <c r="F40">
        <v>1.04156</v>
      </c>
      <c r="G40" s="355">
        <v>0</v>
      </c>
      <c r="H40">
        <v>0</v>
      </c>
    </row>
    <row r="41" spans="1:10" x14ac:dyDescent="0.2">
      <c r="A41">
        <v>161</v>
      </c>
      <c r="B41" s="585">
        <v>42740.477083333331</v>
      </c>
      <c r="C41" s="376" t="s">
        <v>2050</v>
      </c>
      <c r="D41" s="355">
        <v>20</v>
      </c>
      <c r="E41">
        <v>0.03</v>
      </c>
      <c r="F41">
        <v>1.0503899999999999</v>
      </c>
      <c r="G41" s="355">
        <v>0</v>
      </c>
      <c r="H41">
        <v>1.0503899999999999</v>
      </c>
      <c r="I41">
        <v>-25.92</v>
      </c>
      <c r="J41" s="355">
        <v>3592.4</v>
      </c>
    </row>
    <row r="42" spans="1:10" x14ac:dyDescent="0.2">
      <c r="A42">
        <v>80</v>
      </c>
      <c r="B42" s="585">
        <v>42738.769444444442</v>
      </c>
      <c r="C42" s="376" t="s">
        <v>92</v>
      </c>
      <c r="D42" s="355">
        <v>21</v>
      </c>
      <c r="E42">
        <v>0.01</v>
      </c>
      <c r="F42">
        <v>1.04196</v>
      </c>
      <c r="G42" s="355">
        <v>0</v>
      </c>
      <c r="H42">
        <v>0</v>
      </c>
    </row>
    <row r="43" spans="1:10" x14ac:dyDescent="0.2">
      <c r="A43">
        <v>86</v>
      </c>
      <c r="B43" s="585">
        <v>42739.42291666667</v>
      </c>
      <c r="C43" s="376" t="s">
        <v>2050</v>
      </c>
      <c r="D43" s="355">
        <v>21</v>
      </c>
      <c r="E43">
        <v>0.01</v>
      </c>
      <c r="F43">
        <v>1.04365</v>
      </c>
      <c r="G43" s="355">
        <v>0</v>
      </c>
      <c r="H43">
        <v>1.04365</v>
      </c>
      <c r="I43">
        <v>1.5</v>
      </c>
      <c r="J43" s="355">
        <v>3641.77</v>
      </c>
    </row>
    <row r="44" spans="1:10" x14ac:dyDescent="0.2">
      <c r="A44">
        <v>87</v>
      </c>
      <c r="B44" s="585">
        <v>42739.423611111109</v>
      </c>
      <c r="C44" s="376" t="s">
        <v>92</v>
      </c>
      <c r="D44" s="355">
        <v>22</v>
      </c>
      <c r="E44">
        <v>0.01</v>
      </c>
      <c r="F44">
        <v>1.0439799999999999</v>
      </c>
      <c r="G44" s="355">
        <v>0</v>
      </c>
      <c r="H44">
        <v>0</v>
      </c>
    </row>
    <row r="45" spans="1:10" x14ac:dyDescent="0.2">
      <c r="A45">
        <v>94</v>
      </c>
      <c r="B45" s="585">
        <v>42739.705555555556</v>
      </c>
      <c r="C45" s="376" t="s">
        <v>2050</v>
      </c>
      <c r="D45" s="355">
        <v>22</v>
      </c>
      <c r="E45">
        <v>0.01</v>
      </c>
      <c r="F45">
        <v>1.04555</v>
      </c>
      <c r="G45" s="355">
        <v>0</v>
      </c>
      <c r="H45">
        <v>1.04555</v>
      </c>
      <c r="I45">
        <v>1.5</v>
      </c>
      <c r="J45" s="355">
        <v>3643.27</v>
      </c>
    </row>
    <row r="46" spans="1:10" x14ac:dyDescent="0.2">
      <c r="A46">
        <v>89</v>
      </c>
      <c r="B46" s="585">
        <v>42739.680555555555</v>
      </c>
      <c r="C46" s="376" t="s">
        <v>93</v>
      </c>
      <c r="D46" s="355">
        <v>23</v>
      </c>
      <c r="E46">
        <v>0.06</v>
      </c>
      <c r="F46">
        <v>1.0450900000000001</v>
      </c>
      <c r="G46" s="355">
        <v>0</v>
      </c>
      <c r="H46">
        <v>0</v>
      </c>
    </row>
    <row r="47" spans="1:10" x14ac:dyDescent="0.2">
      <c r="A47">
        <v>162</v>
      </c>
      <c r="B47" s="585">
        <v>42740.477083333331</v>
      </c>
      <c r="C47" s="376" t="s">
        <v>2050</v>
      </c>
      <c r="D47" s="355">
        <v>23</v>
      </c>
      <c r="E47">
        <v>0.06</v>
      </c>
      <c r="F47">
        <v>1.0503899999999999</v>
      </c>
      <c r="G47" s="355">
        <v>0</v>
      </c>
      <c r="H47">
        <v>1.0503899999999999</v>
      </c>
      <c r="I47">
        <v>-31.04</v>
      </c>
      <c r="J47" s="355">
        <v>3561.35</v>
      </c>
    </row>
    <row r="48" spans="1:10" x14ac:dyDescent="0.2">
      <c r="A48">
        <v>95</v>
      </c>
      <c r="B48" s="585">
        <v>42739.705555555556</v>
      </c>
      <c r="C48" s="376" t="s">
        <v>92</v>
      </c>
      <c r="D48" s="355">
        <v>24</v>
      </c>
      <c r="E48">
        <v>0.01</v>
      </c>
      <c r="F48">
        <v>1.0456000000000001</v>
      </c>
      <c r="G48" s="355">
        <v>0</v>
      </c>
      <c r="H48">
        <v>0</v>
      </c>
    </row>
    <row r="49" spans="1:10" x14ac:dyDescent="0.2">
      <c r="A49">
        <v>97</v>
      </c>
      <c r="B49" s="585">
        <v>42739.719444444447</v>
      </c>
      <c r="C49" s="376" t="s">
        <v>2050</v>
      </c>
      <c r="D49" s="355">
        <v>24</v>
      </c>
      <c r="E49">
        <v>0.01</v>
      </c>
      <c r="F49">
        <v>1.0471699999999999</v>
      </c>
      <c r="G49" s="355">
        <v>0</v>
      </c>
      <c r="H49">
        <v>1.0471699999999999</v>
      </c>
      <c r="I49">
        <v>1.5</v>
      </c>
      <c r="J49" s="355">
        <v>3644.77</v>
      </c>
    </row>
    <row r="50" spans="1:10" x14ac:dyDescent="0.2">
      <c r="A50">
        <v>98</v>
      </c>
      <c r="B50" s="585">
        <v>42739.719444444447</v>
      </c>
      <c r="C50" s="376" t="s">
        <v>92</v>
      </c>
      <c r="D50" s="355">
        <v>25</v>
      </c>
      <c r="E50">
        <v>0.01</v>
      </c>
      <c r="F50">
        <v>1.0472999999999999</v>
      </c>
      <c r="G50" s="355">
        <v>0</v>
      </c>
      <c r="H50">
        <v>0</v>
      </c>
    </row>
    <row r="51" spans="1:10" x14ac:dyDescent="0.2">
      <c r="A51">
        <v>106</v>
      </c>
      <c r="B51" s="585">
        <v>42739.76458333333</v>
      </c>
      <c r="C51" s="376" t="s">
        <v>2050</v>
      </c>
      <c r="D51" s="355">
        <v>25</v>
      </c>
      <c r="E51">
        <v>0.01</v>
      </c>
      <c r="F51">
        <v>1.04887</v>
      </c>
      <c r="G51" s="355">
        <v>0</v>
      </c>
      <c r="H51">
        <v>1.04887</v>
      </c>
      <c r="I51">
        <v>1.5</v>
      </c>
      <c r="J51" s="355">
        <v>3646.27</v>
      </c>
    </row>
    <row r="52" spans="1:10" x14ac:dyDescent="0.2">
      <c r="A52">
        <v>100</v>
      </c>
      <c r="B52" s="585">
        <v>42739.76458333333</v>
      </c>
      <c r="C52" s="376" t="s">
        <v>93</v>
      </c>
      <c r="D52" s="355">
        <v>26</v>
      </c>
      <c r="E52">
        <v>0.1</v>
      </c>
      <c r="F52">
        <v>1.04861</v>
      </c>
      <c r="G52" s="355">
        <v>0</v>
      </c>
      <c r="H52">
        <v>0</v>
      </c>
    </row>
    <row r="53" spans="1:10" x14ac:dyDescent="0.2">
      <c r="A53">
        <v>163</v>
      </c>
      <c r="B53" s="585">
        <v>42740.477083333331</v>
      </c>
      <c r="C53" s="376" t="s">
        <v>2050</v>
      </c>
      <c r="D53" s="355">
        <v>26</v>
      </c>
      <c r="E53">
        <v>0.1</v>
      </c>
      <c r="F53">
        <v>1.0503899999999999</v>
      </c>
      <c r="G53" s="355">
        <v>0</v>
      </c>
      <c r="H53">
        <v>1.0503899999999999</v>
      </c>
      <c r="I53">
        <v>-16.54</v>
      </c>
      <c r="J53" s="355">
        <v>3544.82</v>
      </c>
    </row>
    <row r="54" spans="1:10" x14ac:dyDescent="0.2">
      <c r="A54">
        <v>107</v>
      </c>
      <c r="B54" s="585">
        <v>42739.76458333333</v>
      </c>
      <c r="C54" s="376" t="s">
        <v>92</v>
      </c>
      <c r="D54" s="355">
        <v>27</v>
      </c>
      <c r="E54">
        <v>0.01</v>
      </c>
      <c r="F54">
        <v>1.04891</v>
      </c>
      <c r="G54" s="355">
        <v>0</v>
      </c>
      <c r="H54">
        <v>0</v>
      </c>
    </row>
    <row r="55" spans="1:10" x14ac:dyDescent="0.2">
      <c r="A55">
        <v>112</v>
      </c>
      <c r="B55" s="585">
        <v>42739.947916666664</v>
      </c>
      <c r="C55" s="376" t="s">
        <v>2050</v>
      </c>
      <c r="D55" s="355">
        <v>27</v>
      </c>
      <c r="E55">
        <v>0.01</v>
      </c>
      <c r="F55">
        <v>1.0481499999999999</v>
      </c>
      <c r="G55" s="355">
        <v>0</v>
      </c>
      <c r="H55">
        <v>1.0481499999999999</v>
      </c>
      <c r="I55">
        <v>-0.83</v>
      </c>
      <c r="J55" s="355">
        <v>3645.44</v>
      </c>
    </row>
    <row r="56" spans="1:10" x14ac:dyDescent="0.2">
      <c r="A56">
        <v>109</v>
      </c>
      <c r="B56" s="585">
        <v>42739.9</v>
      </c>
      <c r="C56" s="376" t="s">
        <v>92</v>
      </c>
      <c r="D56" s="355">
        <v>28</v>
      </c>
      <c r="E56">
        <v>0.02</v>
      </c>
      <c r="F56">
        <v>1.04541</v>
      </c>
      <c r="G56" s="355">
        <v>0</v>
      </c>
      <c r="H56">
        <v>0</v>
      </c>
    </row>
    <row r="57" spans="1:10" x14ac:dyDescent="0.2">
      <c r="A57">
        <v>113</v>
      </c>
      <c r="B57" s="585">
        <v>42739.947916666664</v>
      </c>
      <c r="C57" s="376" t="s">
        <v>2050</v>
      </c>
      <c r="D57" s="355">
        <v>28</v>
      </c>
      <c r="E57">
        <v>0.02</v>
      </c>
      <c r="F57">
        <v>1.0481499999999999</v>
      </c>
      <c r="G57" s="355">
        <v>0</v>
      </c>
      <c r="H57">
        <v>1.0481499999999999</v>
      </c>
      <c r="I57">
        <v>5.34</v>
      </c>
      <c r="J57" s="355">
        <v>3650.78</v>
      </c>
    </row>
    <row r="58" spans="1:10" x14ac:dyDescent="0.2">
      <c r="A58">
        <v>114</v>
      </c>
      <c r="B58" s="585">
        <v>42739.947916666664</v>
      </c>
      <c r="C58" s="376" t="s">
        <v>92</v>
      </c>
      <c r="D58" s="355">
        <v>29</v>
      </c>
      <c r="E58">
        <v>0.01</v>
      </c>
      <c r="F58">
        <v>1.04817</v>
      </c>
      <c r="G58" s="355">
        <v>0</v>
      </c>
      <c r="H58">
        <v>0</v>
      </c>
    </row>
    <row r="59" spans="1:10" x14ac:dyDescent="0.2">
      <c r="A59">
        <v>122</v>
      </c>
      <c r="B59" s="585">
        <v>42740.081250000003</v>
      </c>
      <c r="C59" s="376" t="s">
        <v>2050</v>
      </c>
      <c r="D59" s="355">
        <v>29</v>
      </c>
      <c r="E59">
        <v>0.01</v>
      </c>
      <c r="F59">
        <v>1.0501</v>
      </c>
      <c r="G59" s="355">
        <v>0</v>
      </c>
      <c r="H59">
        <v>1.0501</v>
      </c>
      <c r="I59">
        <v>1.5</v>
      </c>
      <c r="J59" s="355">
        <v>3652.29</v>
      </c>
    </row>
    <row r="60" spans="1:10" x14ac:dyDescent="0.2">
      <c r="A60">
        <v>123</v>
      </c>
      <c r="B60" s="585">
        <v>42740.081250000003</v>
      </c>
      <c r="C60" s="376" t="s">
        <v>92</v>
      </c>
      <c r="D60" s="355">
        <v>30</v>
      </c>
      <c r="E60">
        <v>0.01</v>
      </c>
      <c r="F60">
        <v>1.0501100000000001</v>
      </c>
      <c r="G60" s="355">
        <v>0</v>
      </c>
      <c r="H60">
        <v>0</v>
      </c>
    </row>
    <row r="61" spans="1:10" x14ac:dyDescent="0.2">
      <c r="A61">
        <v>125</v>
      </c>
      <c r="B61" s="585">
        <v>42740.086111111108</v>
      </c>
      <c r="C61" s="376" t="s">
        <v>2050</v>
      </c>
      <c r="D61" s="355">
        <v>30</v>
      </c>
      <c r="E61">
        <v>0.01</v>
      </c>
      <c r="F61">
        <v>1.0516799999999999</v>
      </c>
      <c r="G61" s="355">
        <v>0</v>
      </c>
      <c r="H61">
        <v>1.0516799999999999</v>
      </c>
      <c r="I61">
        <v>1.5</v>
      </c>
      <c r="J61" s="355">
        <v>3653.79</v>
      </c>
    </row>
    <row r="62" spans="1:10" x14ac:dyDescent="0.2">
      <c r="A62">
        <v>126</v>
      </c>
      <c r="B62" s="585">
        <v>42740.090277777781</v>
      </c>
      <c r="C62" s="376" t="s">
        <v>93</v>
      </c>
      <c r="D62" s="355">
        <v>31</v>
      </c>
      <c r="E62">
        <v>0.19</v>
      </c>
      <c r="F62">
        <v>1.0530299999999999</v>
      </c>
      <c r="G62" s="355">
        <v>0</v>
      </c>
      <c r="H62">
        <v>0</v>
      </c>
    </row>
    <row r="63" spans="1:10" x14ac:dyDescent="0.2">
      <c r="A63">
        <v>164</v>
      </c>
      <c r="B63" s="585">
        <v>42740.477083333331</v>
      </c>
      <c r="C63" s="376" t="s">
        <v>2050</v>
      </c>
      <c r="D63" s="355">
        <v>31</v>
      </c>
      <c r="E63">
        <v>0.19</v>
      </c>
      <c r="F63">
        <v>1.0503899999999999</v>
      </c>
      <c r="G63" s="355">
        <v>0</v>
      </c>
      <c r="H63">
        <v>1.0503899999999999</v>
      </c>
      <c r="I63">
        <v>48.83</v>
      </c>
      <c r="J63" s="355">
        <v>3593.65</v>
      </c>
    </row>
    <row r="64" spans="1:10" x14ac:dyDescent="0.2">
      <c r="A64">
        <v>133</v>
      </c>
      <c r="B64" s="585">
        <v>42740.090277777781</v>
      </c>
      <c r="C64" s="376" t="s">
        <v>92</v>
      </c>
      <c r="D64" s="355">
        <v>32</v>
      </c>
      <c r="E64">
        <v>0.01</v>
      </c>
      <c r="F64">
        <v>1.05304</v>
      </c>
      <c r="G64" s="355">
        <v>0</v>
      </c>
      <c r="H64">
        <v>0</v>
      </c>
    </row>
    <row r="65" spans="1:10" x14ac:dyDescent="0.2">
      <c r="A65">
        <v>135</v>
      </c>
      <c r="B65" s="585">
        <v>42740.304861111108</v>
      </c>
      <c r="C65" s="376" t="s">
        <v>2050</v>
      </c>
      <c r="D65" s="355">
        <v>32</v>
      </c>
      <c r="E65">
        <v>0.01</v>
      </c>
      <c r="F65">
        <v>1.05461</v>
      </c>
      <c r="G65" s="355">
        <v>0</v>
      </c>
      <c r="H65">
        <v>1.05461</v>
      </c>
      <c r="I65">
        <v>1.5</v>
      </c>
      <c r="J65" s="355">
        <v>3655.29</v>
      </c>
    </row>
    <row r="66" spans="1:10" x14ac:dyDescent="0.2">
      <c r="A66">
        <v>136</v>
      </c>
      <c r="B66" s="585">
        <v>42740.304861111108</v>
      </c>
      <c r="C66" s="376" t="s">
        <v>92</v>
      </c>
      <c r="D66" s="355">
        <v>33</v>
      </c>
      <c r="E66">
        <v>0.01</v>
      </c>
      <c r="F66">
        <v>1.0546599999999999</v>
      </c>
      <c r="G66" s="355">
        <v>0</v>
      </c>
      <c r="H66">
        <v>0</v>
      </c>
    </row>
    <row r="67" spans="1:10" x14ac:dyDescent="0.2">
      <c r="A67">
        <v>138</v>
      </c>
      <c r="B67" s="585">
        <v>42740.311805555553</v>
      </c>
      <c r="C67" s="376" t="s">
        <v>2050</v>
      </c>
      <c r="D67" s="355">
        <v>33</v>
      </c>
      <c r="E67">
        <v>0.01</v>
      </c>
      <c r="F67">
        <v>1.05623</v>
      </c>
      <c r="G67" s="355">
        <v>0</v>
      </c>
      <c r="H67">
        <v>1.05623</v>
      </c>
      <c r="I67">
        <v>1.5</v>
      </c>
      <c r="J67" s="355">
        <v>3656.79</v>
      </c>
    </row>
    <row r="68" spans="1:10" x14ac:dyDescent="0.2">
      <c r="A68">
        <v>139</v>
      </c>
      <c r="B68" s="585">
        <v>42740.3125</v>
      </c>
      <c r="C68" s="376" t="s">
        <v>92</v>
      </c>
      <c r="D68" s="355">
        <v>34</v>
      </c>
      <c r="E68">
        <v>0.01</v>
      </c>
      <c r="F68">
        <v>1.0559000000000001</v>
      </c>
      <c r="G68" s="355">
        <v>0</v>
      </c>
      <c r="H68">
        <v>0</v>
      </c>
    </row>
    <row r="69" spans="1:10" x14ac:dyDescent="0.2">
      <c r="A69">
        <v>149</v>
      </c>
      <c r="B69" s="585">
        <v>42740.361111111109</v>
      </c>
      <c r="C69" s="376" t="s">
        <v>2050</v>
      </c>
      <c r="D69" s="355">
        <v>34</v>
      </c>
      <c r="E69">
        <v>0.01</v>
      </c>
      <c r="F69">
        <v>1.0574699999999999</v>
      </c>
      <c r="G69" s="355">
        <v>0</v>
      </c>
      <c r="H69">
        <v>1.0574699999999999</v>
      </c>
      <c r="I69">
        <v>1.5</v>
      </c>
      <c r="J69" s="355">
        <v>3658.29</v>
      </c>
    </row>
    <row r="70" spans="1:10" x14ac:dyDescent="0.2">
      <c r="A70">
        <v>141</v>
      </c>
      <c r="B70" s="585">
        <v>42740.359027777777</v>
      </c>
      <c r="C70" s="376" t="s">
        <v>93</v>
      </c>
      <c r="D70" s="355">
        <v>35</v>
      </c>
      <c r="E70">
        <v>0.34</v>
      </c>
      <c r="F70">
        <v>1.0565500000000001</v>
      </c>
      <c r="G70" s="355">
        <v>0</v>
      </c>
      <c r="H70">
        <v>0</v>
      </c>
    </row>
    <row r="71" spans="1:10" x14ac:dyDescent="0.2">
      <c r="A71">
        <v>165</v>
      </c>
      <c r="B71" s="585">
        <v>42740.477083333331</v>
      </c>
      <c r="C71" s="376" t="s">
        <v>2050</v>
      </c>
      <c r="D71" s="355">
        <v>35</v>
      </c>
      <c r="E71">
        <v>0.34</v>
      </c>
      <c r="F71">
        <v>1.0503899999999999</v>
      </c>
      <c r="G71" s="355">
        <v>0</v>
      </c>
      <c r="H71">
        <v>1.0503899999999999</v>
      </c>
      <c r="I71">
        <v>207.06</v>
      </c>
      <c r="J71" s="355">
        <v>3800.71</v>
      </c>
    </row>
    <row r="72" spans="1:10" x14ac:dyDescent="0.2">
      <c r="A72">
        <v>150</v>
      </c>
      <c r="B72" s="585">
        <v>42740.361111111109</v>
      </c>
      <c r="C72" s="376" t="s">
        <v>92</v>
      </c>
      <c r="D72" s="355">
        <v>36</v>
      </c>
      <c r="E72">
        <v>0.01</v>
      </c>
      <c r="F72">
        <v>1.0575000000000001</v>
      </c>
      <c r="G72" s="355">
        <v>0</v>
      </c>
      <c r="H72">
        <v>0</v>
      </c>
    </row>
    <row r="73" spans="1:10" x14ac:dyDescent="0.2">
      <c r="A73">
        <v>174</v>
      </c>
      <c r="B73" s="585">
        <v>42740.678472222222</v>
      </c>
      <c r="C73" s="376" t="s">
        <v>2050</v>
      </c>
      <c r="D73" s="355">
        <v>36</v>
      </c>
      <c r="E73">
        <v>0.01</v>
      </c>
      <c r="F73">
        <v>1.0543199999999999</v>
      </c>
      <c r="G73" s="355">
        <v>0</v>
      </c>
      <c r="H73">
        <v>1.0543199999999999</v>
      </c>
      <c r="I73">
        <v>-3.25</v>
      </c>
      <c r="J73" s="355">
        <v>3798.96</v>
      </c>
    </row>
    <row r="74" spans="1:10" x14ac:dyDescent="0.2">
      <c r="A74">
        <v>152</v>
      </c>
      <c r="B74" s="585">
        <v>42740.431250000001</v>
      </c>
      <c r="C74" s="376" t="s">
        <v>92</v>
      </c>
      <c r="D74" s="355">
        <v>37</v>
      </c>
      <c r="E74">
        <v>0.02</v>
      </c>
      <c r="F74">
        <v>1.0539099999999999</v>
      </c>
      <c r="G74" s="355">
        <v>0</v>
      </c>
      <c r="H74">
        <v>0</v>
      </c>
    </row>
    <row r="75" spans="1:10" x14ac:dyDescent="0.2">
      <c r="A75">
        <v>175</v>
      </c>
      <c r="B75" s="585">
        <v>42740.678472222222</v>
      </c>
      <c r="C75" s="376" t="s">
        <v>2050</v>
      </c>
      <c r="D75" s="355">
        <v>37</v>
      </c>
      <c r="E75">
        <v>0.02</v>
      </c>
      <c r="F75">
        <v>1.0543199999999999</v>
      </c>
      <c r="G75" s="355">
        <v>0</v>
      </c>
      <c r="H75">
        <v>1.0543199999999999</v>
      </c>
      <c r="I75">
        <v>0.68</v>
      </c>
      <c r="J75" s="355">
        <v>3799.64</v>
      </c>
    </row>
    <row r="76" spans="1:10" x14ac:dyDescent="0.2">
      <c r="A76">
        <v>155</v>
      </c>
      <c r="B76" s="585">
        <v>42740.477083333331</v>
      </c>
      <c r="C76" s="376" t="s">
        <v>92</v>
      </c>
      <c r="D76" s="355">
        <v>38</v>
      </c>
      <c r="E76">
        <v>0.03</v>
      </c>
      <c r="F76">
        <v>1.0504</v>
      </c>
      <c r="G76" s="355">
        <v>0</v>
      </c>
      <c r="H76">
        <v>0</v>
      </c>
    </row>
    <row r="77" spans="1:10" x14ac:dyDescent="0.2">
      <c r="A77">
        <v>176</v>
      </c>
      <c r="B77" s="585">
        <v>42740.678472222222</v>
      </c>
      <c r="C77" s="376" t="s">
        <v>2050</v>
      </c>
      <c r="D77" s="355">
        <v>38</v>
      </c>
      <c r="E77">
        <v>0.03</v>
      </c>
      <c r="F77">
        <v>1.0543199999999999</v>
      </c>
      <c r="G77" s="355">
        <v>0</v>
      </c>
      <c r="H77">
        <v>1.0543199999999999</v>
      </c>
      <c r="I77">
        <v>11.55</v>
      </c>
      <c r="J77" s="355">
        <v>3811.19</v>
      </c>
    </row>
    <row r="78" spans="1:10" x14ac:dyDescent="0.2">
      <c r="A78">
        <v>166</v>
      </c>
      <c r="B78" s="585">
        <v>42740.477083333331</v>
      </c>
      <c r="C78" s="376" t="s">
        <v>93</v>
      </c>
      <c r="D78" s="355">
        <v>39</v>
      </c>
      <c r="E78">
        <v>0.01</v>
      </c>
      <c r="F78">
        <v>1.05037</v>
      </c>
      <c r="G78" s="355">
        <v>0</v>
      </c>
      <c r="H78">
        <v>0</v>
      </c>
    </row>
    <row r="79" spans="1:10" x14ac:dyDescent="0.2">
      <c r="A79">
        <v>168</v>
      </c>
      <c r="B79" s="585">
        <v>42740.540972222225</v>
      </c>
      <c r="C79" s="376" t="s">
        <v>2050</v>
      </c>
      <c r="D79" s="355">
        <v>39</v>
      </c>
      <c r="E79">
        <v>0.01</v>
      </c>
      <c r="F79">
        <v>1.0488</v>
      </c>
      <c r="G79" s="355">
        <v>0</v>
      </c>
      <c r="H79">
        <v>1.0488</v>
      </c>
      <c r="I79">
        <v>1.5</v>
      </c>
      <c r="J79" s="355">
        <v>3802.21</v>
      </c>
    </row>
    <row r="80" spans="1:10" x14ac:dyDescent="0.2">
      <c r="A80">
        <v>169</v>
      </c>
      <c r="B80" s="585">
        <v>42740.540972222225</v>
      </c>
      <c r="C80" s="376" t="s">
        <v>93</v>
      </c>
      <c r="D80" s="355">
        <v>40</v>
      </c>
      <c r="E80">
        <v>0.01</v>
      </c>
      <c r="F80">
        <v>1.0487899999999999</v>
      </c>
      <c r="G80" s="355">
        <v>0</v>
      </c>
      <c r="H80">
        <v>0</v>
      </c>
    </row>
    <row r="81" spans="1:10" x14ac:dyDescent="0.2">
      <c r="A81">
        <v>206</v>
      </c>
      <c r="B81" s="585">
        <v>42741.645833333336</v>
      </c>
      <c r="C81" s="376" t="s">
        <v>2050</v>
      </c>
      <c r="D81" s="355">
        <v>40</v>
      </c>
      <c r="E81">
        <v>0.01</v>
      </c>
      <c r="F81">
        <v>1.0556700000000001</v>
      </c>
      <c r="G81" s="355">
        <v>0</v>
      </c>
      <c r="H81">
        <v>1.0556700000000001</v>
      </c>
      <c r="I81">
        <v>-6.88</v>
      </c>
      <c r="J81" s="355">
        <v>3811.8</v>
      </c>
    </row>
    <row r="82" spans="1:10" x14ac:dyDescent="0.2">
      <c r="A82">
        <v>171</v>
      </c>
      <c r="B82" s="585">
        <v>42740.649305555555</v>
      </c>
      <c r="C82" s="376" t="s">
        <v>93</v>
      </c>
      <c r="D82" s="355">
        <v>41</v>
      </c>
      <c r="E82">
        <v>0.02</v>
      </c>
      <c r="F82">
        <v>1.0527</v>
      </c>
      <c r="G82" s="355">
        <v>0</v>
      </c>
      <c r="H82">
        <v>0</v>
      </c>
    </row>
    <row r="83" spans="1:10" x14ac:dyDescent="0.2">
      <c r="A83">
        <v>207</v>
      </c>
      <c r="B83" s="585">
        <v>42741.645833333336</v>
      </c>
      <c r="C83" s="376" t="s">
        <v>2050</v>
      </c>
      <c r="D83" s="355">
        <v>41</v>
      </c>
      <c r="E83">
        <v>0.02</v>
      </c>
      <c r="F83">
        <v>1.0556700000000001</v>
      </c>
      <c r="G83" s="355">
        <v>0</v>
      </c>
      <c r="H83">
        <v>1.0556700000000001</v>
      </c>
      <c r="I83">
        <v>-5.95</v>
      </c>
      <c r="J83" s="355">
        <v>3805.85</v>
      </c>
    </row>
    <row r="84" spans="1:10" x14ac:dyDescent="0.2">
      <c r="A84">
        <v>177</v>
      </c>
      <c r="B84" s="585">
        <v>42740.678472222222</v>
      </c>
      <c r="C84" s="376" t="s">
        <v>92</v>
      </c>
      <c r="D84" s="355">
        <v>42</v>
      </c>
      <c r="E84">
        <v>0.01</v>
      </c>
      <c r="F84">
        <v>1.0543400000000001</v>
      </c>
      <c r="G84" s="355">
        <v>0</v>
      </c>
      <c r="H84">
        <v>0</v>
      </c>
    </row>
    <row r="85" spans="1:10" x14ac:dyDescent="0.2">
      <c r="A85">
        <v>179</v>
      </c>
      <c r="B85" s="585">
        <v>42740.715277777781</v>
      </c>
      <c r="C85" s="376" t="s">
        <v>2050</v>
      </c>
      <c r="D85" s="355">
        <v>42</v>
      </c>
      <c r="E85">
        <v>0.01</v>
      </c>
      <c r="F85">
        <v>1.0559099999999999</v>
      </c>
      <c r="G85" s="355">
        <v>0</v>
      </c>
      <c r="H85">
        <v>1.0559099999999999</v>
      </c>
      <c r="I85">
        <v>1.5</v>
      </c>
      <c r="J85" s="355">
        <v>3812.69</v>
      </c>
    </row>
    <row r="86" spans="1:10" x14ac:dyDescent="0.2">
      <c r="A86">
        <v>180</v>
      </c>
      <c r="B86" s="585">
        <v>42740.715277777781</v>
      </c>
      <c r="C86" s="376" t="s">
        <v>92</v>
      </c>
      <c r="D86" s="355">
        <v>43</v>
      </c>
      <c r="E86">
        <v>0.01</v>
      </c>
      <c r="F86">
        <v>1.05592</v>
      </c>
      <c r="G86" s="355">
        <v>0</v>
      </c>
      <c r="H86">
        <v>0</v>
      </c>
    </row>
    <row r="87" spans="1:10" x14ac:dyDescent="0.2">
      <c r="A87">
        <v>182</v>
      </c>
      <c r="B87" s="585">
        <v>42740.728472222225</v>
      </c>
      <c r="C87" s="376" t="s">
        <v>2050</v>
      </c>
      <c r="D87" s="355">
        <v>43</v>
      </c>
      <c r="E87">
        <v>0.01</v>
      </c>
      <c r="F87">
        <v>1.05749</v>
      </c>
      <c r="G87" s="355">
        <v>0</v>
      </c>
      <c r="H87">
        <v>1.05749</v>
      </c>
      <c r="I87">
        <v>1.5</v>
      </c>
      <c r="J87" s="355">
        <v>3814.19</v>
      </c>
    </row>
    <row r="88" spans="1:10" x14ac:dyDescent="0.2">
      <c r="A88">
        <v>183</v>
      </c>
      <c r="B88" s="585">
        <v>42740.729166666664</v>
      </c>
      <c r="C88" s="376" t="s">
        <v>93</v>
      </c>
      <c r="D88" s="355">
        <v>44</v>
      </c>
      <c r="E88">
        <v>0.03</v>
      </c>
      <c r="F88">
        <v>1.0568900000000001</v>
      </c>
      <c r="G88" s="355">
        <v>0</v>
      </c>
      <c r="H88">
        <v>0</v>
      </c>
    </row>
    <row r="89" spans="1:10" x14ac:dyDescent="0.2">
      <c r="A89">
        <v>208</v>
      </c>
      <c r="B89" s="585">
        <v>42741.645833333336</v>
      </c>
      <c r="C89" s="376" t="s">
        <v>2050</v>
      </c>
      <c r="D89" s="355">
        <v>44</v>
      </c>
      <c r="E89">
        <v>0.03</v>
      </c>
      <c r="F89">
        <v>1.0556700000000001</v>
      </c>
      <c r="G89" s="355">
        <v>0</v>
      </c>
      <c r="H89">
        <v>1.0556700000000001</v>
      </c>
      <c r="I89">
        <v>3.65</v>
      </c>
      <c r="J89" s="355">
        <v>3809.5</v>
      </c>
    </row>
    <row r="90" spans="1:10" x14ac:dyDescent="0.2">
      <c r="A90">
        <v>187</v>
      </c>
      <c r="B90" s="585">
        <v>42740.729166666664</v>
      </c>
      <c r="C90" s="376" t="s">
        <v>92</v>
      </c>
      <c r="D90" s="355">
        <v>45</v>
      </c>
      <c r="E90">
        <v>0.01</v>
      </c>
      <c r="F90">
        <v>1.0569</v>
      </c>
      <c r="G90" s="355">
        <v>0</v>
      </c>
      <c r="H90">
        <v>0</v>
      </c>
    </row>
    <row r="91" spans="1:10" x14ac:dyDescent="0.2">
      <c r="A91">
        <v>189</v>
      </c>
      <c r="B91" s="585">
        <v>42740.736805555556</v>
      </c>
      <c r="C91" s="376" t="s">
        <v>2050</v>
      </c>
      <c r="D91" s="355">
        <v>45</v>
      </c>
      <c r="E91">
        <v>0.01</v>
      </c>
      <c r="F91">
        <v>1.05847</v>
      </c>
      <c r="G91" s="355">
        <v>0</v>
      </c>
      <c r="H91">
        <v>1.05847</v>
      </c>
      <c r="I91">
        <v>1.5</v>
      </c>
      <c r="J91" s="355">
        <v>3815.69</v>
      </c>
    </row>
    <row r="92" spans="1:10" x14ac:dyDescent="0.2">
      <c r="A92">
        <v>190</v>
      </c>
      <c r="B92" s="585">
        <v>42740.736805555556</v>
      </c>
      <c r="C92" s="376" t="s">
        <v>92</v>
      </c>
      <c r="D92" s="355">
        <v>46</v>
      </c>
      <c r="E92">
        <v>0.01</v>
      </c>
      <c r="F92">
        <v>1.0585</v>
      </c>
      <c r="G92" s="355">
        <v>0</v>
      </c>
      <c r="H92">
        <v>0</v>
      </c>
    </row>
    <row r="93" spans="1:10" x14ac:dyDescent="0.2">
      <c r="A93">
        <v>192</v>
      </c>
      <c r="B93" s="585">
        <v>42740.743055555555</v>
      </c>
      <c r="C93" s="376" t="s">
        <v>2050</v>
      </c>
      <c r="D93" s="355">
        <v>46</v>
      </c>
      <c r="E93">
        <v>0.01</v>
      </c>
      <c r="F93">
        <v>1.0600700000000001</v>
      </c>
      <c r="G93" s="355">
        <v>0</v>
      </c>
      <c r="H93">
        <v>1.0600700000000001</v>
      </c>
      <c r="I93">
        <v>1.5</v>
      </c>
      <c r="J93" s="355">
        <v>3817.19</v>
      </c>
    </row>
    <row r="94" spans="1:10" x14ac:dyDescent="0.2">
      <c r="A94">
        <v>193</v>
      </c>
      <c r="B94" s="585">
        <v>42740.743055555555</v>
      </c>
      <c r="C94" s="376" t="s">
        <v>92</v>
      </c>
      <c r="D94" s="355">
        <v>47</v>
      </c>
      <c r="E94">
        <v>0.01</v>
      </c>
      <c r="F94">
        <v>1.0601700000000001</v>
      </c>
      <c r="G94" s="355">
        <v>0</v>
      </c>
      <c r="H94">
        <v>0</v>
      </c>
    </row>
    <row r="95" spans="1:10" x14ac:dyDescent="0.2">
      <c r="A95">
        <v>205</v>
      </c>
      <c r="B95" s="585">
        <v>42741.645833333336</v>
      </c>
      <c r="C95" s="376" t="s">
        <v>2050</v>
      </c>
      <c r="D95" s="355">
        <v>47</v>
      </c>
      <c r="E95">
        <v>0.01</v>
      </c>
      <c r="F95">
        <v>1.06186</v>
      </c>
      <c r="G95" s="355">
        <v>0</v>
      </c>
      <c r="H95">
        <v>1.06186</v>
      </c>
      <c r="I95">
        <v>1.5</v>
      </c>
      <c r="J95" s="355">
        <v>3818.69</v>
      </c>
    </row>
    <row r="96" spans="1:10" x14ac:dyDescent="0.2">
      <c r="A96">
        <v>195</v>
      </c>
      <c r="B96" s="585">
        <v>42740.743055555555</v>
      </c>
      <c r="C96" s="376" t="s">
        <v>93</v>
      </c>
      <c r="D96" s="355">
        <v>48</v>
      </c>
      <c r="E96">
        <v>0.06</v>
      </c>
      <c r="F96">
        <v>1.0604</v>
      </c>
      <c r="G96" s="355">
        <v>0</v>
      </c>
      <c r="H96">
        <v>0</v>
      </c>
    </row>
    <row r="97" spans="1:10" x14ac:dyDescent="0.2">
      <c r="A97">
        <v>209</v>
      </c>
      <c r="B97" s="585">
        <v>42741.645833333336</v>
      </c>
      <c r="C97" s="376" t="s">
        <v>2050</v>
      </c>
      <c r="D97" s="355">
        <v>48</v>
      </c>
      <c r="E97">
        <v>0.06</v>
      </c>
      <c r="F97">
        <v>1.0556700000000001</v>
      </c>
      <c r="G97" s="355">
        <v>0</v>
      </c>
      <c r="H97">
        <v>1.0556700000000001</v>
      </c>
      <c r="I97">
        <v>28.35</v>
      </c>
      <c r="J97" s="355">
        <v>3837.85</v>
      </c>
    </row>
    <row r="98" spans="1:10" x14ac:dyDescent="0.2">
      <c r="A98">
        <v>210</v>
      </c>
      <c r="B98" s="585">
        <v>42741.649305555555</v>
      </c>
      <c r="C98" s="376" t="s">
        <v>93</v>
      </c>
      <c r="D98" s="355">
        <v>49</v>
      </c>
      <c r="E98">
        <v>0.01</v>
      </c>
      <c r="F98">
        <v>1.05657</v>
      </c>
      <c r="G98" s="355">
        <v>0</v>
      </c>
      <c r="H98">
        <v>0</v>
      </c>
    </row>
    <row r="99" spans="1:10" x14ac:dyDescent="0.2">
      <c r="A99">
        <v>217</v>
      </c>
      <c r="B99" s="585">
        <v>42741.657638888886</v>
      </c>
      <c r="C99" s="376" t="s">
        <v>2050</v>
      </c>
      <c r="D99" s="355">
        <v>49</v>
      </c>
      <c r="E99">
        <v>0.01</v>
      </c>
      <c r="F99">
        <v>1.0549999999999999</v>
      </c>
      <c r="G99" s="355">
        <v>0</v>
      </c>
      <c r="H99">
        <v>1.0549999999999999</v>
      </c>
      <c r="I99">
        <v>1.5</v>
      </c>
      <c r="J99" s="355">
        <v>3840.85</v>
      </c>
    </row>
    <row r="100" spans="1:10" x14ac:dyDescent="0.2">
      <c r="A100">
        <v>212</v>
      </c>
      <c r="B100" s="585">
        <v>42741.649305555555</v>
      </c>
      <c r="C100" s="376" t="s">
        <v>92</v>
      </c>
      <c r="D100" s="355">
        <v>50</v>
      </c>
      <c r="E100">
        <v>0.01</v>
      </c>
      <c r="F100">
        <v>1.0565800000000001</v>
      </c>
      <c r="G100" s="355">
        <v>0</v>
      </c>
      <c r="H100">
        <v>0</v>
      </c>
    </row>
    <row r="101" spans="1:10" x14ac:dyDescent="0.2">
      <c r="A101">
        <v>214</v>
      </c>
      <c r="B101" s="585">
        <v>42741.650694444441</v>
      </c>
      <c r="C101" s="376" t="s">
        <v>2050</v>
      </c>
      <c r="D101" s="355">
        <v>50</v>
      </c>
      <c r="E101">
        <v>0.01</v>
      </c>
      <c r="F101">
        <v>1.0581499999999999</v>
      </c>
      <c r="G101" s="355">
        <v>0</v>
      </c>
      <c r="H101">
        <v>1.0581499999999999</v>
      </c>
      <c r="I101">
        <v>1.5</v>
      </c>
      <c r="J101" s="355">
        <v>3839.35</v>
      </c>
    </row>
    <row r="102" spans="1:10" x14ac:dyDescent="0.2">
      <c r="A102">
        <v>215</v>
      </c>
      <c r="B102" s="585">
        <v>42741.652777777781</v>
      </c>
      <c r="C102" s="376" t="s">
        <v>92</v>
      </c>
      <c r="D102" s="355">
        <v>51</v>
      </c>
      <c r="E102">
        <v>0.01</v>
      </c>
      <c r="F102">
        <v>1.05661</v>
      </c>
      <c r="G102" s="355">
        <v>0</v>
      </c>
      <c r="H102">
        <v>0</v>
      </c>
    </row>
    <row r="103" spans="1:10" x14ac:dyDescent="0.2">
      <c r="A103">
        <v>220</v>
      </c>
      <c r="B103" s="585">
        <v>42741.743055555555</v>
      </c>
      <c r="C103" s="376" t="s">
        <v>2050</v>
      </c>
      <c r="D103" s="355">
        <v>51</v>
      </c>
      <c r="E103">
        <v>0.01</v>
      </c>
      <c r="F103">
        <v>1.0581799999999999</v>
      </c>
      <c r="G103" s="355">
        <v>0</v>
      </c>
      <c r="H103">
        <v>1.0581799999999999</v>
      </c>
      <c r="I103">
        <v>1.5</v>
      </c>
      <c r="J103" s="355">
        <v>3842.35</v>
      </c>
    </row>
    <row r="104" spans="1:10" x14ac:dyDescent="0.2">
      <c r="A104">
        <v>218</v>
      </c>
      <c r="B104" s="585">
        <v>42741.659722222219</v>
      </c>
      <c r="C104" s="376" t="s">
        <v>93</v>
      </c>
      <c r="D104" s="355">
        <v>52</v>
      </c>
      <c r="E104">
        <v>0.01</v>
      </c>
      <c r="F104">
        <v>1.05477</v>
      </c>
      <c r="G104" s="355">
        <v>0</v>
      </c>
      <c r="H104">
        <v>0</v>
      </c>
    </row>
    <row r="105" spans="1:10" x14ac:dyDescent="0.2">
      <c r="A105">
        <v>226</v>
      </c>
      <c r="B105" s="585">
        <v>42741.779861111114</v>
      </c>
      <c r="C105" s="376" t="s">
        <v>2050</v>
      </c>
      <c r="D105" s="355">
        <v>52</v>
      </c>
      <c r="E105">
        <v>0.01</v>
      </c>
      <c r="F105">
        <v>1.0555300000000001</v>
      </c>
      <c r="G105" s="355">
        <v>0</v>
      </c>
      <c r="H105">
        <v>1.0555300000000001</v>
      </c>
      <c r="I105">
        <v>-0.83</v>
      </c>
      <c r="J105" s="355">
        <v>3841.52</v>
      </c>
    </row>
    <row r="106" spans="1:10" x14ac:dyDescent="0.2">
      <c r="A106">
        <v>221</v>
      </c>
      <c r="B106" s="585">
        <v>42741.743055555555</v>
      </c>
      <c r="C106" s="376" t="s">
        <v>92</v>
      </c>
      <c r="D106" s="355">
        <v>53</v>
      </c>
      <c r="E106">
        <v>0.01</v>
      </c>
      <c r="F106">
        <v>1.05823</v>
      </c>
      <c r="G106" s="355">
        <v>0</v>
      </c>
      <c r="H106">
        <v>0</v>
      </c>
    </row>
    <row r="107" spans="1:10" x14ac:dyDescent="0.2">
      <c r="A107">
        <v>246</v>
      </c>
      <c r="B107" s="585">
        <v>42744.734722222223</v>
      </c>
      <c r="C107" s="376" t="s">
        <v>2050</v>
      </c>
      <c r="D107" s="355">
        <v>53</v>
      </c>
      <c r="E107">
        <v>0.01</v>
      </c>
      <c r="F107">
        <v>1.05518</v>
      </c>
      <c r="G107" s="355">
        <v>0</v>
      </c>
      <c r="H107">
        <v>1.05518</v>
      </c>
      <c r="I107">
        <v>-3.24</v>
      </c>
      <c r="J107" s="355">
        <v>3846.62</v>
      </c>
    </row>
    <row r="108" spans="1:10" x14ac:dyDescent="0.2">
      <c r="A108">
        <v>223</v>
      </c>
      <c r="B108" s="585">
        <v>42741.743055555555</v>
      </c>
      <c r="C108" s="376" t="s">
        <v>93</v>
      </c>
      <c r="D108" s="355">
        <v>54</v>
      </c>
      <c r="E108">
        <v>0.02</v>
      </c>
      <c r="F108">
        <v>1.05827</v>
      </c>
      <c r="G108" s="355">
        <v>0</v>
      </c>
      <c r="H108">
        <v>0</v>
      </c>
    </row>
    <row r="109" spans="1:10" x14ac:dyDescent="0.2">
      <c r="A109">
        <v>227</v>
      </c>
      <c r="B109" s="585">
        <v>42741.779861111114</v>
      </c>
      <c r="C109" s="376" t="s">
        <v>2050</v>
      </c>
      <c r="D109" s="355">
        <v>54</v>
      </c>
      <c r="E109">
        <v>0.02</v>
      </c>
      <c r="F109">
        <v>1.0555300000000001</v>
      </c>
      <c r="G109" s="355">
        <v>0</v>
      </c>
      <c r="H109">
        <v>1.0555300000000001</v>
      </c>
      <c r="I109">
        <v>5.34</v>
      </c>
      <c r="J109" s="355">
        <v>3846.86</v>
      </c>
    </row>
    <row r="110" spans="1:10" x14ac:dyDescent="0.2">
      <c r="A110">
        <v>228</v>
      </c>
      <c r="B110" s="585">
        <v>42741.779861111114</v>
      </c>
      <c r="C110" s="376" t="s">
        <v>93</v>
      </c>
      <c r="D110" s="355">
        <v>55</v>
      </c>
      <c r="E110">
        <v>0.01</v>
      </c>
      <c r="F110">
        <v>1.05552</v>
      </c>
      <c r="G110" s="355">
        <v>0</v>
      </c>
      <c r="H110">
        <v>0</v>
      </c>
    </row>
    <row r="111" spans="1:10" x14ac:dyDescent="0.2">
      <c r="A111">
        <v>233</v>
      </c>
      <c r="B111" s="585">
        <v>42741.805555555555</v>
      </c>
      <c r="C111" s="376" t="s">
        <v>2050</v>
      </c>
      <c r="D111" s="355">
        <v>55</v>
      </c>
      <c r="E111">
        <v>0.01</v>
      </c>
      <c r="F111">
        <v>1.0539499999999999</v>
      </c>
      <c r="G111" s="355">
        <v>0</v>
      </c>
      <c r="H111">
        <v>1.0539499999999999</v>
      </c>
      <c r="I111">
        <v>1.5</v>
      </c>
      <c r="J111" s="355">
        <v>3848.36</v>
      </c>
    </row>
    <row r="112" spans="1:10" x14ac:dyDescent="0.2">
      <c r="A112">
        <v>230</v>
      </c>
      <c r="B112" s="585">
        <v>42741.802777777775</v>
      </c>
      <c r="C112" s="376" t="s">
        <v>92</v>
      </c>
      <c r="D112" s="355">
        <v>56</v>
      </c>
      <c r="E112">
        <v>0.02</v>
      </c>
      <c r="F112">
        <v>1.0547200000000001</v>
      </c>
      <c r="G112" s="355">
        <v>0</v>
      </c>
      <c r="H112">
        <v>0</v>
      </c>
    </row>
    <row r="113" spans="1:10" x14ac:dyDescent="0.2">
      <c r="A113">
        <v>247</v>
      </c>
      <c r="B113" s="585">
        <v>42744.734722222223</v>
      </c>
      <c r="C113" s="376" t="s">
        <v>2050</v>
      </c>
      <c r="D113" s="355">
        <v>56</v>
      </c>
      <c r="E113">
        <v>0.02</v>
      </c>
      <c r="F113">
        <v>1.05518</v>
      </c>
      <c r="G113" s="355">
        <v>0</v>
      </c>
      <c r="H113">
        <v>1.05518</v>
      </c>
      <c r="I113">
        <v>0.54</v>
      </c>
      <c r="J113" s="355">
        <v>3847.16</v>
      </c>
    </row>
    <row r="114" spans="1:10" x14ac:dyDescent="0.2">
      <c r="A114">
        <v>234</v>
      </c>
      <c r="B114" s="585">
        <v>42741.805555555555</v>
      </c>
      <c r="C114" s="376" t="s">
        <v>93</v>
      </c>
      <c r="D114" s="355">
        <v>57</v>
      </c>
      <c r="E114">
        <v>0.01</v>
      </c>
      <c r="F114">
        <v>1.05383</v>
      </c>
      <c r="G114" s="355">
        <v>0</v>
      </c>
      <c r="H114">
        <v>0</v>
      </c>
    </row>
    <row r="115" spans="1:10" x14ac:dyDescent="0.2">
      <c r="A115">
        <v>239</v>
      </c>
      <c r="B115" s="585">
        <v>42744.1</v>
      </c>
      <c r="C115" s="376" t="s">
        <v>2050</v>
      </c>
      <c r="D115" s="355">
        <v>57</v>
      </c>
      <c r="E115">
        <v>0.01</v>
      </c>
      <c r="F115">
        <v>1.05233</v>
      </c>
      <c r="G115" s="355">
        <v>0</v>
      </c>
      <c r="H115">
        <v>1.05233</v>
      </c>
      <c r="I115">
        <v>1.5</v>
      </c>
      <c r="J115" s="355">
        <v>3849.86</v>
      </c>
    </row>
    <row r="116" spans="1:10" x14ac:dyDescent="0.2">
      <c r="A116">
        <v>240</v>
      </c>
      <c r="B116" s="585">
        <v>42744.1</v>
      </c>
      <c r="C116" s="376" t="s">
        <v>93</v>
      </c>
      <c r="D116" s="355">
        <v>58</v>
      </c>
      <c r="E116">
        <v>0.01</v>
      </c>
      <c r="F116">
        <v>1.05226</v>
      </c>
      <c r="G116" s="355">
        <v>0</v>
      </c>
      <c r="H116">
        <v>0</v>
      </c>
    </row>
    <row r="117" spans="1:10" x14ac:dyDescent="0.2">
      <c r="A117">
        <v>276</v>
      </c>
      <c r="B117" s="585">
        <v>42745.8125</v>
      </c>
      <c r="C117" s="376" t="s">
        <v>2050</v>
      </c>
      <c r="D117" s="355">
        <v>58</v>
      </c>
      <c r="E117">
        <v>0.01</v>
      </c>
      <c r="F117">
        <v>1.0553999999999999</v>
      </c>
      <c r="G117" s="355">
        <v>0</v>
      </c>
      <c r="H117">
        <v>1.0553999999999999</v>
      </c>
      <c r="I117">
        <v>-3.14</v>
      </c>
      <c r="J117" s="355">
        <v>3861.72</v>
      </c>
    </row>
    <row r="118" spans="1:10" x14ac:dyDescent="0.2">
      <c r="A118">
        <v>242</v>
      </c>
      <c r="B118" s="585">
        <v>42744.519444444442</v>
      </c>
      <c r="C118" s="376" t="s">
        <v>92</v>
      </c>
      <c r="D118" s="355">
        <v>59</v>
      </c>
      <c r="E118">
        <v>0.03</v>
      </c>
      <c r="F118">
        <v>1.05121</v>
      </c>
      <c r="G118" s="355">
        <v>0</v>
      </c>
      <c r="H118">
        <v>0</v>
      </c>
    </row>
    <row r="119" spans="1:10" x14ac:dyDescent="0.2">
      <c r="A119">
        <v>248</v>
      </c>
      <c r="B119" s="585">
        <v>42744.734722222223</v>
      </c>
      <c r="C119" s="376" t="s">
        <v>2050</v>
      </c>
      <c r="D119" s="355">
        <v>59</v>
      </c>
      <c r="E119">
        <v>0.03</v>
      </c>
      <c r="F119">
        <v>1.05518</v>
      </c>
      <c r="G119" s="355">
        <v>0</v>
      </c>
      <c r="H119">
        <v>1.05518</v>
      </c>
      <c r="I119">
        <v>11.7</v>
      </c>
      <c r="J119" s="355">
        <v>3858.86</v>
      </c>
    </row>
    <row r="120" spans="1:10" x14ac:dyDescent="0.2">
      <c r="A120">
        <v>249</v>
      </c>
      <c r="B120" s="585">
        <v>42744.734722222223</v>
      </c>
      <c r="C120" s="376" t="s">
        <v>92</v>
      </c>
      <c r="D120" s="355">
        <v>60</v>
      </c>
      <c r="E120">
        <v>0.01</v>
      </c>
      <c r="F120">
        <v>1.0552600000000001</v>
      </c>
      <c r="G120" s="355">
        <v>0</v>
      </c>
      <c r="H120">
        <v>0</v>
      </c>
    </row>
    <row r="121" spans="1:10" x14ac:dyDescent="0.2">
      <c r="A121">
        <v>254</v>
      </c>
      <c r="B121" s="585">
        <v>42744.753472222219</v>
      </c>
      <c r="C121" s="376" t="s">
        <v>2050</v>
      </c>
      <c r="D121" s="355">
        <v>60</v>
      </c>
      <c r="E121">
        <v>0.01</v>
      </c>
      <c r="F121">
        <v>1.0568299999999999</v>
      </c>
      <c r="G121" s="355">
        <v>0</v>
      </c>
      <c r="H121">
        <v>1.0568299999999999</v>
      </c>
      <c r="I121">
        <v>1.5</v>
      </c>
      <c r="J121" s="355">
        <v>3860.36</v>
      </c>
    </row>
    <row r="122" spans="1:10" x14ac:dyDescent="0.2">
      <c r="A122">
        <v>251</v>
      </c>
      <c r="B122" s="585">
        <v>42744.734722222223</v>
      </c>
      <c r="C122" s="376" t="s">
        <v>93</v>
      </c>
      <c r="D122" s="355">
        <v>61</v>
      </c>
      <c r="E122">
        <v>0.02</v>
      </c>
      <c r="F122">
        <v>1.0557700000000001</v>
      </c>
      <c r="G122" s="355">
        <v>0</v>
      </c>
      <c r="H122">
        <v>0</v>
      </c>
    </row>
    <row r="123" spans="1:10" x14ac:dyDescent="0.2">
      <c r="A123">
        <v>277</v>
      </c>
      <c r="B123" s="585">
        <v>42745.8125</v>
      </c>
      <c r="C123" s="376" t="s">
        <v>2050</v>
      </c>
      <c r="D123" s="355">
        <v>61</v>
      </c>
      <c r="E123">
        <v>0.02</v>
      </c>
      <c r="F123">
        <v>1.0553999999999999</v>
      </c>
      <c r="G123" s="355">
        <v>0</v>
      </c>
      <c r="H123">
        <v>1.0553999999999999</v>
      </c>
      <c r="I123">
        <v>0.73</v>
      </c>
      <c r="J123" s="355">
        <v>3862.45</v>
      </c>
    </row>
    <row r="124" spans="1:10" x14ac:dyDescent="0.2">
      <c r="A124">
        <v>255</v>
      </c>
      <c r="B124" s="585">
        <v>42744.753472222219</v>
      </c>
      <c r="C124" s="376" t="s">
        <v>92</v>
      </c>
      <c r="D124" s="355">
        <v>62</v>
      </c>
      <c r="E124">
        <v>0.01</v>
      </c>
      <c r="F124">
        <v>1.0568500000000001</v>
      </c>
      <c r="G124" s="355">
        <v>0</v>
      </c>
      <c r="H124">
        <v>0</v>
      </c>
    </row>
    <row r="125" spans="1:10" x14ac:dyDescent="0.2">
      <c r="A125">
        <v>260</v>
      </c>
      <c r="B125" s="585">
        <v>42745.013888888891</v>
      </c>
      <c r="C125" s="376" t="s">
        <v>2050</v>
      </c>
      <c r="D125" s="355">
        <v>62</v>
      </c>
      <c r="E125">
        <v>0.01</v>
      </c>
      <c r="F125">
        <v>1.05854</v>
      </c>
      <c r="G125" s="355">
        <v>0</v>
      </c>
      <c r="H125">
        <v>1.05854</v>
      </c>
      <c r="I125">
        <v>1.5</v>
      </c>
      <c r="J125" s="355">
        <v>3861.86</v>
      </c>
    </row>
    <row r="126" spans="1:10" x14ac:dyDescent="0.2">
      <c r="A126">
        <v>261</v>
      </c>
      <c r="B126" s="585">
        <v>42745.013888888891</v>
      </c>
      <c r="C126" s="376" t="s">
        <v>92</v>
      </c>
      <c r="D126" s="355">
        <v>63</v>
      </c>
      <c r="E126">
        <v>0.01</v>
      </c>
      <c r="F126">
        <v>1.0585899999999999</v>
      </c>
      <c r="G126" s="355">
        <v>0</v>
      </c>
      <c r="H126">
        <v>0</v>
      </c>
    </row>
    <row r="127" spans="1:10" x14ac:dyDescent="0.2">
      <c r="A127">
        <v>267</v>
      </c>
      <c r="B127" s="585">
        <v>42745.193055555559</v>
      </c>
      <c r="C127" s="376" t="s">
        <v>2050</v>
      </c>
      <c r="D127" s="355">
        <v>63</v>
      </c>
      <c r="E127">
        <v>0.01</v>
      </c>
      <c r="F127">
        <v>1.06016</v>
      </c>
      <c r="G127" s="355">
        <v>0</v>
      </c>
      <c r="H127">
        <v>1.06016</v>
      </c>
      <c r="I127">
        <v>1.5</v>
      </c>
      <c r="J127" s="355">
        <v>3863.36</v>
      </c>
    </row>
    <row r="128" spans="1:10" x14ac:dyDescent="0.2">
      <c r="A128">
        <v>263</v>
      </c>
      <c r="B128" s="585">
        <v>42745.086805555555</v>
      </c>
      <c r="C128" s="376" t="s">
        <v>93</v>
      </c>
      <c r="D128" s="355">
        <v>64</v>
      </c>
      <c r="E128">
        <v>0.03</v>
      </c>
      <c r="F128">
        <v>1.05928</v>
      </c>
      <c r="G128" s="355">
        <v>0</v>
      </c>
      <c r="H128">
        <v>0</v>
      </c>
    </row>
    <row r="129" spans="1:10" x14ac:dyDescent="0.2">
      <c r="A129">
        <v>278</v>
      </c>
      <c r="B129" s="585">
        <v>42745.8125</v>
      </c>
      <c r="C129" s="376" t="s">
        <v>2050</v>
      </c>
      <c r="D129" s="355">
        <v>64</v>
      </c>
      <c r="E129">
        <v>0.03</v>
      </c>
      <c r="F129">
        <v>1.0553999999999999</v>
      </c>
      <c r="G129" s="355">
        <v>0</v>
      </c>
      <c r="H129">
        <v>1.0553999999999999</v>
      </c>
      <c r="I129">
        <v>11.43</v>
      </c>
      <c r="J129" s="355">
        <v>3873.88</v>
      </c>
    </row>
    <row r="130" spans="1:10" x14ac:dyDescent="0.2">
      <c r="A130">
        <v>268</v>
      </c>
      <c r="B130" s="585">
        <v>42745.193055555559</v>
      </c>
      <c r="C130" s="376" t="s">
        <v>92</v>
      </c>
      <c r="D130" s="355">
        <v>65</v>
      </c>
      <c r="E130">
        <v>0.01</v>
      </c>
      <c r="F130">
        <v>1.0602</v>
      </c>
      <c r="G130" s="355">
        <v>0</v>
      </c>
      <c r="H130">
        <v>0</v>
      </c>
    </row>
    <row r="131" spans="1:10" x14ac:dyDescent="0.2">
      <c r="A131">
        <v>270</v>
      </c>
      <c r="B131" s="585">
        <v>42745.229861111111</v>
      </c>
      <c r="C131" s="376" t="s">
        <v>2050</v>
      </c>
      <c r="D131" s="355">
        <v>65</v>
      </c>
      <c r="E131">
        <v>0.01</v>
      </c>
      <c r="F131">
        <v>1.0617700000000001</v>
      </c>
      <c r="G131" s="355">
        <v>0</v>
      </c>
      <c r="H131">
        <v>1.0617700000000001</v>
      </c>
      <c r="I131">
        <v>1.5</v>
      </c>
      <c r="J131" s="355">
        <v>3864.86</v>
      </c>
    </row>
    <row r="132" spans="1:10" x14ac:dyDescent="0.2">
      <c r="A132">
        <v>271</v>
      </c>
      <c r="B132" s="585">
        <v>42745.229861111111</v>
      </c>
      <c r="C132" s="376" t="s">
        <v>92</v>
      </c>
      <c r="D132" s="355">
        <v>66</v>
      </c>
      <c r="E132">
        <v>0.01</v>
      </c>
      <c r="F132">
        <v>1.06179</v>
      </c>
      <c r="G132" s="355">
        <v>0</v>
      </c>
      <c r="H132">
        <v>0</v>
      </c>
    </row>
    <row r="133" spans="1:10" x14ac:dyDescent="0.2">
      <c r="A133">
        <v>323</v>
      </c>
      <c r="B133" s="585">
        <v>42746.780555555553</v>
      </c>
      <c r="C133" s="376" t="s">
        <v>2050</v>
      </c>
      <c r="D133" s="355">
        <v>66</v>
      </c>
      <c r="E133">
        <v>0.01</v>
      </c>
      <c r="F133">
        <v>1.05301</v>
      </c>
      <c r="G133" s="355">
        <v>0</v>
      </c>
      <c r="H133">
        <v>1.05301</v>
      </c>
      <c r="I133">
        <v>-8.9700000000000006</v>
      </c>
      <c r="J133" s="355">
        <v>3873.91</v>
      </c>
    </row>
    <row r="134" spans="1:10" x14ac:dyDescent="0.2">
      <c r="A134">
        <v>273</v>
      </c>
      <c r="B134" s="585">
        <v>42745.515277777777</v>
      </c>
      <c r="C134" s="376" t="s">
        <v>92</v>
      </c>
      <c r="D134" s="355">
        <v>67</v>
      </c>
      <c r="E134">
        <v>0.02</v>
      </c>
      <c r="F134">
        <v>1.0582800000000001</v>
      </c>
      <c r="G134" s="355">
        <v>0</v>
      </c>
      <c r="H134">
        <v>0</v>
      </c>
    </row>
    <row r="135" spans="1:10" x14ac:dyDescent="0.2">
      <c r="A135">
        <v>324</v>
      </c>
      <c r="B135" s="585">
        <v>42746.780555555553</v>
      </c>
      <c r="C135" s="376" t="s">
        <v>2050</v>
      </c>
      <c r="D135" s="355">
        <v>67</v>
      </c>
      <c r="E135">
        <v>0.02</v>
      </c>
      <c r="F135">
        <v>1.05301</v>
      </c>
      <c r="G135" s="355">
        <v>0</v>
      </c>
      <c r="H135">
        <v>1.05301</v>
      </c>
      <c r="I135">
        <v>-10.92</v>
      </c>
      <c r="J135" s="355">
        <v>3862.99</v>
      </c>
    </row>
    <row r="136" spans="1:10" x14ac:dyDescent="0.2">
      <c r="A136">
        <v>279</v>
      </c>
      <c r="B136" s="585">
        <v>42745.8125</v>
      </c>
      <c r="C136" s="376" t="s">
        <v>93</v>
      </c>
      <c r="D136" s="355">
        <v>68</v>
      </c>
      <c r="E136">
        <v>0.01</v>
      </c>
      <c r="F136">
        <v>1.05538</v>
      </c>
      <c r="G136" s="355">
        <v>0</v>
      </c>
      <c r="H136">
        <v>0</v>
      </c>
    </row>
    <row r="137" spans="1:10" x14ac:dyDescent="0.2">
      <c r="A137">
        <v>288</v>
      </c>
      <c r="B137" s="585">
        <v>42746.215277777781</v>
      </c>
      <c r="C137" s="376" t="s">
        <v>2050</v>
      </c>
      <c r="D137" s="355">
        <v>68</v>
      </c>
      <c r="E137">
        <v>0.01</v>
      </c>
      <c r="F137">
        <v>1.0538799999999999</v>
      </c>
      <c r="G137" s="355">
        <v>0</v>
      </c>
      <c r="H137">
        <v>1.0538799999999999</v>
      </c>
      <c r="I137">
        <v>1.5</v>
      </c>
      <c r="J137" s="355">
        <v>3875.37</v>
      </c>
    </row>
    <row r="138" spans="1:10" x14ac:dyDescent="0.2">
      <c r="A138">
        <v>284</v>
      </c>
      <c r="B138" s="585">
        <v>42746.188888888886</v>
      </c>
      <c r="C138" s="376" t="s">
        <v>92</v>
      </c>
      <c r="D138" s="355">
        <v>69</v>
      </c>
      <c r="E138">
        <v>0.03</v>
      </c>
      <c r="F138">
        <v>1.05477</v>
      </c>
      <c r="G138" s="355">
        <v>0</v>
      </c>
      <c r="H138">
        <v>0</v>
      </c>
    </row>
    <row r="139" spans="1:10" x14ac:dyDescent="0.2">
      <c r="A139">
        <v>325</v>
      </c>
      <c r="B139" s="585">
        <v>42746.780555555553</v>
      </c>
      <c r="C139" s="376" t="s">
        <v>2050</v>
      </c>
      <c r="D139" s="355">
        <v>69</v>
      </c>
      <c r="E139">
        <v>0.03</v>
      </c>
      <c r="F139">
        <v>1.05301</v>
      </c>
      <c r="G139" s="355">
        <v>0</v>
      </c>
      <c r="H139">
        <v>1.05301</v>
      </c>
      <c r="I139">
        <v>-5.49</v>
      </c>
      <c r="J139" s="355">
        <v>3857.5</v>
      </c>
    </row>
    <row r="140" spans="1:10" x14ac:dyDescent="0.2">
      <c r="A140">
        <v>289</v>
      </c>
      <c r="B140" s="585">
        <v>42746.215277777781</v>
      </c>
      <c r="C140" s="376" t="s">
        <v>93</v>
      </c>
      <c r="D140" s="355">
        <v>70</v>
      </c>
      <c r="E140">
        <v>0.01</v>
      </c>
      <c r="F140">
        <v>1.05385</v>
      </c>
      <c r="G140" s="355">
        <v>0</v>
      </c>
      <c r="H140">
        <v>0</v>
      </c>
    </row>
    <row r="141" spans="1:10" x14ac:dyDescent="0.2">
      <c r="A141">
        <v>291</v>
      </c>
      <c r="B141" s="585">
        <v>42746.519444444442</v>
      </c>
      <c r="C141" s="376" t="s">
        <v>2050</v>
      </c>
      <c r="D141" s="355">
        <v>70</v>
      </c>
      <c r="E141">
        <v>0.01</v>
      </c>
      <c r="F141">
        <v>1.0522800000000001</v>
      </c>
      <c r="G141" s="355">
        <v>0</v>
      </c>
      <c r="H141">
        <v>1.0522800000000001</v>
      </c>
      <c r="I141">
        <v>1.5</v>
      </c>
      <c r="J141" s="355">
        <v>3876.87</v>
      </c>
    </row>
    <row r="142" spans="1:10" x14ac:dyDescent="0.2">
      <c r="A142">
        <v>292</v>
      </c>
      <c r="B142" s="585">
        <v>42746.519444444442</v>
      </c>
      <c r="C142" s="376" t="s">
        <v>93</v>
      </c>
      <c r="D142" s="355">
        <v>71</v>
      </c>
      <c r="E142">
        <v>0.01</v>
      </c>
      <c r="F142">
        <v>1.05226</v>
      </c>
      <c r="G142" s="355">
        <v>0</v>
      </c>
      <c r="H142">
        <v>0</v>
      </c>
    </row>
    <row r="143" spans="1:10" x14ac:dyDescent="0.2">
      <c r="A143">
        <v>299</v>
      </c>
      <c r="B143" s="585">
        <v>42746.586111111108</v>
      </c>
      <c r="C143" s="376" t="s">
        <v>2050</v>
      </c>
      <c r="D143" s="355">
        <v>71</v>
      </c>
      <c r="E143">
        <v>0.01</v>
      </c>
      <c r="F143">
        <v>1.0506899999999999</v>
      </c>
      <c r="G143" s="355">
        <v>0</v>
      </c>
      <c r="H143">
        <v>1.0506899999999999</v>
      </c>
      <c r="I143">
        <v>1.5</v>
      </c>
      <c r="J143" s="355">
        <v>3878.37</v>
      </c>
    </row>
    <row r="144" spans="1:10" x14ac:dyDescent="0.2">
      <c r="A144">
        <v>294</v>
      </c>
      <c r="B144" s="585">
        <v>42746.586111111108</v>
      </c>
      <c r="C144" s="376" t="s">
        <v>92</v>
      </c>
      <c r="D144" s="355">
        <v>72</v>
      </c>
      <c r="E144">
        <v>0.06</v>
      </c>
      <c r="F144">
        <v>1.05122</v>
      </c>
      <c r="G144" s="355">
        <v>0</v>
      </c>
      <c r="H144">
        <v>0</v>
      </c>
    </row>
    <row r="145" spans="1:10" x14ac:dyDescent="0.2">
      <c r="A145">
        <v>326</v>
      </c>
      <c r="B145" s="585">
        <v>42746.780555555553</v>
      </c>
      <c r="C145" s="376" t="s">
        <v>2050</v>
      </c>
      <c r="D145" s="355">
        <v>72</v>
      </c>
      <c r="E145">
        <v>0.06</v>
      </c>
      <c r="F145">
        <v>1.05301</v>
      </c>
      <c r="G145" s="355">
        <v>0</v>
      </c>
      <c r="H145">
        <v>1.05301</v>
      </c>
      <c r="I145">
        <v>10.32</v>
      </c>
      <c r="J145" s="355">
        <v>3867.82</v>
      </c>
    </row>
    <row r="146" spans="1:10" x14ac:dyDescent="0.2">
      <c r="A146">
        <v>300</v>
      </c>
      <c r="B146" s="585">
        <v>42746.586805555555</v>
      </c>
      <c r="C146" s="376" t="s">
        <v>93</v>
      </c>
      <c r="D146" s="355">
        <v>73</v>
      </c>
      <c r="E146">
        <v>0.01</v>
      </c>
      <c r="F146">
        <v>1.05077</v>
      </c>
      <c r="G146" s="355">
        <v>0</v>
      </c>
      <c r="H146">
        <v>0</v>
      </c>
    </row>
    <row r="147" spans="1:10" x14ac:dyDescent="0.2">
      <c r="A147">
        <v>302</v>
      </c>
      <c r="B147" s="585">
        <v>42746.686111111114</v>
      </c>
      <c r="C147" s="376" t="s">
        <v>2050</v>
      </c>
      <c r="D147" s="355">
        <v>73</v>
      </c>
      <c r="E147">
        <v>0.01</v>
      </c>
      <c r="F147">
        <v>1.0491999999999999</v>
      </c>
      <c r="G147" s="355">
        <v>0</v>
      </c>
      <c r="H147">
        <v>1.0491999999999999</v>
      </c>
      <c r="I147">
        <v>1.5</v>
      </c>
      <c r="J147" s="355">
        <v>3879.87</v>
      </c>
    </row>
    <row r="148" spans="1:10" x14ac:dyDescent="0.2">
      <c r="A148">
        <v>303</v>
      </c>
      <c r="B148" s="585">
        <v>42746.686111111114</v>
      </c>
      <c r="C148" s="376" t="s">
        <v>93</v>
      </c>
      <c r="D148" s="355">
        <v>74</v>
      </c>
      <c r="E148">
        <v>0.01</v>
      </c>
      <c r="F148">
        <v>1.0491900000000001</v>
      </c>
      <c r="G148" s="355">
        <v>0</v>
      </c>
      <c r="H148">
        <v>0</v>
      </c>
    </row>
    <row r="149" spans="1:10" x14ac:dyDescent="0.2">
      <c r="A149">
        <v>311</v>
      </c>
      <c r="B149" s="585">
        <v>42746.708333333336</v>
      </c>
      <c r="C149" s="376" t="s">
        <v>2050</v>
      </c>
      <c r="D149" s="355">
        <v>74</v>
      </c>
      <c r="E149">
        <v>0.01</v>
      </c>
      <c r="F149">
        <v>1.04762</v>
      </c>
      <c r="G149" s="355">
        <v>0</v>
      </c>
      <c r="H149">
        <v>1.04762</v>
      </c>
      <c r="I149">
        <v>1.5</v>
      </c>
      <c r="J149" s="355">
        <v>3881.37</v>
      </c>
    </row>
    <row r="150" spans="1:10" x14ac:dyDescent="0.2">
      <c r="A150">
        <v>305</v>
      </c>
      <c r="B150" s="585">
        <v>42746.708333333336</v>
      </c>
      <c r="C150" s="376" t="s">
        <v>92</v>
      </c>
      <c r="D150" s="355">
        <v>75</v>
      </c>
      <c r="E150">
        <v>0.1</v>
      </c>
      <c r="F150">
        <v>1.0477000000000001</v>
      </c>
      <c r="G150" s="355">
        <v>0</v>
      </c>
      <c r="H150">
        <v>0</v>
      </c>
    </row>
    <row r="151" spans="1:10" x14ac:dyDescent="0.2">
      <c r="A151">
        <v>327</v>
      </c>
      <c r="B151" s="585">
        <v>42746.780555555553</v>
      </c>
      <c r="C151" s="376" t="s">
        <v>2050</v>
      </c>
      <c r="D151" s="355">
        <v>75</v>
      </c>
      <c r="E151">
        <v>0.1</v>
      </c>
      <c r="F151">
        <v>1.05301</v>
      </c>
      <c r="G151" s="355">
        <v>0</v>
      </c>
      <c r="H151">
        <v>1.05301</v>
      </c>
      <c r="I151">
        <v>52.4</v>
      </c>
      <c r="J151" s="355">
        <v>3920.22</v>
      </c>
    </row>
    <row r="152" spans="1:10" x14ac:dyDescent="0.2">
      <c r="A152">
        <v>312</v>
      </c>
      <c r="B152" s="585">
        <v>42746.708333333336</v>
      </c>
      <c r="C152" s="376" t="s">
        <v>93</v>
      </c>
      <c r="D152" s="355">
        <v>76</v>
      </c>
      <c r="E152">
        <v>0.01</v>
      </c>
      <c r="F152">
        <v>1.0476000000000001</v>
      </c>
      <c r="G152" s="355">
        <v>0</v>
      </c>
      <c r="H152">
        <v>0</v>
      </c>
    </row>
    <row r="153" spans="1:10" x14ac:dyDescent="0.2">
      <c r="A153">
        <v>314</v>
      </c>
      <c r="B153" s="585">
        <v>42746.720833333333</v>
      </c>
      <c r="C153" s="376" t="s">
        <v>2050</v>
      </c>
      <c r="D153" s="355">
        <v>76</v>
      </c>
      <c r="E153">
        <v>0.01</v>
      </c>
      <c r="F153">
        <v>1.04603</v>
      </c>
      <c r="G153" s="355">
        <v>0</v>
      </c>
      <c r="H153">
        <v>1.04603</v>
      </c>
      <c r="I153">
        <v>1.5</v>
      </c>
      <c r="J153" s="355">
        <v>3882.87</v>
      </c>
    </row>
    <row r="154" spans="1:10" x14ac:dyDescent="0.2">
      <c r="A154">
        <v>315</v>
      </c>
      <c r="B154" s="585">
        <v>42746.720833333333</v>
      </c>
      <c r="C154" s="376" t="s">
        <v>93</v>
      </c>
      <c r="D154" s="355">
        <v>77</v>
      </c>
      <c r="E154">
        <v>0.01</v>
      </c>
      <c r="F154">
        <v>1.0460100000000001</v>
      </c>
      <c r="G154" s="355">
        <v>0</v>
      </c>
      <c r="H154">
        <v>0</v>
      </c>
    </row>
    <row r="155" spans="1:10" x14ac:dyDescent="0.2">
      <c r="A155">
        <v>334</v>
      </c>
      <c r="B155" s="585">
        <v>42746.790277777778</v>
      </c>
      <c r="C155" s="376" t="s">
        <v>2050</v>
      </c>
      <c r="D155" s="355">
        <v>77</v>
      </c>
      <c r="E155">
        <v>0.01</v>
      </c>
      <c r="F155">
        <v>1.05</v>
      </c>
      <c r="G155" s="355">
        <v>0</v>
      </c>
      <c r="H155">
        <v>1.05</v>
      </c>
      <c r="I155">
        <v>-4.0599999999999996</v>
      </c>
      <c r="J155" s="355">
        <v>3916.16</v>
      </c>
    </row>
    <row r="156" spans="1:10" x14ac:dyDescent="0.2">
      <c r="A156">
        <v>317</v>
      </c>
      <c r="B156" s="585">
        <v>42746.770833333336</v>
      </c>
      <c r="C156" s="376" t="s">
        <v>2112</v>
      </c>
      <c r="D156" s="355">
        <v>78</v>
      </c>
      <c r="E156">
        <v>0.02</v>
      </c>
      <c r="F156">
        <v>1.0505800000000001</v>
      </c>
      <c r="G156" s="355">
        <v>0</v>
      </c>
      <c r="H156">
        <v>0</v>
      </c>
    </row>
    <row r="157" spans="1:10" x14ac:dyDescent="0.2">
      <c r="A157">
        <v>320</v>
      </c>
      <c r="B157" s="585">
        <v>42746.770833333336</v>
      </c>
      <c r="C157" s="376" t="s">
        <v>93</v>
      </c>
      <c r="D157" s="355">
        <v>78</v>
      </c>
      <c r="E157">
        <v>0.02</v>
      </c>
      <c r="F157">
        <v>1.0505800000000001</v>
      </c>
      <c r="G157" s="355">
        <v>0</v>
      </c>
      <c r="H157">
        <v>1.0475300000000001</v>
      </c>
    </row>
    <row r="158" spans="1:10" x14ac:dyDescent="0.2">
      <c r="A158">
        <v>335</v>
      </c>
      <c r="B158" s="585">
        <v>42746.790277777778</v>
      </c>
      <c r="C158" s="376" t="s">
        <v>2050</v>
      </c>
      <c r="D158" s="355">
        <v>78</v>
      </c>
      <c r="E158">
        <v>0.02</v>
      </c>
      <c r="F158">
        <v>1.05</v>
      </c>
      <c r="G158" s="355">
        <v>0</v>
      </c>
      <c r="H158">
        <v>1.05</v>
      </c>
      <c r="I158">
        <v>1.02</v>
      </c>
      <c r="J158" s="355">
        <v>3917.18</v>
      </c>
    </row>
    <row r="159" spans="1:10" x14ac:dyDescent="0.2">
      <c r="A159">
        <v>328</v>
      </c>
      <c r="B159" s="585">
        <v>42746.78125</v>
      </c>
      <c r="C159" s="376" t="s">
        <v>92</v>
      </c>
      <c r="D159" s="355">
        <v>79</v>
      </c>
      <c r="E159">
        <v>0.01</v>
      </c>
      <c r="F159">
        <v>1.0535300000000001</v>
      </c>
      <c r="G159" s="355">
        <v>0</v>
      </c>
      <c r="H159">
        <v>0</v>
      </c>
    </row>
    <row r="160" spans="1:10" x14ac:dyDescent="0.2">
      <c r="A160">
        <v>345</v>
      </c>
      <c r="B160" s="585">
        <v>42746.803472222222</v>
      </c>
      <c r="C160" s="376" t="s">
        <v>2050</v>
      </c>
      <c r="D160" s="355">
        <v>79</v>
      </c>
      <c r="E160">
        <v>0.01</v>
      </c>
      <c r="F160">
        <v>1.05274</v>
      </c>
      <c r="G160" s="355">
        <v>0</v>
      </c>
      <c r="H160">
        <v>1.05274</v>
      </c>
      <c r="I160">
        <v>-0.86</v>
      </c>
      <c r="J160" s="355">
        <v>3929.88</v>
      </c>
    </row>
    <row r="161" spans="1:10" x14ac:dyDescent="0.2">
      <c r="A161">
        <v>330</v>
      </c>
      <c r="B161" s="585">
        <v>42746.784722222219</v>
      </c>
      <c r="C161" s="376" t="s">
        <v>93</v>
      </c>
      <c r="D161" s="355">
        <v>80</v>
      </c>
      <c r="E161">
        <v>0.03</v>
      </c>
      <c r="F161">
        <v>1.05409</v>
      </c>
      <c r="G161" s="355">
        <v>0</v>
      </c>
      <c r="H161">
        <v>0</v>
      </c>
    </row>
    <row r="162" spans="1:10" x14ac:dyDescent="0.2">
      <c r="A162">
        <v>336</v>
      </c>
      <c r="B162" s="585">
        <v>42746.790277777778</v>
      </c>
      <c r="C162" s="376" t="s">
        <v>2050</v>
      </c>
      <c r="D162" s="355">
        <v>80</v>
      </c>
      <c r="E162">
        <v>0.03</v>
      </c>
      <c r="F162">
        <v>1.05</v>
      </c>
      <c r="G162" s="355">
        <v>0</v>
      </c>
      <c r="H162">
        <v>1.05</v>
      </c>
      <c r="I162">
        <v>12.06</v>
      </c>
      <c r="J162" s="355">
        <v>3929.24</v>
      </c>
    </row>
    <row r="163" spans="1:10" x14ac:dyDescent="0.2">
      <c r="A163">
        <v>337</v>
      </c>
      <c r="B163" s="585">
        <v>42746.790277777778</v>
      </c>
      <c r="C163" s="376" t="s">
        <v>93</v>
      </c>
      <c r="D163" s="355">
        <v>81</v>
      </c>
      <c r="E163">
        <v>0.01</v>
      </c>
      <c r="F163">
        <v>1.0499700000000001</v>
      </c>
      <c r="G163" s="355">
        <v>0</v>
      </c>
      <c r="H163">
        <v>0</v>
      </c>
    </row>
    <row r="164" spans="1:10" x14ac:dyDescent="0.2">
      <c r="A164">
        <v>342</v>
      </c>
      <c r="B164" s="585">
        <v>42746.791666666664</v>
      </c>
      <c r="C164" s="376" t="s">
        <v>2050</v>
      </c>
      <c r="D164" s="355">
        <v>81</v>
      </c>
      <c r="E164">
        <v>0.01</v>
      </c>
      <c r="F164">
        <v>1.0484</v>
      </c>
      <c r="G164" s="355">
        <v>0</v>
      </c>
      <c r="H164">
        <v>1.0484</v>
      </c>
      <c r="I164">
        <v>1.5</v>
      </c>
      <c r="J164" s="355">
        <v>3930.74</v>
      </c>
    </row>
    <row r="165" spans="1:10" x14ac:dyDescent="0.2">
      <c r="A165">
        <v>339</v>
      </c>
      <c r="B165" s="585">
        <v>42746.790277777778</v>
      </c>
      <c r="C165" s="376" t="s">
        <v>92</v>
      </c>
      <c r="D165" s="355">
        <v>82</v>
      </c>
      <c r="E165">
        <v>0.02</v>
      </c>
      <c r="F165">
        <v>1.04999</v>
      </c>
      <c r="G165" s="355">
        <v>0</v>
      </c>
      <c r="H165">
        <v>0</v>
      </c>
    </row>
    <row r="166" spans="1:10" x14ac:dyDescent="0.2">
      <c r="A166">
        <v>346</v>
      </c>
      <c r="B166" s="585">
        <v>42746.803472222222</v>
      </c>
      <c r="C166" s="376" t="s">
        <v>2050</v>
      </c>
      <c r="D166" s="355">
        <v>82</v>
      </c>
      <c r="E166">
        <v>0.02</v>
      </c>
      <c r="F166">
        <v>1.05274</v>
      </c>
      <c r="G166" s="355">
        <v>0</v>
      </c>
      <c r="H166">
        <v>1.05274</v>
      </c>
      <c r="I166">
        <v>5.36</v>
      </c>
      <c r="J166" s="355">
        <v>3935.24</v>
      </c>
    </row>
    <row r="167" spans="1:10" x14ac:dyDescent="0.2">
      <c r="A167">
        <v>343</v>
      </c>
      <c r="B167" s="585">
        <v>42746.795138888891</v>
      </c>
      <c r="C167" s="376" t="s">
        <v>93</v>
      </c>
      <c r="D167" s="355">
        <v>83</v>
      </c>
      <c r="E167">
        <v>0.01</v>
      </c>
      <c r="F167">
        <v>1.04833</v>
      </c>
      <c r="G167" s="355">
        <v>0</v>
      </c>
      <c r="H167">
        <v>0</v>
      </c>
    </row>
    <row r="168" spans="1:10" x14ac:dyDescent="0.2">
      <c r="A168">
        <v>439</v>
      </c>
      <c r="B168" s="585">
        <v>42747.918749999997</v>
      </c>
      <c r="C168" s="376" t="s">
        <v>2050</v>
      </c>
      <c r="D168" s="355">
        <v>83</v>
      </c>
      <c r="E168">
        <v>0.01</v>
      </c>
      <c r="F168">
        <v>1.0618700000000001</v>
      </c>
      <c r="G168" s="355">
        <v>0</v>
      </c>
      <c r="H168">
        <v>1.0618700000000001</v>
      </c>
      <c r="I168">
        <v>-13.41</v>
      </c>
      <c r="J168" s="355">
        <v>3950.31</v>
      </c>
    </row>
    <row r="169" spans="1:10" x14ac:dyDescent="0.2">
      <c r="A169">
        <v>347</v>
      </c>
      <c r="B169" s="585">
        <v>42746.805555555555</v>
      </c>
      <c r="C169" s="376" t="s">
        <v>93</v>
      </c>
      <c r="D169" s="355">
        <v>84</v>
      </c>
      <c r="E169">
        <v>0.02</v>
      </c>
      <c r="F169">
        <v>1.0524899999999999</v>
      </c>
      <c r="G169" s="355">
        <v>0</v>
      </c>
      <c r="H169">
        <v>0</v>
      </c>
    </row>
    <row r="170" spans="1:10" x14ac:dyDescent="0.2">
      <c r="A170">
        <v>440</v>
      </c>
      <c r="B170" s="585">
        <v>42747.918749999997</v>
      </c>
      <c r="C170" s="376" t="s">
        <v>2050</v>
      </c>
      <c r="D170" s="355">
        <v>84</v>
      </c>
      <c r="E170">
        <v>0.02</v>
      </c>
      <c r="F170">
        <v>1.0618700000000001</v>
      </c>
      <c r="G170" s="355">
        <v>0</v>
      </c>
      <c r="H170">
        <v>1.0618700000000001</v>
      </c>
      <c r="I170">
        <v>-18.510000000000002</v>
      </c>
      <c r="J170" s="355">
        <v>3931.81</v>
      </c>
    </row>
    <row r="171" spans="1:10" x14ac:dyDescent="0.2">
      <c r="A171">
        <v>350</v>
      </c>
      <c r="B171" s="585">
        <v>42746.805555555555</v>
      </c>
      <c r="C171" s="376" t="s">
        <v>92</v>
      </c>
      <c r="D171" s="355">
        <v>85</v>
      </c>
      <c r="E171">
        <v>0.01</v>
      </c>
      <c r="F171">
        <v>1.05254</v>
      </c>
      <c r="G171" s="355">
        <v>0</v>
      </c>
      <c r="H171">
        <v>0</v>
      </c>
    </row>
    <row r="172" spans="1:10" x14ac:dyDescent="0.2">
      <c r="A172">
        <v>352</v>
      </c>
      <c r="B172" s="585">
        <v>42746.806250000001</v>
      </c>
      <c r="C172" s="376" t="s">
        <v>2050</v>
      </c>
      <c r="D172" s="355">
        <v>85</v>
      </c>
      <c r="E172">
        <v>0.01</v>
      </c>
      <c r="F172">
        <v>1.0541100000000001</v>
      </c>
      <c r="G172" s="355">
        <v>0</v>
      </c>
      <c r="H172">
        <v>1.0541100000000001</v>
      </c>
      <c r="I172">
        <v>1.5</v>
      </c>
      <c r="J172" s="355">
        <v>3936.74</v>
      </c>
    </row>
    <row r="173" spans="1:10" x14ac:dyDescent="0.2">
      <c r="A173">
        <v>353</v>
      </c>
      <c r="B173" s="585">
        <v>42746.809027777781</v>
      </c>
      <c r="C173" s="376" t="s">
        <v>92</v>
      </c>
      <c r="D173" s="355">
        <v>86</v>
      </c>
      <c r="E173">
        <v>0.01</v>
      </c>
      <c r="F173">
        <v>1.0526500000000001</v>
      </c>
      <c r="G173" s="355">
        <v>0</v>
      </c>
      <c r="H173">
        <v>0</v>
      </c>
    </row>
    <row r="174" spans="1:10" x14ac:dyDescent="0.2">
      <c r="A174">
        <v>355</v>
      </c>
      <c r="B174" s="585">
        <v>42746.820833333331</v>
      </c>
      <c r="C174" s="376" t="s">
        <v>2050</v>
      </c>
      <c r="D174" s="355">
        <v>86</v>
      </c>
      <c r="E174">
        <v>0.01</v>
      </c>
      <c r="F174">
        <v>1.0542199999999999</v>
      </c>
      <c r="G174" s="355">
        <v>0</v>
      </c>
      <c r="H174">
        <v>1.0542199999999999</v>
      </c>
      <c r="I174">
        <v>1.5</v>
      </c>
      <c r="J174" s="355">
        <v>3938.24</v>
      </c>
    </row>
    <row r="175" spans="1:10" x14ac:dyDescent="0.2">
      <c r="A175">
        <v>356</v>
      </c>
      <c r="B175" s="585">
        <v>42746.820833333331</v>
      </c>
      <c r="C175" s="376" t="s">
        <v>92</v>
      </c>
      <c r="D175" s="355">
        <v>87</v>
      </c>
      <c r="E175">
        <v>0.01</v>
      </c>
      <c r="F175">
        <v>1.05423</v>
      </c>
      <c r="G175" s="355">
        <v>0</v>
      </c>
      <c r="H175">
        <v>0</v>
      </c>
    </row>
    <row r="176" spans="1:10" x14ac:dyDescent="0.2">
      <c r="A176">
        <v>358</v>
      </c>
      <c r="B176" s="585">
        <v>42746.828472222223</v>
      </c>
      <c r="C176" s="376" t="s">
        <v>2050</v>
      </c>
      <c r="D176" s="355">
        <v>87</v>
      </c>
      <c r="E176">
        <v>0.01</v>
      </c>
      <c r="F176">
        <v>1.0558000000000001</v>
      </c>
      <c r="G176" s="355">
        <v>0</v>
      </c>
      <c r="H176">
        <v>1.0558000000000001</v>
      </c>
      <c r="I176">
        <v>1.5</v>
      </c>
      <c r="J176" s="355">
        <v>3939.74</v>
      </c>
    </row>
    <row r="177" spans="1:10" x14ac:dyDescent="0.2">
      <c r="A177">
        <v>359</v>
      </c>
      <c r="B177" s="585">
        <v>42746.828472222223</v>
      </c>
      <c r="C177" s="376" t="s">
        <v>92</v>
      </c>
      <c r="D177" s="355">
        <v>88</v>
      </c>
      <c r="E177">
        <v>0.01</v>
      </c>
      <c r="F177">
        <v>1.05586</v>
      </c>
      <c r="G177" s="355">
        <v>0</v>
      </c>
      <c r="H177">
        <v>0</v>
      </c>
    </row>
    <row r="178" spans="1:10" x14ac:dyDescent="0.2">
      <c r="A178">
        <v>365</v>
      </c>
      <c r="B178" s="585">
        <v>42746.835416666669</v>
      </c>
      <c r="C178" s="376" t="s">
        <v>2050</v>
      </c>
      <c r="D178" s="355">
        <v>88</v>
      </c>
      <c r="E178">
        <v>0.01</v>
      </c>
      <c r="F178">
        <v>1.0574300000000001</v>
      </c>
      <c r="G178" s="355">
        <v>0</v>
      </c>
      <c r="H178">
        <v>1.0574300000000001</v>
      </c>
      <c r="I178">
        <v>1.5</v>
      </c>
      <c r="J178" s="355">
        <v>3941.24</v>
      </c>
    </row>
    <row r="179" spans="1:10" x14ac:dyDescent="0.2">
      <c r="A179">
        <v>361</v>
      </c>
      <c r="B179" s="585">
        <v>42746.828472222223</v>
      </c>
      <c r="C179" s="376" t="s">
        <v>93</v>
      </c>
      <c r="D179" s="355">
        <v>89</v>
      </c>
      <c r="E179">
        <v>0.03</v>
      </c>
      <c r="F179">
        <v>1.05599</v>
      </c>
      <c r="G179" s="355">
        <v>0</v>
      </c>
      <c r="H179">
        <v>0</v>
      </c>
    </row>
    <row r="180" spans="1:10" x14ac:dyDescent="0.2">
      <c r="A180">
        <v>441</v>
      </c>
      <c r="B180" s="585">
        <v>42747.918749999997</v>
      </c>
      <c r="C180" s="376" t="s">
        <v>2050</v>
      </c>
      <c r="D180" s="355">
        <v>89</v>
      </c>
      <c r="E180">
        <v>0.03</v>
      </c>
      <c r="F180">
        <v>1.0618700000000001</v>
      </c>
      <c r="G180" s="355">
        <v>0</v>
      </c>
      <c r="H180">
        <v>1.0618700000000001</v>
      </c>
      <c r="I180">
        <v>-17.260000000000002</v>
      </c>
      <c r="J180" s="355">
        <v>3914.55</v>
      </c>
    </row>
    <row r="181" spans="1:10" x14ac:dyDescent="0.2">
      <c r="A181">
        <v>366</v>
      </c>
      <c r="B181" s="585">
        <v>42746.836805555555</v>
      </c>
      <c r="C181" s="376" t="s">
        <v>92</v>
      </c>
      <c r="D181" s="355">
        <v>90</v>
      </c>
      <c r="E181">
        <v>0.01</v>
      </c>
      <c r="F181">
        <v>1.0588900000000001</v>
      </c>
      <c r="G181" s="355">
        <v>0</v>
      </c>
      <c r="H181">
        <v>0</v>
      </c>
    </row>
    <row r="182" spans="1:10" x14ac:dyDescent="0.2">
      <c r="A182">
        <v>368</v>
      </c>
      <c r="B182" s="585">
        <v>42746.839583333334</v>
      </c>
      <c r="C182" s="376" t="s">
        <v>2050</v>
      </c>
      <c r="D182" s="355">
        <v>90</v>
      </c>
      <c r="E182">
        <v>0.01</v>
      </c>
      <c r="F182">
        <v>1.06046</v>
      </c>
      <c r="G182" s="355">
        <v>0</v>
      </c>
      <c r="H182">
        <v>1.06046</v>
      </c>
      <c r="I182">
        <v>1.5</v>
      </c>
      <c r="J182" s="355">
        <v>3942.74</v>
      </c>
    </row>
    <row r="183" spans="1:10" x14ac:dyDescent="0.2">
      <c r="A183">
        <v>369</v>
      </c>
      <c r="B183" s="585">
        <v>42746.840277777781</v>
      </c>
      <c r="C183" s="376" t="s">
        <v>2112</v>
      </c>
      <c r="D183" s="355">
        <v>91</v>
      </c>
      <c r="E183">
        <v>0.06</v>
      </c>
      <c r="F183">
        <v>1.0605899999999999</v>
      </c>
      <c r="G183" s="355">
        <v>0</v>
      </c>
      <c r="H183">
        <v>0</v>
      </c>
    </row>
    <row r="184" spans="1:10" x14ac:dyDescent="0.2">
      <c r="A184">
        <v>376</v>
      </c>
      <c r="B184" s="585">
        <v>42746.840277777781</v>
      </c>
      <c r="C184" s="376" t="s">
        <v>93</v>
      </c>
      <c r="D184" s="355">
        <v>91</v>
      </c>
      <c r="E184">
        <v>0.06</v>
      </c>
      <c r="F184">
        <v>1.0605899999999999</v>
      </c>
      <c r="G184" s="355">
        <v>0</v>
      </c>
      <c r="H184">
        <v>1.0554300000000001</v>
      </c>
    </row>
    <row r="185" spans="1:10" x14ac:dyDescent="0.2">
      <c r="A185">
        <v>442</v>
      </c>
      <c r="B185" s="585">
        <v>42747.918749999997</v>
      </c>
      <c r="C185" s="376" t="s">
        <v>2050</v>
      </c>
      <c r="D185" s="355">
        <v>91</v>
      </c>
      <c r="E185">
        <v>0.06</v>
      </c>
      <c r="F185">
        <v>1.0618700000000001</v>
      </c>
      <c r="G185" s="355">
        <v>0</v>
      </c>
      <c r="H185">
        <v>1.0618700000000001</v>
      </c>
      <c r="I185">
        <v>-6.92</v>
      </c>
      <c r="J185" s="355">
        <v>3907.62</v>
      </c>
    </row>
    <row r="186" spans="1:10" x14ac:dyDescent="0.2">
      <c r="A186">
        <v>374</v>
      </c>
      <c r="B186" s="585">
        <v>42746.840277777781</v>
      </c>
      <c r="C186" s="376" t="s">
        <v>92</v>
      </c>
      <c r="D186" s="355">
        <v>92</v>
      </c>
      <c r="E186">
        <v>0.01</v>
      </c>
      <c r="F186">
        <v>1.0612200000000001</v>
      </c>
      <c r="G186" s="355">
        <v>0</v>
      </c>
      <c r="H186">
        <v>0</v>
      </c>
    </row>
    <row r="187" spans="1:10" x14ac:dyDescent="0.2">
      <c r="A187">
        <v>390</v>
      </c>
      <c r="B187" s="585">
        <v>42747.196527777778</v>
      </c>
      <c r="C187" s="376" t="s">
        <v>2050</v>
      </c>
      <c r="D187" s="355">
        <v>92</v>
      </c>
      <c r="E187">
        <v>0.01</v>
      </c>
      <c r="F187">
        <v>1.06081</v>
      </c>
      <c r="G187" s="355">
        <v>0</v>
      </c>
      <c r="H187">
        <v>1.06081</v>
      </c>
      <c r="I187">
        <v>-0.84</v>
      </c>
      <c r="J187" s="355">
        <v>3941.9</v>
      </c>
    </row>
    <row r="188" spans="1:10" x14ac:dyDescent="0.2">
      <c r="A188">
        <v>381</v>
      </c>
      <c r="B188" s="585">
        <v>42746.901388888888</v>
      </c>
      <c r="C188" s="376" t="s">
        <v>92</v>
      </c>
      <c r="D188" s="355">
        <v>93</v>
      </c>
      <c r="E188">
        <v>0.02</v>
      </c>
      <c r="F188">
        <v>1.05772</v>
      </c>
      <c r="G188" s="355">
        <v>0</v>
      </c>
      <c r="H188">
        <v>0</v>
      </c>
    </row>
    <row r="189" spans="1:10" x14ac:dyDescent="0.2">
      <c r="A189">
        <v>391</v>
      </c>
      <c r="B189" s="585">
        <v>42747.196527777778</v>
      </c>
      <c r="C189" s="376" t="s">
        <v>2050</v>
      </c>
      <c r="D189" s="355">
        <v>93</v>
      </c>
      <c r="E189">
        <v>0.02</v>
      </c>
      <c r="F189">
        <v>1.06081</v>
      </c>
      <c r="G189" s="355">
        <v>0</v>
      </c>
      <c r="H189">
        <v>1.06081</v>
      </c>
      <c r="I189">
        <v>5.33</v>
      </c>
      <c r="J189" s="355">
        <v>3947.23</v>
      </c>
    </row>
    <row r="190" spans="1:10" x14ac:dyDescent="0.2">
      <c r="A190">
        <v>392</v>
      </c>
      <c r="B190" s="585">
        <v>42747.196527777778</v>
      </c>
      <c r="C190" s="376" t="s">
        <v>92</v>
      </c>
      <c r="D190" s="355">
        <v>94</v>
      </c>
      <c r="E190">
        <v>0.01</v>
      </c>
      <c r="F190">
        <v>1.06084</v>
      </c>
      <c r="G190" s="355">
        <v>0</v>
      </c>
      <c r="H190">
        <v>0</v>
      </c>
    </row>
    <row r="191" spans="1:10" x14ac:dyDescent="0.2">
      <c r="A191">
        <v>394</v>
      </c>
      <c r="B191" s="585">
        <v>42747.36041666667</v>
      </c>
      <c r="C191" s="376" t="s">
        <v>2050</v>
      </c>
      <c r="D191" s="355">
        <v>94</v>
      </c>
      <c r="E191">
        <v>0.01</v>
      </c>
      <c r="F191">
        <v>1.0624100000000001</v>
      </c>
      <c r="G191" s="355">
        <v>0</v>
      </c>
      <c r="H191">
        <v>1.0624100000000001</v>
      </c>
      <c r="I191">
        <v>1.5</v>
      </c>
      <c r="J191" s="355">
        <v>3948.73</v>
      </c>
    </row>
    <row r="192" spans="1:10" x14ac:dyDescent="0.2">
      <c r="A192">
        <v>395</v>
      </c>
      <c r="B192" s="585">
        <v>42747.361111111109</v>
      </c>
      <c r="C192" s="376" t="s">
        <v>92</v>
      </c>
      <c r="D192" s="355">
        <v>95</v>
      </c>
      <c r="E192">
        <v>0.01</v>
      </c>
      <c r="F192">
        <v>1.06226</v>
      </c>
      <c r="G192" s="355">
        <v>0</v>
      </c>
      <c r="H192">
        <v>0</v>
      </c>
    </row>
    <row r="193" spans="1:10" x14ac:dyDescent="0.2">
      <c r="A193">
        <v>397</v>
      </c>
      <c r="B193" s="585">
        <v>42747.367361111108</v>
      </c>
      <c r="C193" s="376" t="s">
        <v>2050</v>
      </c>
      <c r="D193" s="355">
        <v>95</v>
      </c>
      <c r="E193">
        <v>0.01</v>
      </c>
      <c r="F193">
        <v>1.0638300000000001</v>
      </c>
      <c r="G193" s="355">
        <v>0</v>
      </c>
      <c r="H193">
        <v>1.0638300000000001</v>
      </c>
      <c r="I193">
        <v>1.5</v>
      </c>
      <c r="J193" s="355">
        <v>3950.23</v>
      </c>
    </row>
    <row r="194" spans="1:10" x14ac:dyDescent="0.2">
      <c r="A194">
        <v>398</v>
      </c>
      <c r="B194" s="585">
        <v>42747.368055555555</v>
      </c>
      <c r="C194" s="376" t="s">
        <v>92</v>
      </c>
      <c r="D194" s="355">
        <v>96</v>
      </c>
      <c r="E194">
        <v>0.01</v>
      </c>
      <c r="F194">
        <v>1.0633999999999999</v>
      </c>
      <c r="G194" s="355">
        <v>0</v>
      </c>
      <c r="H194">
        <v>0</v>
      </c>
    </row>
    <row r="195" spans="1:10" x14ac:dyDescent="0.2">
      <c r="A195">
        <v>406</v>
      </c>
      <c r="B195" s="585">
        <v>42747.445138888892</v>
      </c>
      <c r="C195" s="376" t="s">
        <v>2050</v>
      </c>
      <c r="D195" s="355">
        <v>96</v>
      </c>
      <c r="E195">
        <v>0.01</v>
      </c>
      <c r="F195">
        <v>1.06497</v>
      </c>
      <c r="G195" s="355">
        <v>0</v>
      </c>
      <c r="H195">
        <v>1.06497</v>
      </c>
      <c r="I195">
        <v>1.5</v>
      </c>
      <c r="J195" s="355">
        <v>3951.73</v>
      </c>
    </row>
    <row r="196" spans="1:10" x14ac:dyDescent="0.2">
      <c r="A196">
        <v>400</v>
      </c>
      <c r="B196" s="585">
        <v>42747.395833333336</v>
      </c>
      <c r="C196" s="376" t="s">
        <v>93</v>
      </c>
      <c r="D196" s="355">
        <v>97</v>
      </c>
      <c r="E196">
        <v>0.1</v>
      </c>
      <c r="F196">
        <v>1.0641099999999999</v>
      </c>
      <c r="G196" s="355">
        <v>0</v>
      </c>
      <c r="H196">
        <v>0</v>
      </c>
    </row>
    <row r="197" spans="1:10" x14ac:dyDescent="0.2">
      <c r="A197">
        <v>443</v>
      </c>
      <c r="B197" s="585">
        <v>42747.918749999997</v>
      </c>
      <c r="C197" s="376" t="s">
        <v>2050</v>
      </c>
      <c r="D197" s="355">
        <v>97</v>
      </c>
      <c r="E197">
        <v>0.1</v>
      </c>
      <c r="F197">
        <v>1.0618700000000001</v>
      </c>
      <c r="G197" s="355">
        <v>0</v>
      </c>
      <c r="H197">
        <v>1.0618700000000001</v>
      </c>
      <c r="I197">
        <v>21.7</v>
      </c>
      <c r="J197" s="355">
        <v>3929.32</v>
      </c>
    </row>
    <row r="198" spans="1:10" x14ac:dyDescent="0.2">
      <c r="A198">
        <v>407</v>
      </c>
      <c r="B198" s="585">
        <v>42747.445138888892</v>
      </c>
      <c r="C198" s="376" t="s">
        <v>92</v>
      </c>
      <c r="D198" s="355">
        <v>98</v>
      </c>
      <c r="E198">
        <v>0.01</v>
      </c>
      <c r="F198">
        <v>1.0649900000000001</v>
      </c>
      <c r="G198" s="355">
        <v>0</v>
      </c>
      <c r="H198">
        <v>0</v>
      </c>
    </row>
    <row r="199" spans="1:10" x14ac:dyDescent="0.2">
      <c r="A199">
        <v>409</v>
      </c>
      <c r="B199" s="585">
        <v>42747.595138888886</v>
      </c>
      <c r="C199" s="376" t="s">
        <v>2050</v>
      </c>
      <c r="D199" s="355">
        <v>98</v>
      </c>
      <c r="E199">
        <v>0.01</v>
      </c>
      <c r="F199">
        <v>1.06656</v>
      </c>
      <c r="G199" s="355">
        <v>0</v>
      </c>
      <c r="H199">
        <v>1.06656</v>
      </c>
      <c r="I199">
        <v>1.5</v>
      </c>
      <c r="J199" s="355">
        <v>3953.23</v>
      </c>
    </row>
    <row r="200" spans="1:10" x14ac:dyDescent="0.2">
      <c r="A200">
        <v>410</v>
      </c>
      <c r="B200" s="585">
        <v>42747.595138888886</v>
      </c>
      <c r="C200" s="376" t="s">
        <v>92</v>
      </c>
      <c r="D200" s="355">
        <v>99</v>
      </c>
      <c r="E200">
        <v>0.01</v>
      </c>
      <c r="F200">
        <v>1.06664</v>
      </c>
      <c r="G200" s="355">
        <v>0</v>
      </c>
      <c r="H200">
        <v>0</v>
      </c>
    </row>
    <row r="201" spans="1:10" x14ac:dyDescent="0.2">
      <c r="A201">
        <v>419</v>
      </c>
      <c r="B201" s="585">
        <v>42747.617361111108</v>
      </c>
      <c r="C201" s="376" t="s">
        <v>2050</v>
      </c>
      <c r="D201" s="355">
        <v>99</v>
      </c>
      <c r="E201">
        <v>0.01</v>
      </c>
      <c r="F201">
        <v>1.0682100000000001</v>
      </c>
      <c r="G201" s="355">
        <v>0</v>
      </c>
      <c r="H201">
        <v>1.0682100000000001</v>
      </c>
      <c r="I201">
        <v>1.5</v>
      </c>
      <c r="J201" s="355">
        <v>3954.73</v>
      </c>
    </row>
    <row r="202" spans="1:10" x14ac:dyDescent="0.2">
      <c r="A202">
        <v>412</v>
      </c>
      <c r="B202" s="585">
        <v>42747.604861111111</v>
      </c>
      <c r="C202" s="376" t="s">
        <v>93</v>
      </c>
      <c r="D202" s="355">
        <v>100</v>
      </c>
      <c r="E202">
        <v>0.19</v>
      </c>
      <c r="F202">
        <v>1.0676300000000001</v>
      </c>
      <c r="G202" s="355">
        <v>0</v>
      </c>
      <c r="H202">
        <v>0</v>
      </c>
    </row>
    <row r="203" spans="1:10" x14ac:dyDescent="0.2">
      <c r="A203">
        <v>444</v>
      </c>
      <c r="B203" s="585">
        <v>42747.918749999997</v>
      </c>
      <c r="C203" s="376" t="s">
        <v>2050</v>
      </c>
      <c r="D203" s="355">
        <v>100</v>
      </c>
      <c r="E203">
        <v>0.19</v>
      </c>
      <c r="F203">
        <v>1.0618700000000001</v>
      </c>
      <c r="G203" s="355">
        <v>0</v>
      </c>
      <c r="H203">
        <v>1.0618700000000001</v>
      </c>
      <c r="I203">
        <v>108.11</v>
      </c>
      <c r="J203" s="355">
        <v>4037.43</v>
      </c>
    </row>
    <row r="204" spans="1:10" x14ac:dyDescent="0.2">
      <c r="A204">
        <v>420</v>
      </c>
      <c r="B204" s="585">
        <v>42747.617361111108</v>
      </c>
      <c r="C204" s="376" t="s">
        <v>92</v>
      </c>
      <c r="D204" s="355">
        <v>101</v>
      </c>
      <c r="E204">
        <v>0.01</v>
      </c>
      <c r="F204">
        <v>1.06823</v>
      </c>
      <c r="G204" s="355">
        <v>0</v>
      </c>
      <c r="H204">
        <v>0</v>
      </c>
    </row>
    <row r="205" spans="1:10" x14ac:dyDescent="0.2">
      <c r="A205">
        <v>425</v>
      </c>
      <c r="B205" s="585">
        <v>42747.724305555559</v>
      </c>
      <c r="C205" s="376" t="s">
        <v>2050</v>
      </c>
      <c r="D205" s="355">
        <v>101</v>
      </c>
      <c r="E205">
        <v>0.01</v>
      </c>
      <c r="F205">
        <v>1.0674600000000001</v>
      </c>
      <c r="G205" s="355">
        <v>0</v>
      </c>
      <c r="H205">
        <v>1.0674600000000001</v>
      </c>
      <c r="I205">
        <v>-0.84</v>
      </c>
      <c r="J205" s="355">
        <v>3953.89</v>
      </c>
    </row>
    <row r="206" spans="1:10" x14ac:dyDescent="0.2">
      <c r="A206">
        <v>422</v>
      </c>
      <c r="B206" s="585">
        <v>42747.654861111114</v>
      </c>
      <c r="C206" s="376" t="s">
        <v>92</v>
      </c>
      <c r="D206" s="355">
        <v>102</v>
      </c>
      <c r="E206">
        <v>0.02</v>
      </c>
      <c r="F206">
        <v>1.0647200000000001</v>
      </c>
      <c r="G206" s="355">
        <v>0</v>
      </c>
      <c r="H206">
        <v>0</v>
      </c>
    </row>
    <row r="207" spans="1:10" x14ac:dyDescent="0.2">
      <c r="A207">
        <v>426</v>
      </c>
      <c r="B207" s="585">
        <v>42747.724305555559</v>
      </c>
      <c r="C207" s="376" t="s">
        <v>2050</v>
      </c>
      <c r="D207" s="355">
        <v>102</v>
      </c>
      <c r="E207">
        <v>0.02</v>
      </c>
      <c r="F207">
        <v>1.0674600000000001</v>
      </c>
      <c r="G207" s="355">
        <v>0</v>
      </c>
      <c r="H207">
        <v>1.0674600000000001</v>
      </c>
      <c r="I207">
        <v>5.34</v>
      </c>
      <c r="J207" s="355">
        <v>3959.23</v>
      </c>
    </row>
    <row r="208" spans="1:10" x14ac:dyDescent="0.2">
      <c r="A208">
        <v>427</v>
      </c>
      <c r="B208" s="585">
        <v>42747.724305555559</v>
      </c>
      <c r="C208" s="376" t="s">
        <v>92</v>
      </c>
      <c r="D208" s="355">
        <v>103</v>
      </c>
      <c r="E208">
        <v>0.01</v>
      </c>
      <c r="F208">
        <v>1.06748</v>
      </c>
      <c r="G208" s="355">
        <v>0</v>
      </c>
      <c r="H208">
        <v>0</v>
      </c>
    </row>
    <row r="209" spans="1:10" x14ac:dyDescent="0.2">
      <c r="A209">
        <v>432</v>
      </c>
      <c r="B209" s="585">
        <v>42747.789583333331</v>
      </c>
      <c r="C209" s="376" t="s">
        <v>2050</v>
      </c>
      <c r="D209" s="355">
        <v>103</v>
      </c>
      <c r="E209">
        <v>0.01</v>
      </c>
      <c r="F209">
        <v>1.06671</v>
      </c>
      <c r="G209" s="355">
        <v>0</v>
      </c>
      <c r="H209">
        <v>1.06671</v>
      </c>
      <c r="I209">
        <v>-0.84</v>
      </c>
      <c r="J209" s="355">
        <v>3958.39</v>
      </c>
    </row>
    <row r="210" spans="1:10" x14ac:dyDescent="0.2">
      <c r="A210">
        <v>429</v>
      </c>
      <c r="B210" s="585">
        <v>42747.745138888888</v>
      </c>
      <c r="C210" s="376" t="s">
        <v>92</v>
      </c>
      <c r="D210" s="355">
        <v>104</v>
      </c>
      <c r="E210">
        <v>0.02</v>
      </c>
      <c r="F210">
        <v>1.0639700000000001</v>
      </c>
      <c r="G210" s="355">
        <v>0</v>
      </c>
      <c r="H210">
        <v>0</v>
      </c>
    </row>
    <row r="211" spans="1:10" x14ac:dyDescent="0.2">
      <c r="A211">
        <v>433</v>
      </c>
      <c r="B211" s="585">
        <v>42747.789583333331</v>
      </c>
      <c r="C211" s="376" t="s">
        <v>2050</v>
      </c>
      <c r="D211" s="355">
        <v>104</v>
      </c>
      <c r="E211">
        <v>0.02</v>
      </c>
      <c r="F211">
        <v>1.06671</v>
      </c>
      <c r="G211" s="355">
        <v>0</v>
      </c>
      <c r="H211">
        <v>1.06671</v>
      </c>
      <c r="I211">
        <v>5.34</v>
      </c>
      <c r="J211" s="355">
        <v>3963.73</v>
      </c>
    </row>
    <row r="212" spans="1:10" x14ac:dyDescent="0.2">
      <c r="A212">
        <v>434</v>
      </c>
      <c r="B212" s="585">
        <v>42747.789583333331</v>
      </c>
      <c r="C212" s="376" t="s">
        <v>92</v>
      </c>
      <c r="D212" s="355">
        <v>105</v>
      </c>
      <c r="E212">
        <v>0.01</v>
      </c>
      <c r="F212">
        <v>1.0667199999999999</v>
      </c>
      <c r="G212" s="355">
        <v>0</v>
      </c>
      <c r="H212">
        <v>0</v>
      </c>
    </row>
    <row r="213" spans="1:10" x14ac:dyDescent="0.2">
      <c r="A213">
        <v>453</v>
      </c>
      <c r="B213" s="585">
        <v>42748.634027777778</v>
      </c>
      <c r="C213" s="376" t="s">
        <v>2050</v>
      </c>
      <c r="D213" s="355">
        <v>105</v>
      </c>
      <c r="E213">
        <v>0.01</v>
      </c>
      <c r="F213">
        <v>1.0660000000000001</v>
      </c>
      <c r="G213" s="355">
        <v>0</v>
      </c>
      <c r="H213">
        <v>1.0660000000000001</v>
      </c>
      <c r="I213">
        <v>-0.91</v>
      </c>
      <c r="J213" s="355">
        <v>4036.52</v>
      </c>
    </row>
    <row r="214" spans="1:10" x14ac:dyDescent="0.2">
      <c r="A214">
        <v>436</v>
      </c>
      <c r="B214" s="585">
        <v>42747.847916666666</v>
      </c>
      <c r="C214" s="376" t="s">
        <v>92</v>
      </c>
      <c r="D214" s="355">
        <v>106</v>
      </c>
      <c r="E214">
        <v>0.02</v>
      </c>
      <c r="F214">
        <v>1.0630999999999999</v>
      </c>
      <c r="G214" s="355">
        <v>0</v>
      </c>
      <c r="H214">
        <v>0</v>
      </c>
    </row>
    <row r="215" spans="1:10" x14ac:dyDescent="0.2">
      <c r="A215">
        <v>454</v>
      </c>
      <c r="B215" s="585">
        <v>42748.634027777778</v>
      </c>
      <c r="C215" s="376" t="s">
        <v>2050</v>
      </c>
      <c r="D215" s="355">
        <v>106</v>
      </c>
      <c r="E215">
        <v>0.02</v>
      </c>
      <c r="F215">
        <v>1.0660000000000001</v>
      </c>
      <c r="G215" s="355">
        <v>0</v>
      </c>
      <c r="H215">
        <v>1.0660000000000001</v>
      </c>
      <c r="I215">
        <v>5.42</v>
      </c>
      <c r="J215" s="355">
        <v>4041.95</v>
      </c>
    </row>
    <row r="216" spans="1:10" x14ac:dyDescent="0.2">
      <c r="A216">
        <v>445</v>
      </c>
      <c r="B216" s="585">
        <v>42747.918749999997</v>
      </c>
      <c r="C216" s="376" t="s">
        <v>93</v>
      </c>
      <c r="D216" s="355">
        <v>107</v>
      </c>
      <c r="E216">
        <v>0.01</v>
      </c>
      <c r="F216">
        <v>1.06182</v>
      </c>
      <c r="G216" s="355">
        <v>0</v>
      </c>
      <c r="H216">
        <v>0</v>
      </c>
    </row>
    <row r="217" spans="1:10" x14ac:dyDescent="0.2">
      <c r="A217">
        <v>457</v>
      </c>
      <c r="B217" s="585">
        <v>42748.648611111108</v>
      </c>
      <c r="C217" s="376" t="s">
        <v>2050</v>
      </c>
      <c r="D217" s="355">
        <v>107</v>
      </c>
      <c r="E217">
        <v>0.01</v>
      </c>
      <c r="F217">
        <v>1.0626100000000001</v>
      </c>
      <c r="G217" s="355">
        <v>0</v>
      </c>
      <c r="H217">
        <v>1.0626100000000001</v>
      </c>
      <c r="I217">
        <v>-0.79</v>
      </c>
      <c r="J217" s="355">
        <v>4041.15</v>
      </c>
    </row>
    <row r="218" spans="1:10" x14ac:dyDescent="0.2">
      <c r="A218">
        <v>450</v>
      </c>
      <c r="B218" s="585">
        <v>42748.513194444444</v>
      </c>
      <c r="C218" s="376" t="s">
        <v>93</v>
      </c>
      <c r="D218" s="355">
        <v>108</v>
      </c>
      <c r="E218">
        <v>0.02</v>
      </c>
      <c r="F218">
        <v>1.06532</v>
      </c>
      <c r="G218" s="355">
        <v>0</v>
      </c>
      <c r="H218">
        <v>0</v>
      </c>
    </row>
    <row r="219" spans="1:10" x14ac:dyDescent="0.2">
      <c r="A219">
        <v>458</v>
      </c>
      <c r="B219" s="585">
        <v>42748.648611111108</v>
      </c>
      <c r="C219" s="376" t="s">
        <v>2050</v>
      </c>
      <c r="D219" s="355">
        <v>108</v>
      </c>
      <c r="E219">
        <v>0.02</v>
      </c>
      <c r="F219">
        <v>1.0626100000000001</v>
      </c>
      <c r="G219" s="355">
        <v>0</v>
      </c>
      <c r="H219">
        <v>1.0626100000000001</v>
      </c>
      <c r="I219">
        <v>5.28</v>
      </c>
      <c r="J219" s="355">
        <v>4046.43</v>
      </c>
    </row>
    <row r="220" spans="1:10" x14ac:dyDescent="0.2">
      <c r="A220">
        <v>455</v>
      </c>
      <c r="B220" s="585">
        <v>42748.634027777778</v>
      </c>
      <c r="C220" s="376" t="s">
        <v>92</v>
      </c>
      <c r="D220" s="355">
        <v>109</v>
      </c>
      <c r="E220">
        <v>0.01</v>
      </c>
      <c r="F220">
        <v>1.0660099999999999</v>
      </c>
      <c r="G220" s="355">
        <v>0</v>
      </c>
      <c r="H220">
        <v>0</v>
      </c>
    </row>
    <row r="221" spans="1:10" x14ac:dyDescent="0.2">
      <c r="A221">
        <v>464</v>
      </c>
      <c r="B221" s="585">
        <v>42748.654861111114</v>
      </c>
      <c r="C221" s="376" t="s">
        <v>2050</v>
      </c>
      <c r="D221" s="355">
        <v>109</v>
      </c>
      <c r="E221">
        <v>0.01</v>
      </c>
      <c r="F221">
        <v>1.06524</v>
      </c>
      <c r="G221" s="355">
        <v>0</v>
      </c>
      <c r="H221">
        <v>1.06524</v>
      </c>
      <c r="I221">
        <v>-0.84</v>
      </c>
      <c r="J221" s="355">
        <v>4045.59</v>
      </c>
    </row>
    <row r="222" spans="1:10" x14ac:dyDescent="0.2">
      <c r="A222">
        <v>459</v>
      </c>
      <c r="B222" s="585">
        <v>42748.649305555555</v>
      </c>
      <c r="C222" s="376" t="s">
        <v>93</v>
      </c>
      <c r="D222" s="355">
        <v>110</v>
      </c>
      <c r="E222">
        <v>0.01</v>
      </c>
      <c r="F222">
        <v>1.0626</v>
      </c>
      <c r="G222" s="355">
        <v>0</v>
      </c>
      <c r="H222">
        <v>0</v>
      </c>
    </row>
    <row r="223" spans="1:10" x14ac:dyDescent="0.2">
      <c r="A223">
        <v>471</v>
      </c>
      <c r="B223" s="585">
        <v>42748.701388888891</v>
      </c>
      <c r="C223" s="376" t="s">
        <v>2050</v>
      </c>
      <c r="D223" s="355">
        <v>110</v>
      </c>
      <c r="E223">
        <v>0.01</v>
      </c>
      <c r="F223">
        <v>1.0610299999999999</v>
      </c>
      <c r="G223" s="355">
        <v>0</v>
      </c>
      <c r="H223">
        <v>1.0610299999999999</v>
      </c>
      <c r="I223">
        <v>1.5</v>
      </c>
      <c r="J223" s="355">
        <v>4052.43</v>
      </c>
    </row>
    <row r="224" spans="1:10" x14ac:dyDescent="0.2">
      <c r="A224">
        <v>461</v>
      </c>
      <c r="B224" s="585">
        <v>42748.649305555555</v>
      </c>
      <c r="C224" s="376" t="s">
        <v>92</v>
      </c>
      <c r="D224" s="355">
        <v>111</v>
      </c>
      <c r="E224">
        <v>0.02</v>
      </c>
      <c r="F224">
        <v>1.0625</v>
      </c>
      <c r="G224" s="355">
        <v>0</v>
      </c>
      <c r="H224">
        <v>0</v>
      </c>
    </row>
    <row r="225" spans="1:10" x14ac:dyDescent="0.2">
      <c r="A225">
        <v>465</v>
      </c>
      <c r="B225" s="585">
        <v>42748.654861111114</v>
      </c>
      <c r="C225" s="376" t="s">
        <v>2050</v>
      </c>
      <c r="D225" s="355">
        <v>111</v>
      </c>
      <c r="E225">
        <v>0.02</v>
      </c>
      <c r="F225">
        <v>1.06524</v>
      </c>
      <c r="G225" s="355">
        <v>0</v>
      </c>
      <c r="H225">
        <v>1.06524</v>
      </c>
      <c r="I225">
        <v>5.34</v>
      </c>
      <c r="J225" s="355">
        <v>4050.93</v>
      </c>
    </row>
    <row r="226" spans="1:10" x14ac:dyDescent="0.2">
      <c r="A226">
        <v>466</v>
      </c>
      <c r="B226" s="585">
        <v>42748.654861111114</v>
      </c>
      <c r="C226" s="376" t="s">
        <v>92</v>
      </c>
      <c r="D226" s="355">
        <v>112</v>
      </c>
      <c r="E226">
        <v>0.01</v>
      </c>
      <c r="F226">
        <v>1.0652600000000001</v>
      </c>
      <c r="G226" s="355">
        <v>0</v>
      </c>
      <c r="H226">
        <v>0</v>
      </c>
    </row>
    <row r="227" spans="1:10" x14ac:dyDescent="0.2">
      <c r="A227">
        <v>474</v>
      </c>
      <c r="B227" s="585">
        <v>42748.893750000003</v>
      </c>
      <c r="C227" s="376" t="s">
        <v>2050</v>
      </c>
      <c r="D227" s="355">
        <v>112</v>
      </c>
      <c r="E227">
        <v>0.01</v>
      </c>
      <c r="F227">
        <v>1.0644800000000001</v>
      </c>
      <c r="G227" s="355">
        <v>0</v>
      </c>
      <c r="H227">
        <v>1.0644800000000001</v>
      </c>
      <c r="I227">
        <v>-0.85</v>
      </c>
      <c r="J227" s="355">
        <v>4051.58</v>
      </c>
    </row>
    <row r="228" spans="1:10" x14ac:dyDescent="0.2">
      <c r="A228">
        <v>468</v>
      </c>
      <c r="B228" s="585">
        <v>42748.695833333331</v>
      </c>
      <c r="C228" s="376" t="s">
        <v>92</v>
      </c>
      <c r="D228" s="355">
        <v>113</v>
      </c>
      <c r="E228">
        <v>0.02</v>
      </c>
      <c r="F228">
        <v>1.0617399999999999</v>
      </c>
      <c r="G228" s="355">
        <v>0</v>
      </c>
      <c r="H228">
        <v>0</v>
      </c>
    </row>
    <row r="229" spans="1:10" x14ac:dyDescent="0.2">
      <c r="A229">
        <v>475</v>
      </c>
      <c r="B229" s="585">
        <v>42748.893750000003</v>
      </c>
      <c r="C229" s="376" t="s">
        <v>2050</v>
      </c>
      <c r="D229" s="355">
        <v>113</v>
      </c>
      <c r="E229">
        <v>0.02</v>
      </c>
      <c r="F229">
        <v>1.0644800000000001</v>
      </c>
      <c r="G229" s="355">
        <v>0</v>
      </c>
      <c r="H229">
        <v>1.0644800000000001</v>
      </c>
      <c r="I229">
        <v>5.34</v>
      </c>
      <c r="J229" s="355">
        <v>4056.92</v>
      </c>
    </row>
    <row r="230" spans="1:10" x14ac:dyDescent="0.2">
      <c r="A230">
        <v>472</v>
      </c>
      <c r="B230" s="585">
        <v>42748.701388888891</v>
      </c>
      <c r="C230" s="376" t="s">
        <v>93</v>
      </c>
      <c r="D230" s="355">
        <v>114</v>
      </c>
      <c r="E230">
        <v>0.01</v>
      </c>
      <c r="F230">
        <v>1.0609900000000001</v>
      </c>
      <c r="G230" s="355">
        <v>0</v>
      </c>
      <c r="H230">
        <v>0</v>
      </c>
    </row>
    <row r="231" spans="1:10" x14ac:dyDescent="0.2">
      <c r="A231">
        <v>481</v>
      </c>
      <c r="B231" s="585">
        <v>42751</v>
      </c>
      <c r="C231" s="376" t="s">
        <v>2050</v>
      </c>
      <c r="D231" s="355">
        <v>114</v>
      </c>
      <c r="E231">
        <v>0.01</v>
      </c>
      <c r="F231">
        <v>1.06176</v>
      </c>
      <c r="G231" s="355">
        <v>0</v>
      </c>
      <c r="H231">
        <v>1.06176</v>
      </c>
      <c r="I231">
        <v>-0.77</v>
      </c>
      <c r="J231" s="355">
        <v>4056.15</v>
      </c>
    </row>
    <row r="232" spans="1:10" x14ac:dyDescent="0.2">
      <c r="A232">
        <v>476</v>
      </c>
      <c r="B232" s="585">
        <v>42748.893750000003</v>
      </c>
      <c r="C232" s="376" t="s">
        <v>92</v>
      </c>
      <c r="D232" s="355">
        <v>115</v>
      </c>
      <c r="E232">
        <v>0.01</v>
      </c>
      <c r="F232">
        <v>1.0645</v>
      </c>
      <c r="G232" s="355">
        <v>0</v>
      </c>
      <c r="H232">
        <v>0</v>
      </c>
    </row>
    <row r="233" spans="1:10" x14ac:dyDescent="0.2">
      <c r="A233">
        <v>504</v>
      </c>
      <c r="B233" s="585">
        <v>42752.261805555558</v>
      </c>
      <c r="C233" s="376" t="s">
        <v>2050</v>
      </c>
      <c r="D233" s="355">
        <v>115</v>
      </c>
      <c r="E233">
        <v>0.01</v>
      </c>
      <c r="F233">
        <v>1.0639000000000001</v>
      </c>
      <c r="G233" s="355">
        <v>0</v>
      </c>
      <c r="H233">
        <v>1.0639000000000001</v>
      </c>
      <c r="I233">
        <v>-0.91</v>
      </c>
      <c r="J233" s="355">
        <v>4065.21</v>
      </c>
    </row>
    <row r="234" spans="1:10" x14ac:dyDescent="0.2">
      <c r="A234">
        <v>478</v>
      </c>
      <c r="B234" s="585">
        <v>42748.893750000003</v>
      </c>
      <c r="C234" s="376" t="s">
        <v>93</v>
      </c>
      <c r="D234" s="355">
        <v>116</v>
      </c>
      <c r="E234">
        <v>0.02</v>
      </c>
      <c r="F234">
        <v>1.0645</v>
      </c>
      <c r="G234" s="355">
        <v>0</v>
      </c>
      <c r="H234">
        <v>0</v>
      </c>
    </row>
    <row r="235" spans="1:10" x14ac:dyDescent="0.2">
      <c r="A235">
        <v>482</v>
      </c>
      <c r="B235" s="585">
        <v>42751</v>
      </c>
      <c r="C235" s="376" t="s">
        <v>2050</v>
      </c>
      <c r="D235" s="355">
        <v>116</v>
      </c>
      <c r="E235">
        <v>0.02</v>
      </c>
      <c r="F235">
        <v>1.06176</v>
      </c>
      <c r="G235" s="355">
        <v>0</v>
      </c>
      <c r="H235">
        <v>1.06176</v>
      </c>
      <c r="I235">
        <v>5.47</v>
      </c>
      <c r="J235" s="355">
        <v>4061.62</v>
      </c>
    </row>
    <row r="236" spans="1:10" x14ac:dyDescent="0.2">
      <c r="A236">
        <v>484</v>
      </c>
      <c r="B236" s="585">
        <v>42751.004861111112</v>
      </c>
      <c r="C236" s="376" t="s">
        <v>93</v>
      </c>
      <c r="D236" s="355">
        <v>117</v>
      </c>
      <c r="E236">
        <v>0.01</v>
      </c>
      <c r="F236">
        <v>1.0624400000000001</v>
      </c>
      <c r="G236" s="355">
        <v>0</v>
      </c>
      <c r="H236">
        <v>0</v>
      </c>
    </row>
    <row r="237" spans="1:10" x14ac:dyDescent="0.2">
      <c r="A237">
        <v>489</v>
      </c>
      <c r="B237" s="585">
        <v>42751.234027777777</v>
      </c>
      <c r="C237" s="376" t="s">
        <v>2050</v>
      </c>
      <c r="D237" s="355">
        <v>117</v>
      </c>
      <c r="E237">
        <v>0.01</v>
      </c>
      <c r="F237">
        <v>1.06087</v>
      </c>
      <c r="G237" s="355">
        <v>0</v>
      </c>
      <c r="H237">
        <v>1.06087</v>
      </c>
      <c r="I237">
        <v>1.5</v>
      </c>
      <c r="J237" s="355">
        <v>4063.12</v>
      </c>
    </row>
    <row r="238" spans="1:10" x14ac:dyDescent="0.2">
      <c r="A238">
        <v>486</v>
      </c>
      <c r="B238" s="585">
        <v>42751.23333333333</v>
      </c>
      <c r="C238" s="376" t="s">
        <v>92</v>
      </c>
      <c r="D238" s="355">
        <v>118</v>
      </c>
      <c r="E238">
        <v>0.02</v>
      </c>
      <c r="F238">
        <v>1.0609999999999999</v>
      </c>
      <c r="G238" s="355">
        <v>0</v>
      </c>
      <c r="H238">
        <v>0</v>
      </c>
    </row>
    <row r="239" spans="1:10" x14ac:dyDescent="0.2">
      <c r="A239">
        <v>505</v>
      </c>
      <c r="B239" s="585">
        <v>42752.261805555558</v>
      </c>
      <c r="C239" s="376" t="s">
        <v>2050</v>
      </c>
      <c r="D239" s="355">
        <v>118</v>
      </c>
      <c r="E239">
        <v>0.02</v>
      </c>
      <c r="F239">
        <v>1.0639000000000001</v>
      </c>
      <c r="G239" s="355">
        <v>0</v>
      </c>
      <c r="H239">
        <v>1.0639000000000001</v>
      </c>
      <c r="I239">
        <v>5.42</v>
      </c>
      <c r="J239" s="355">
        <v>4070.63</v>
      </c>
    </row>
    <row r="240" spans="1:10" x14ac:dyDescent="0.2">
      <c r="A240">
        <v>490</v>
      </c>
      <c r="B240" s="585">
        <v>42751.234027777777</v>
      </c>
      <c r="C240" s="376" t="s">
        <v>93</v>
      </c>
      <c r="D240" s="355">
        <v>119</v>
      </c>
      <c r="E240">
        <v>0.01</v>
      </c>
      <c r="F240">
        <v>1.0608299999999999</v>
      </c>
      <c r="G240" s="355">
        <v>0</v>
      </c>
      <c r="H240">
        <v>0</v>
      </c>
    </row>
    <row r="241" spans="1:10" x14ac:dyDescent="0.2">
      <c r="A241">
        <v>492</v>
      </c>
      <c r="B241" s="585">
        <v>42751.42291666667</v>
      </c>
      <c r="C241" s="376" t="s">
        <v>2050</v>
      </c>
      <c r="D241" s="355">
        <v>119</v>
      </c>
      <c r="E241">
        <v>0.01</v>
      </c>
      <c r="F241">
        <v>1.0592600000000001</v>
      </c>
      <c r="G241" s="355">
        <v>0</v>
      </c>
      <c r="H241">
        <v>1.0592600000000001</v>
      </c>
      <c r="I241">
        <v>1.5</v>
      </c>
      <c r="J241" s="355">
        <v>4064.62</v>
      </c>
    </row>
    <row r="242" spans="1:10" x14ac:dyDescent="0.2">
      <c r="A242">
        <v>493</v>
      </c>
      <c r="B242" s="585">
        <v>42751.423611111109</v>
      </c>
      <c r="C242" s="376" t="s">
        <v>93</v>
      </c>
      <c r="D242" s="355">
        <v>120</v>
      </c>
      <c r="E242">
        <v>0.01</v>
      </c>
      <c r="F242">
        <v>1.06003</v>
      </c>
      <c r="G242" s="355">
        <v>0</v>
      </c>
      <c r="H242">
        <v>0</v>
      </c>
    </row>
    <row r="243" spans="1:10" x14ac:dyDescent="0.2">
      <c r="A243">
        <v>495</v>
      </c>
      <c r="B243" s="585">
        <v>42751.456250000003</v>
      </c>
      <c r="C243" s="376" t="s">
        <v>2050</v>
      </c>
      <c r="D243" s="355">
        <v>120</v>
      </c>
      <c r="E243">
        <v>0.01</v>
      </c>
      <c r="F243">
        <v>1.05846</v>
      </c>
      <c r="G243" s="355">
        <v>0</v>
      </c>
      <c r="H243">
        <v>1.05846</v>
      </c>
      <c r="I243">
        <v>1.5</v>
      </c>
      <c r="J243" s="355">
        <v>4066.12</v>
      </c>
    </row>
    <row r="244" spans="1:10" x14ac:dyDescent="0.2">
      <c r="A244">
        <v>496</v>
      </c>
      <c r="B244" s="585">
        <v>42751.458333333336</v>
      </c>
      <c r="C244" s="376" t="s">
        <v>93</v>
      </c>
      <c r="D244" s="355">
        <v>121</v>
      </c>
      <c r="E244">
        <v>0.01</v>
      </c>
      <c r="F244">
        <v>1.0586800000000001</v>
      </c>
      <c r="G244" s="355">
        <v>0</v>
      </c>
      <c r="H244">
        <v>0</v>
      </c>
    </row>
    <row r="245" spans="1:10" x14ac:dyDescent="0.2">
      <c r="A245">
        <v>544</v>
      </c>
      <c r="B245" s="585">
        <v>42753.921527777777</v>
      </c>
      <c r="C245" s="376" t="s">
        <v>2050</v>
      </c>
      <c r="D245" s="355">
        <v>121</v>
      </c>
      <c r="E245">
        <v>0.01</v>
      </c>
      <c r="F245">
        <v>1.0646899999999999</v>
      </c>
      <c r="G245" s="355">
        <v>0</v>
      </c>
      <c r="H245">
        <v>1.0646899999999999</v>
      </c>
      <c r="I245">
        <v>-5.95</v>
      </c>
      <c r="J245" s="355">
        <v>4075.18</v>
      </c>
    </row>
    <row r="246" spans="1:10" x14ac:dyDescent="0.2">
      <c r="A246">
        <v>501</v>
      </c>
      <c r="B246" s="585">
        <v>42752.224999999999</v>
      </c>
      <c r="C246" s="376" t="s">
        <v>93</v>
      </c>
      <c r="D246" s="355">
        <v>122</v>
      </c>
      <c r="E246">
        <v>0.02</v>
      </c>
      <c r="F246">
        <v>1.0622</v>
      </c>
      <c r="G246" s="355">
        <v>0</v>
      </c>
      <c r="H246">
        <v>0</v>
      </c>
    </row>
    <row r="247" spans="1:10" x14ac:dyDescent="0.2">
      <c r="A247">
        <v>545</v>
      </c>
      <c r="B247" s="585">
        <v>42753.921527777777</v>
      </c>
      <c r="C247" s="376" t="s">
        <v>2050</v>
      </c>
      <c r="D247" s="355">
        <v>122</v>
      </c>
      <c r="E247">
        <v>0.02</v>
      </c>
      <c r="F247">
        <v>1.0646899999999999</v>
      </c>
      <c r="G247" s="355">
        <v>0</v>
      </c>
      <c r="H247">
        <v>1.0646899999999999</v>
      </c>
      <c r="I247">
        <v>-4.99</v>
      </c>
      <c r="J247" s="355">
        <v>4070.2</v>
      </c>
    </row>
    <row r="248" spans="1:10" x14ac:dyDescent="0.2">
      <c r="A248">
        <v>506</v>
      </c>
      <c r="B248" s="585">
        <v>42752.261805555558</v>
      </c>
      <c r="C248" s="376" t="s">
        <v>92</v>
      </c>
      <c r="D248" s="355">
        <v>123</v>
      </c>
      <c r="E248">
        <v>0.01</v>
      </c>
      <c r="F248">
        <v>1.06393</v>
      </c>
      <c r="G248" s="355">
        <v>0</v>
      </c>
      <c r="H248">
        <v>0</v>
      </c>
    </row>
    <row r="249" spans="1:10" x14ac:dyDescent="0.2">
      <c r="A249">
        <v>508</v>
      </c>
      <c r="B249" s="585">
        <v>42752.331944444442</v>
      </c>
      <c r="C249" s="376" t="s">
        <v>2050</v>
      </c>
      <c r="D249" s="355">
        <v>123</v>
      </c>
      <c r="E249">
        <v>0.01</v>
      </c>
      <c r="F249">
        <v>1.0654999999999999</v>
      </c>
      <c r="G249" s="355">
        <v>0</v>
      </c>
      <c r="H249">
        <v>1.0654999999999999</v>
      </c>
      <c r="I249">
        <v>1.5</v>
      </c>
      <c r="J249" s="355">
        <v>4072.13</v>
      </c>
    </row>
    <row r="250" spans="1:10" x14ac:dyDescent="0.2">
      <c r="A250">
        <v>509</v>
      </c>
      <c r="B250" s="585">
        <v>42752.331944444442</v>
      </c>
      <c r="C250" s="376" t="s">
        <v>92</v>
      </c>
      <c r="D250" s="355">
        <v>124</v>
      </c>
      <c r="E250">
        <v>0.01</v>
      </c>
      <c r="F250">
        <v>1.0655399999999999</v>
      </c>
      <c r="G250" s="355">
        <v>0</v>
      </c>
      <c r="H250">
        <v>0</v>
      </c>
    </row>
    <row r="251" spans="1:10" x14ac:dyDescent="0.2">
      <c r="A251">
        <v>515</v>
      </c>
      <c r="B251" s="585">
        <v>42752.427777777775</v>
      </c>
      <c r="C251" s="376" t="s">
        <v>2050</v>
      </c>
      <c r="D251" s="355">
        <v>124</v>
      </c>
      <c r="E251">
        <v>0.01</v>
      </c>
      <c r="F251">
        <v>1.06711</v>
      </c>
      <c r="G251" s="355">
        <v>0</v>
      </c>
      <c r="H251">
        <v>1.06711</v>
      </c>
      <c r="I251">
        <v>1.5</v>
      </c>
      <c r="J251" s="355">
        <v>4073.63</v>
      </c>
    </row>
    <row r="252" spans="1:10" x14ac:dyDescent="0.2">
      <c r="A252">
        <v>511</v>
      </c>
      <c r="B252" s="585">
        <v>42752.332638888889</v>
      </c>
      <c r="C252" s="376" t="s">
        <v>93</v>
      </c>
      <c r="D252" s="355">
        <v>125</v>
      </c>
      <c r="E252">
        <v>0.03</v>
      </c>
      <c r="F252">
        <v>1.0657000000000001</v>
      </c>
      <c r="G252" s="355">
        <v>0</v>
      </c>
      <c r="H252">
        <v>0</v>
      </c>
    </row>
    <row r="253" spans="1:10" x14ac:dyDescent="0.2">
      <c r="A253">
        <v>546</v>
      </c>
      <c r="B253" s="585">
        <v>42753.921527777777</v>
      </c>
      <c r="C253" s="376" t="s">
        <v>2050</v>
      </c>
      <c r="D253" s="355">
        <v>125</v>
      </c>
      <c r="E253">
        <v>0.03</v>
      </c>
      <c r="F253">
        <v>1.0646899999999999</v>
      </c>
      <c r="G253" s="355">
        <v>0</v>
      </c>
      <c r="H253">
        <v>1.0646899999999999</v>
      </c>
      <c r="I253">
        <v>3.02</v>
      </c>
      <c r="J253" s="355">
        <v>4073.21</v>
      </c>
    </row>
    <row r="254" spans="1:10" x14ac:dyDescent="0.2">
      <c r="A254">
        <v>516</v>
      </c>
      <c r="B254" s="585">
        <v>42752.427777777775</v>
      </c>
      <c r="C254" s="376" t="s">
        <v>92</v>
      </c>
      <c r="D254" s="355">
        <v>126</v>
      </c>
      <c r="E254">
        <v>0.01</v>
      </c>
      <c r="F254">
        <v>1.06715</v>
      </c>
      <c r="G254" s="355">
        <v>0</v>
      </c>
      <c r="H254">
        <v>0</v>
      </c>
    </row>
    <row r="255" spans="1:10" x14ac:dyDescent="0.2">
      <c r="A255">
        <v>518</v>
      </c>
      <c r="B255" s="585">
        <v>42752.543055555558</v>
      </c>
      <c r="C255" s="376" t="s">
        <v>2050</v>
      </c>
      <c r="D255" s="355">
        <v>126</v>
      </c>
      <c r="E255">
        <v>0.01</v>
      </c>
      <c r="F255">
        <v>1.0687199999999999</v>
      </c>
      <c r="G255" s="355">
        <v>0</v>
      </c>
      <c r="H255">
        <v>1.0687199999999999</v>
      </c>
      <c r="I255">
        <v>1.5</v>
      </c>
      <c r="J255" s="355">
        <v>4075.13</v>
      </c>
    </row>
    <row r="256" spans="1:10" x14ac:dyDescent="0.2">
      <c r="A256">
        <v>519</v>
      </c>
      <c r="B256" s="585">
        <v>42752.543055555558</v>
      </c>
      <c r="C256" s="376" t="s">
        <v>92</v>
      </c>
      <c r="D256" s="355">
        <v>127</v>
      </c>
      <c r="E256">
        <v>0.01</v>
      </c>
      <c r="F256">
        <v>1.0687500000000001</v>
      </c>
      <c r="G256" s="355">
        <v>0</v>
      </c>
      <c r="H256">
        <v>0</v>
      </c>
    </row>
    <row r="257" spans="1:10" x14ac:dyDescent="0.2">
      <c r="A257">
        <v>526</v>
      </c>
      <c r="B257" s="585">
        <v>42752.5625</v>
      </c>
      <c r="C257" s="376" t="s">
        <v>2050</v>
      </c>
      <c r="D257" s="355">
        <v>127</v>
      </c>
      <c r="E257">
        <v>0.01</v>
      </c>
      <c r="F257">
        <v>1.0703199999999999</v>
      </c>
      <c r="G257" s="355">
        <v>0</v>
      </c>
      <c r="H257">
        <v>1.0703199999999999</v>
      </c>
      <c r="I257">
        <v>1.5</v>
      </c>
      <c r="J257" s="355">
        <v>4076.63</v>
      </c>
    </row>
    <row r="258" spans="1:10" x14ac:dyDescent="0.2">
      <c r="A258">
        <v>521</v>
      </c>
      <c r="B258" s="585">
        <v>42752.549305555556</v>
      </c>
      <c r="C258" s="376" t="s">
        <v>93</v>
      </c>
      <c r="D258" s="355">
        <v>128</v>
      </c>
      <c r="E258">
        <v>0.06</v>
      </c>
      <c r="F258">
        <v>1.0692200000000001</v>
      </c>
      <c r="G258" s="355">
        <v>0</v>
      </c>
      <c r="H258">
        <v>0</v>
      </c>
    </row>
    <row r="259" spans="1:10" x14ac:dyDescent="0.2">
      <c r="A259">
        <v>547</v>
      </c>
      <c r="B259" s="585">
        <v>42753.921527777777</v>
      </c>
      <c r="C259" s="376" t="s">
        <v>2050</v>
      </c>
      <c r="D259" s="355">
        <v>128</v>
      </c>
      <c r="E259">
        <v>0.06</v>
      </c>
      <c r="F259">
        <v>1.0646899999999999</v>
      </c>
      <c r="G259" s="355">
        <v>0</v>
      </c>
      <c r="H259">
        <v>1.0646899999999999</v>
      </c>
      <c r="I259">
        <v>27.15</v>
      </c>
      <c r="J259" s="355">
        <v>4100.3599999999997</v>
      </c>
    </row>
    <row r="260" spans="1:10" x14ac:dyDescent="0.2">
      <c r="A260">
        <v>527</v>
      </c>
      <c r="B260" s="585">
        <v>42752.5625</v>
      </c>
      <c r="C260" s="376" t="s">
        <v>92</v>
      </c>
      <c r="D260" s="355">
        <v>129</v>
      </c>
      <c r="E260">
        <v>0.01</v>
      </c>
      <c r="F260">
        <v>1.0703499999999999</v>
      </c>
      <c r="G260" s="355">
        <v>0</v>
      </c>
      <c r="H260">
        <v>0</v>
      </c>
    </row>
    <row r="261" spans="1:10" x14ac:dyDescent="0.2">
      <c r="A261">
        <v>537</v>
      </c>
      <c r="B261" s="585">
        <v>42753.73541666667</v>
      </c>
      <c r="C261" s="376" t="s">
        <v>2050</v>
      </c>
      <c r="D261" s="355">
        <v>129</v>
      </c>
      <c r="E261">
        <v>0.01</v>
      </c>
      <c r="F261">
        <v>1.06962</v>
      </c>
      <c r="G261" s="355">
        <v>0</v>
      </c>
      <c r="H261">
        <v>1.06962</v>
      </c>
      <c r="I261">
        <v>-0.92</v>
      </c>
      <c r="J261" s="355">
        <v>4075.71</v>
      </c>
    </row>
    <row r="262" spans="1:10" x14ac:dyDescent="0.2">
      <c r="A262">
        <v>534</v>
      </c>
      <c r="B262" s="585">
        <v>42753.624305555553</v>
      </c>
      <c r="C262" s="376" t="s">
        <v>92</v>
      </c>
      <c r="D262" s="355">
        <v>130</v>
      </c>
      <c r="E262">
        <v>0.02</v>
      </c>
      <c r="F262">
        <v>1.06684</v>
      </c>
      <c r="G262" s="355">
        <v>0</v>
      </c>
      <c r="H262">
        <v>0</v>
      </c>
    </row>
    <row r="263" spans="1:10" x14ac:dyDescent="0.2">
      <c r="A263">
        <v>538</v>
      </c>
      <c r="B263" s="585">
        <v>42753.73541666667</v>
      </c>
      <c r="C263" s="376" t="s">
        <v>2050</v>
      </c>
      <c r="D263" s="355">
        <v>130</v>
      </c>
      <c r="E263">
        <v>0.02</v>
      </c>
      <c r="F263">
        <v>1.06962</v>
      </c>
      <c r="G263" s="355">
        <v>0</v>
      </c>
      <c r="H263">
        <v>1.06962</v>
      </c>
      <c r="I263">
        <v>5.42</v>
      </c>
      <c r="J263" s="355">
        <v>4081.13</v>
      </c>
    </row>
    <row r="264" spans="1:10" x14ac:dyDescent="0.2">
      <c r="A264">
        <v>539</v>
      </c>
      <c r="B264" s="585">
        <v>42753.73541666667</v>
      </c>
      <c r="C264" s="376" t="s">
        <v>92</v>
      </c>
      <c r="D264" s="355">
        <v>131</v>
      </c>
      <c r="E264">
        <v>0.01</v>
      </c>
      <c r="F264">
        <v>1.0696399999999999</v>
      </c>
      <c r="G264" s="355">
        <v>0</v>
      </c>
      <c r="H264">
        <v>0</v>
      </c>
    </row>
    <row r="265" spans="1:10" x14ac:dyDescent="0.2">
      <c r="A265">
        <v>563</v>
      </c>
      <c r="B265" s="585">
        <v>42754.472916666666</v>
      </c>
      <c r="C265" s="376" t="s">
        <v>2050</v>
      </c>
      <c r="D265" s="355">
        <v>131</v>
      </c>
      <c r="E265">
        <v>0.01</v>
      </c>
      <c r="F265">
        <v>1.06671</v>
      </c>
      <c r="G265" s="355">
        <v>0</v>
      </c>
      <c r="H265">
        <v>1.06671</v>
      </c>
      <c r="I265">
        <v>-3.36</v>
      </c>
      <c r="J265" s="355">
        <v>4098.51</v>
      </c>
    </row>
    <row r="266" spans="1:10" x14ac:dyDescent="0.2">
      <c r="A266">
        <v>541</v>
      </c>
      <c r="B266" s="585">
        <v>42753.90347222222</v>
      </c>
      <c r="C266" s="376" t="s">
        <v>92</v>
      </c>
      <c r="D266" s="355">
        <v>132</v>
      </c>
      <c r="E266">
        <v>0.02</v>
      </c>
      <c r="F266">
        <v>1.0661400000000001</v>
      </c>
      <c r="G266" s="355">
        <v>0</v>
      </c>
      <c r="H266">
        <v>0</v>
      </c>
    </row>
    <row r="267" spans="1:10" x14ac:dyDescent="0.2">
      <c r="A267">
        <v>564</v>
      </c>
      <c r="B267" s="585">
        <v>42754.472916666666</v>
      </c>
      <c r="C267" s="376" t="s">
        <v>2050</v>
      </c>
      <c r="D267" s="355">
        <v>132</v>
      </c>
      <c r="E267">
        <v>0.02</v>
      </c>
      <c r="F267">
        <v>1.06671</v>
      </c>
      <c r="G267" s="355">
        <v>0</v>
      </c>
      <c r="H267">
        <v>1.06671</v>
      </c>
      <c r="I267">
        <v>0.28999999999999998</v>
      </c>
      <c r="J267" s="355">
        <v>4098.8</v>
      </c>
    </row>
    <row r="268" spans="1:10" x14ac:dyDescent="0.2">
      <c r="A268">
        <v>548</v>
      </c>
      <c r="B268" s="585">
        <v>42753.921527777777</v>
      </c>
      <c r="C268" s="376" t="s">
        <v>93</v>
      </c>
      <c r="D268" s="355">
        <v>133</v>
      </c>
      <c r="E268">
        <v>0.01</v>
      </c>
      <c r="F268">
        <v>1.0646599999999999</v>
      </c>
      <c r="G268" s="355">
        <v>0</v>
      </c>
      <c r="H268">
        <v>0</v>
      </c>
    </row>
    <row r="269" spans="1:10" x14ac:dyDescent="0.2">
      <c r="A269">
        <v>550</v>
      </c>
      <c r="B269" s="585">
        <v>42753.936111111114</v>
      </c>
      <c r="C269" s="376" t="s">
        <v>2050</v>
      </c>
      <c r="D269" s="355">
        <v>133</v>
      </c>
      <c r="E269">
        <v>0.01</v>
      </c>
      <c r="F269">
        <v>1.0630900000000001</v>
      </c>
      <c r="G269" s="355">
        <v>0</v>
      </c>
      <c r="H269">
        <v>1.0630900000000001</v>
      </c>
      <c r="I269">
        <v>1.5</v>
      </c>
      <c r="J269" s="355">
        <v>4101.8599999999997</v>
      </c>
    </row>
    <row r="270" spans="1:10" x14ac:dyDescent="0.2">
      <c r="A270">
        <v>551</v>
      </c>
      <c r="B270" s="585">
        <v>42753.936111111114</v>
      </c>
      <c r="C270" s="376" t="s">
        <v>93</v>
      </c>
      <c r="D270" s="355">
        <v>134</v>
      </c>
      <c r="E270">
        <v>0.01</v>
      </c>
      <c r="F270">
        <v>1.06308</v>
      </c>
      <c r="G270" s="355">
        <v>0</v>
      </c>
      <c r="H270">
        <v>0</v>
      </c>
    </row>
    <row r="271" spans="1:10" x14ac:dyDescent="0.2">
      <c r="A271">
        <v>568</v>
      </c>
      <c r="B271" s="585">
        <v>42754.648611111108</v>
      </c>
      <c r="C271" s="376" t="s">
        <v>2050</v>
      </c>
      <c r="D271" s="355">
        <v>134</v>
      </c>
      <c r="E271">
        <v>0.01</v>
      </c>
      <c r="F271">
        <v>1.0639099999999999</v>
      </c>
      <c r="G271" s="355">
        <v>0</v>
      </c>
      <c r="H271">
        <v>1.0639099999999999</v>
      </c>
      <c r="I271">
        <v>-0.7</v>
      </c>
      <c r="J271" s="355">
        <v>4110.1499999999996</v>
      </c>
    </row>
    <row r="272" spans="1:10" x14ac:dyDescent="0.2">
      <c r="A272">
        <v>556</v>
      </c>
      <c r="B272" s="585">
        <v>42754.080555555556</v>
      </c>
      <c r="C272" s="376" t="s">
        <v>92</v>
      </c>
      <c r="D272" s="355">
        <v>135</v>
      </c>
      <c r="E272">
        <v>0.03</v>
      </c>
      <c r="F272">
        <v>1.0626199999999999</v>
      </c>
      <c r="G272" s="355">
        <v>0</v>
      </c>
      <c r="H272">
        <v>0</v>
      </c>
    </row>
    <row r="273" spans="1:10" x14ac:dyDescent="0.2">
      <c r="A273">
        <v>565</v>
      </c>
      <c r="B273" s="585">
        <v>42754.472916666666</v>
      </c>
      <c r="C273" s="376" t="s">
        <v>2050</v>
      </c>
      <c r="D273" s="355">
        <v>135</v>
      </c>
      <c r="E273">
        <v>0.03</v>
      </c>
      <c r="F273">
        <v>1.06671</v>
      </c>
      <c r="G273" s="355">
        <v>0</v>
      </c>
      <c r="H273">
        <v>1.06671</v>
      </c>
      <c r="I273">
        <v>12.06</v>
      </c>
      <c r="J273" s="355">
        <v>4110.8599999999997</v>
      </c>
    </row>
    <row r="274" spans="1:10" x14ac:dyDescent="0.2">
      <c r="A274">
        <v>560</v>
      </c>
      <c r="B274" s="585">
        <v>42754.472222222219</v>
      </c>
      <c r="C274" s="376" t="s">
        <v>93</v>
      </c>
      <c r="D274" s="355">
        <v>136</v>
      </c>
      <c r="E274">
        <v>0.02</v>
      </c>
      <c r="F274">
        <v>1.0665800000000001</v>
      </c>
      <c r="G274" s="355">
        <v>0</v>
      </c>
      <c r="H274">
        <v>0</v>
      </c>
    </row>
    <row r="275" spans="1:10" x14ac:dyDescent="0.2">
      <c r="A275">
        <v>569</v>
      </c>
      <c r="B275" s="585">
        <v>42754.648611111108</v>
      </c>
      <c r="C275" s="376" t="s">
        <v>2050</v>
      </c>
      <c r="D275" s="355">
        <v>136</v>
      </c>
      <c r="E275">
        <v>0.02</v>
      </c>
      <c r="F275">
        <v>1.0639099999999999</v>
      </c>
      <c r="G275" s="355">
        <v>0</v>
      </c>
      <c r="H275">
        <v>1.0639099999999999</v>
      </c>
      <c r="I275">
        <v>5.2</v>
      </c>
      <c r="J275" s="355">
        <v>4115.3500000000004</v>
      </c>
    </row>
    <row r="276" spans="1:10" x14ac:dyDescent="0.2">
      <c r="A276">
        <v>566</v>
      </c>
      <c r="B276" s="585">
        <v>42754.472916666666</v>
      </c>
      <c r="C276" s="376" t="s">
        <v>92</v>
      </c>
      <c r="D276" s="355">
        <v>137</v>
      </c>
      <c r="E276">
        <v>0.01</v>
      </c>
      <c r="F276">
        <v>1.06673</v>
      </c>
      <c r="G276" s="355">
        <v>0</v>
      </c>
      <c r="H276">
        <v>0</v>
      </c>
    </row>
    <row r="277" spans="1:10" x14ac:dyDescent="0.2">
      <c r="A277">
        <v>585</v>
      </c>
      <c r="B277" s="585">
        <v>42754.75277777778</v>
      </c>
      <c r="C277" s="376" t="s">
        <v>2050</v>
      </c>
      <c r="D277" s="355">
        <v>137</v>
      </c>
      <c r="E277">
        <v>0.01</v>
      </c>
      <c r="F277">
        <v>1.0632299999999999</v>
      </c>
      <c r="G277" s="355">
        <v>0</v>
      </c>
      <c r="H277">
        <v>1.0632299999999999</v>
      </c>
      <c r="I277">
        <v>-3.57</v>
      </c>
      <c r="J277" s="355">
        <v>4114.78</v>
      </c>
    </row>
    <row r="278" spans="1:10" x14ac:dyDescent="0.2">
      <c r="A278">
        <v>570</v>
      </c>
      <c r="B278" s="585">
        <v>42754.649305555555</v>
      </c>
      <c r="C278" s="376" t="s">
        <v>93</v>
      </c>
      <c r="D278" s="355">
        <v>138</v>
      </c>
      <c r="E278">
        <v>0.01</v>
      </c>
      <c r="F278">
        <v>1.06277</v>
      </c>
      <c r="G278" s="355">
        <v>0</v>
      </c>
      <c r="H278">
        <v>0</v>
      </c>
    </row>
    <row r="279" spans="1:10" x14ac:dyDescent="0.2">
      <c r="A279">
        <v>575</v>
      </c>
      <c r="B279" s="585">
        <v>42754.652083333334</v>
      </c>
      <c r="C279" s="376" t="s">
        <v>2050</v>
      </c>
      <c r="D279" s="355">
        <v>138</v>
      </c>
      <c r="E279">
        <v>0.01</v>
      </c>
      <c r="F279">
        <v>1.0611999999999999</v>
      </c>
      <c r="G279" s="355">
        <v>0</v>
      </c>
      <c r="H279">
        <v>1.0611999999999999</v>
      </c>
      <c r="I279">
        <v>1.5</v>
      </c>
      <c r="J279" s="355">
        <v>4116.8500000000004</v>
      </c>
    </row>
    <row r="280" spans="1:10" x14ac:dyDescent="0.2">
      <c r="A280">
        <v>572</v>
      </c>
      <c r="B280" s="585">
        <v>42754.649305555555</v>
      </c>
      <c r="C280" s="376" t="s">
        <v>92</v>
      </c>
      <c r="D280" s="355">
        <v>139</v>
      </c>
      <c r="E280">
        <v>0.02</v>
      </c>
      <c r="F280">
        <v>1.0627899999999999</v>
      </c>
      <c r="G280" s="355">
        <v>0</v>
      </c>
      <c r="H280">
        <v>0</v>
      </c>
    </row>
    <row r="281" spans="1:10" x14ac:dyDescent="0.2">
      <c r="A281">
        <v>586</v>
      </c>
      <c r="B281" s="585">
        <v>42754.75277777778</v>
      </c>
      <c r="C281" s="376" t="s">
        <v>2050</v>
      </c>
      <c r="D281" s="355">
        <v>139</v>
      </c>
      <c r="E281">
        <v>0.02</v>
      </c>
      <c r="F281">
        <v>1.0632299999999999</v>
      </c>
      <c r="G281" s="355">
        <v>0</v>
      </c>
      <c r="H281">
        <v>1.0632299999999999</v>
      </c>
      <c r="I281">
        <v>0.74</v>
      </c>
      <c r="J281" s="355">
        <v>4115.5200000000004</v>
      </c>
    </row>
    <row r="282" spans="1:10" x14ac:dyDescent="0.2">
      <c r="A282">
        <v>576</v>
      </c>
      <c r="B282" s="585">
        <v>42754.652777777781</v>
      </c>
      <c r="C282" s="376" t="s">
        <v>93</v>
      </c>
      <c r="D282" s="355">
        <v>140</v>
      </c>
      <c r="E282">
        <v>0.01</v>
      </c>
      <c r="F282">
        <v>1.0613699999999999</v>
      </c>
      <c r="G282" s="355">
        <v>0</v>
      </c>
      <c r="H282">
        <v>0</v>
      </c>
    </row>
    <row r="283" spans="1:10" x14ac:dyDescent="0.2">
      <c r="A283">
        <v>578</v>
      </c>
      <c r="B283" s="585">
        <v>42754.675000000003</v>
      </c>
      <c r="C283" s="376" t="s">
        <v>2050</v>
      </c>
      <c r="D283" s="355">
        <v>140</v>
      </c>
      <c r="E283">
        <v>0.01</v>
      </c>
      <c r="F283">
        <v>1.0598000000000001</v>
      </c>
      <c r="G283" s="355">
        <v>0</v>
      </c>
      <c r="H283">
        <v>1.0598000000000001</v>
      </c>
      <c r="I283">
        <v>1.5</v>
      </c>
      <c r="J283" s="355">
        <v>4118.3500000000004</v>
      </c>
    </row>
    <row r="284" spans="1:10" x14ac:dyDescent="0.2">
      <c r="A284">
        <v>579</v>
      </c>
      <c r="B284" s="585">
        <v>42754.675000000003</v>
      </c>
      <c r="C284" s="376" t="s">
        <v>93</v>
      </c>
      <c r="D284" s="355">
        <v>141</v>
      </c>
      <c r="E284">
        <v>0.01</v>
      </c>
      <c r="F284">
        <v>1.0597700000000001</v>
      </c>
      <c r="G284" s="355">
        <v>0</v>
      </c>
      <c r="H284">
        <v>0</v>
      </c>
    </row>
    <row r="285" spans="1:10" x14ac:dyDescent="0.2">
      <c r="A285">
        <v>613</v>
      </c>
      <c r="B285" s="585">
        <v>42755.529166666667</v>
      </c>
      <c r="C285" s="376" t="s">
        <v>2050</v>
      </c>
      <c r="D285" s="355">
        <v>141</v>
      </c>
      <c r="E285">
        <v>0.01</v>
      </c>
      <c r="F285">
        <v>1.0629599999999999</v>
      </c>
      <c r="G285" s="355">
        <v>0</v>
      </c>
      <c r="H285">
        <v>1.0629599999999999</v>
      </c>
      <c r="I285">
        <v>-3.19</v>
      </c>
      <c r="J285" s="355">
        <v>4128.6499999999996</v>
      </c>
    </row>
    <row r="286" spans="1:10" x14ac:dyDescent="0.2">
      <c r="A286">
        <v>581</v>
      </c>
      <c r="B286" s="585">
        <v>42754.677083333336</v>
      </c>
      <c r="C286" s="376" t="s">
        <v>92</v>
      </c>
      <c r="D286" s="355">
        <v>142</v>
      </c>
      <c r="E286">
        <v>0.03</v>
      </c>
      <c r="F286">
        <v>1.0592200000000001</v>
      </c>
      <c r="G286" s="355">
        <v>0</v>
      </c>
      <c r="H286">
        <v>0</v>
      </c>
    </row>
    <row r="287" spans="1:10" x14ac:dyDescent="0.2">
      <c r="A287">
        <v>587</v>
      </c>
      <c r="B287" s="585">
        <v>42754.75277777778</v>
      </c>
      <c r="C287" s="376" t="s">
        <v>2050</v>
      </c>
      <c r="D287" s="355">
        <v>142</v>
      </c>
      <c r="E287">
        <v>0.03</v>
      </c>
      <c r="F287">
        <v>1.0632299999999999</v>
      </c>
      <c r="G287" s="355">
        <v>0</v>
      </c>
      <c r="H287">
        <v>1.0632299999999999</v>
      </c>
      <c r="I287">
        <v>11.82</v>
      </c>
      <c r="J287" s="355">
        <v>4127.34</v>
      </c>
    </row>
    <row r="288" spans="1:10" x14ac:dyDescent="0.2">
      <c r="A288">
        <v>588</v>
      </c>
      <c r="B288" s="585">
        <v>42754.753472222219</v>
      </c>
      <c r="C288" s="376" t="s">
        <v>92</v>
      </c>
      <c r="D288" s="355">
        <v>143</v>
      </c>
      <c r="E288">
        <v>0.01</v>
      </c>
      <c r="F288">
        <v>1.0629500000000001</v>
      </c>
      <c r="G288" s="355">
        <v>0</v>
      </c>
      <c r="H288">
        <v>0</v>
      </c>
    </row>
    <row r="289" spans="1:10" x14ac:dyDescent="0.2">
      <c r="A289">
        <v>593</v>
      </c>
      <c r="B289" s="585">
        <v>42754.901388888888</v>
      </c>
      <c r="C289" s="376" t="s">
        <v>2050</v>
      </c>
      <c r="D289" s="355">
        <v>143</v>
      </c>
      <c r="E289">
        <v>0.01</v>
      </c>
      <c r="F289">
        <v>1.0645199999999999</v>
      </c>
      <c r="G289" s="355">
        <v>0</v>
      </c>
      <c r="H289">
        <v>1.0645199999999999</v>
      </c>
      <c r="I289">
        <v>1.5</v>
      </c>
      <c r="J289" s="355">
        <v>4128.84</v>
      </c>
    </row>
    <row r="290" spans="1:10" x14ac:dyDescent="0.2">
      <c r="A290">
        <v>590</v>
      </c>
      <c r="B290" s="585">
        <v>42754.758333333331</v>
      </c>
      <c r="C290" s="376" t="s">
        <v>93</v>
      </c>
      <c r="D290" s="355">
        <v>144</v>
      </c>
      <c r="E290">
        <v>0.02</v>
      </c>
      <c r="F290">
        <v>1.0632999999999999</v>
      </c>
      <c r="G290" s="355">
        <v>0</v>
      </c>
      <c r="H290">
        <v>0</v>
      </c>
    </row>
    <row r="291" spans="1:10" x14ac:dyDescent="0.2">
      <c r="A291">
        <v>614</v>
      </c>
      <c r="B291" s="585">
        <v>42755.529166666667</v>
      </c>
      <c r="C291" s="376" t="s">
        <v>2050</v>
      </c>
      <c r="D291" s="355">
        <v>144</v>
      </c>
      <c r="E291">
        <v>0.02</v>
      </c>
      <c r="F291">
        <v>1.0629599999999999</v>
      </c>
      <c r="G291" s="355">
        <v>0</v>
      </c>
      <c r="H291">
        <v>1.0629599999999999</v>
      </c>
      <c r="I291">
        <v>0.67</v>
      </c>
      <c r="J291" s="355">
        <v>4129.32</v>
      </c>
    </row>
    <row r="292" spans="1:10" x14ac:dyDescent="0.2">
      <c r="A292">
        <v>594</v>
      </c>
      <c r="B292" s="585">
        <v>42754.901388888888</v>
      </c>
      <c r="C292" s="376" t="s">
        <v>92</v>
      </c>
      <c r="D292" s="355">
        <v>145</v>
      </c>
      <c r="E292">
        <v>0.01</v>
      </c>
      <c r="F292">
        <v>1.06456</v>
      </c>
      <c r="G292" s="355">
        <v>0</v>
      </c>
      <c r="H292">
        <v>0</v>
      </c>
    </row>
    <row r="293" spans="1:10" x14ac:dyDescent="0.2">
      <c r="A293">
        <v>596</v>
      </c>
      <c r="B293" s="585">
        <v>42754.918749999997</v>
      </c>
      <c r="C293" s="376" t="s">
        <v>2050</v>
      </c>
      <c r="D293" s="355">
        <v>145</v>
      </c>
      <c r="E293">
        <v>0.01</v>
      </c>
      <c r="F293">
        <v>1.06613</v>
      </c>
      <c r="G293" s="355">
        <v>0</v>
      </c>
      <c r="H293">
        <v>1.06613</v>
      </c>
      <c r="I293">
        <v>1.5</v>
      </c>
      <c r="J293" s="355">
        <v>4130.34</v>
      </c>
    </row>
    <row r="294" spans="1:10" x14ac:dyDescent="0.2">
      <c r="A294">
        <v>597</v>
      </c>
      <c r="B294" s="585">
        <v>42754.918749999997</v>
      </c>
      <c r="C294" s="376" t="s">
        <v>92</v>
      </c>
      <c r="D294" s="355">
        <v>146</v>
      </c>
      <c r="E294">
        <v>0.01</v>
      </c>
      <c r="F294">
        <v>1.0661499999999999</v>
      </c>
      <c r="G294" s="355">
        <v>0</v>
      </c>
      <c r="H294">
        <v>0</v>
      </c>
    </row>
    <row r="295" spans="1:10" x14ac:dyDescent="0.2">
      <c r="A295">
        <v>607</v>
      </c>
      <c r="B295" s="585">
        <v>42755.155555555553</v>
      </c>
      <c r="C295" s="376" t="s">
        <v>2050</v>
      </c>
      <c r="D295" s="355">
        <v>146</v>
      </c>
      <c r="E295">
        <v>0.01</v>
      </c>
      <c r="F295">
        <v>1.0678399999999999</v>
      </c>
      <c r="G295" s="355">
        <v>0</v>
      </c>
      <c r="H295">
        <v>1.0678399999999999</v>
      </c>
      <c r="I295">
        <v>1.5</v>
      </c>
      <c r="J295" s="355">
        <v>4131.84</v>
      </c>
    </row>
    <row r="296" spans="1:10" x14ac:dyDescent="0.2">
      <c r="A296">
        <v>599</v>
      </c>
      <c r="B296" s="585">
        <v>42754.92291666667</v>
      </c>
      <c r="C296" s="376" t="s">
        <v>93</v>
      </c>
      <c r="D296" s="355">
        <v>147</v>
      </c>
      <c r="E296">
        <v>0.03</v>
      </c>
      <c r="F296">
        <v>1.0668</v>
      </c>
      <c r="G296" s="355">
        <v>0</v>
      </c>
      <c r="H296">
        <v>0</v>
      </c>
    </row>
    <row r="297" spans="1:10" x14ac:dyDescent="0.2">
      <c r="A297">
        <v>615</v>
      </c>
      <c r="B297" s="585">
        <v>42755.529166666667</v>
      </c>
      <c r="C297" s="376" t="s">
        <v>2050</v>
      </c>
      <c r="D297" s="355">
        <v>147</v>
      </c>
      <c r="E297">
        <v>0.03</v>
      </c>
      <c r="F297">
        <v>1.0629599999999999</v>
      </c>
      <c r="G297" s="355">
        <v>0</v>
      </c>
      <c r="H297">
        <v>1.0629599999999999</v>
      </c>
      <c r="I297">
        <v>11.51</v>
      </c>
      <c r="J297" s="355">
        <v>4140.82</v>
      </c>
    </row>
    <row r="298" spans="1:10" x14ac:dyDescent="0.2">
      <c r="A298">
        <v>608</v>
      </c>
      <c r="B298" s="585">
        <v>42755.155555555553</v>
      </c>
      <c r="C298" s="376" t="s">
        <v>92</v>
      </c>
      <c r="D298" s="355">
        <v>148</v>
      </c>
      <c r="E298">
        <v>0.01</v>
      </c>
      <c r="F298">
        <v>1.06786</v>
      </c>
      <c r="G298" s="355">
        <v>0</v>
      </c>
      <c r="H298">
        <v>0</v>
      </c>
    </row>
    <row r="299" spans="1:10" x14ac:dyDescent="0.2">
      <c r="A299">
        <v>621</v>
      </c>
      <c r="B299" s="585">
        <v>42755.711805555555</v>
      </c>
      <c r="C299" s="376" t="s">
        <v>2050</v>
      </c>
      <c r="D299" s="355">
        <v>148</v>
      </c>
      <c r="E299">
        <v>0.01</v>
      </c>
      <c r="F299">
        <v>1.0670900000000001</v>
      </c>
      <c r="G299" s="355">
        <v>0</v>
      </c>
      <c r="H299">
        <v>1.0670900000000001</v>
      </c>
      <c r="I299">
        <v>-0.84</v>
      </c>
      <c r="J299" s="355">
        <v>4139.9799999999996</v>
      </c>
    </row>
    <row r="300" spans="1:10" x14ac:dyDescent="0.2">
      <c r="A300">
        <v>610</v>
      </c>
      <c r="B300" s="585">
        <v>42755.495833333334</v>
      </c>
      <c r="C300" s="376" t="s">
        <v>92</v>
      </c>
      <c r="D300" s="355">
        <v>149</v>
      </c>
      <c r="E300">
        <v>0.02</v>
      </c>
      <c r="F300">
        <v>1.0643499999999999</v>
      </c>
      <c r="G300" s="355">
        <v>0</v>
      </c>
      <c r="H300">
        <v>0</v>
      </c>
    </row>
    <row r="301" spans="1:10" x14ac:dyDescent="0.2">
      <c r="A301">
        <v>622</v>
      </c>
      <c r="B301" s="585">
        <v>42755.711805555555</v>
      </c>
      <c r="C301" s="376" t="s">
        <v>2050</v>
      </c>
      <c r="D301" s="355">
        <v>149</v>
      </c>
      <c r="E301">
        <v>0.02</v>
      </c>
      <c r="F301">
        <v>1.0670900000000001</v>
      </c>
      <c r="G301" s="355">
        <v>0</v>
      </c>
      <c r="H301">
        <v>1.0670900000000001</v>
      </c>
      <c r="I301">
        <v>5.34</v>
      </c>
      <c r="J301" s="355">
        <v>4145.32</v>
      </c>
    </row>
    <row r="302" spans="1:10" x14ac:dyDescent="0.2">
      <c r="A302">
        <v>616</v>
      </c>
      <c r="B302" s="585">
        <v>42755.529166666667</v>
      </c>
      <c r="C302" s="376" t="s">
        <v>93</v>
      </c>
      <c r="D302" s="355">
        <v>150</v>
      </c>
      <c r="E302">
        <v>0.01</v>
      </c>
      <c r="F302">
        <v>1.0629500000000001</v>
      </c>
      <c r="G302" s="355">
        <v>0</v>
      </c>
      <c r="H302">
        <v>0</v>
      </c>
    </row>
    <row r="303" spans="1:10" x14ac:dyDescent="0.2">
      <c r="A303">
        <v>694</v>
      </c>
      <c r="B303" s="585">
        <v>42760.375</v>
      </c>
      <c r="C303" s="376" t="s">
        <v>2050</v>
      </c>
      <c r="D303" s="355">
        <v>150</v>
      </c>
      <c r="E303">
        <v>0.01</v>
      </c>
      <c r="F303">
        <v>1.0718099999999999</v>
      </c>
      <c r="G303" s="355">
        <v>0</v>
      </c>
      <c r="H303">
        <v>1.0718099999999999</v>
      </c>
      <c r="I303">
        <v>-8.73</v>
      </c>
      <c r="J303" s="355">
        <v>4156.09</v>
      </c>
    </row>
    <row r="304" spans="1:10" x14ac:dyDescent="0.2">
      <c r="A304">
        <v>618</v>
      </c>
      <c r="B304" s="585">
        <v>42755.683333333334</v>
      </c>
      <c r="C304" s="376" t="s">
        <v>93</v>
      </c>
      <c r="D304" s="355">
        <v>151</v>
      </c>
      <c r="E304">
        <v>0.02</v>
      </c>
      <c r="F304">
        <v>1.06646</v>
      </c>
      <c r="G304" s="355">
        <v>0</v>
      </c>
      <c r="H304">
        <v>0</v>
      </c>
    </row>
    <row r="305" spans="1:10" x14ac:dyDescent="0.2">
      <c r="A305">
        <v>695</v>
      </c>
      <c r="B305" s="585">
        <v>42760.375</v>
      </c>
      <c r="C305" s="376" t="s">
        <v>2050</v>
      </c>
      <c r="D305" s="355">
        <v>151</v>
      </c>
      <c r="E305">
        <v>0.02</v>
      </c>
      <c r="F305">
        <v>1.0718099999999999</v>
      </c>
      <c r="G305" s="355">
        <v>0</v>
      </c>
      <c r="H305">
        <v>1.0718099999999999</v>
      </c>
      <c r="I305">
        <v>-10.45</v>
      </c>
      <c r="J305" s="355">
        <v>4145.6499999999996</v>
      </c>
    </row>
    <row r="306" spans="1:10" x14ac:dyDescent="0.2">
      <c r="A306">
        <v>623</v>
      </c>
      <c r="B306" s="585">
        <v>42755.711805555555</v>
      </c>
      <c r="C306" s="376" t="s">
        <v>92</v>
      </c>
      <c r="D306" s="355">
        <v>152</v>
      </c>
      <c r="E306">
        <v>0.01</v>
      </c>
      <c r="F306">
        <v>1.06714</v>
      </c>
      <c r="G306" s="355">
        <v>0</v>
      </c>
      <c r="H306">
        <v>0</v>
      </c>
    </row>
    <row r="307" spans="1:10" x14ac:dyDescent="0.2">
      <c r="A307">
        <v>625</v>
      </c>
      <c r="B307" s="585">
        <v>42755.794444444444</v>
      </c>
      <c r="C307" s="376" t="s">
        <v>2050</v>
      </c>
      <c r="D307" s="355">
        <v>152</v>
      </c>
      <c r="E307">
        <v>0.01</v>
      </c>
      <c r="F307">
        <v>1.06871</v>
      </c>
      <c r="G307" s="355">
        <v>0</v>
      </c>
      <c r="H307">
        <v>1.06871</v>
      </c>
      <c r="I307">
        <v>1.5</v>
      </c>
      <c r="J307" s="355">
        <v>4146.82</v>
      </c>
    </row>
    <row r="308" spans="1:10" x14ac:dyDescent="0.2">
      <c r="A308">
        <v>626</v>
      </c>
      <c r="B308" s="585">
        <v>42755.795138888891</v>
      </c>
      <c r="C308" s="376" t="s">
        <v>92</v>
      </c>
      <c r="D308" s="355">
        <v>153</v>
      </c>
      <c r="E308">
        <v>0.01</v>
      </c>
      <c r="F308">
        <v>1.06813</v>
      </c>
      <c r="G308" s="355">
        <v>0</v>
      </c>
      <c r="H308">
        <v>0</v>
      </c>
    </row>
    <row r="309" spans="1:10" x14ac:dyDescent="0.2">
      <c r="A309">
        <v>628</v>
      </c>
      <c r="B309" s="585">
        <v>42755.888888888891</v>
      </c>
      <c r="C309" s="376" t="s">
        <v>2050</v>
      </c>
      <c r="D309" s="355">
        <v>153</v>
      </c>
      <c r="E309">
        <v>0.01</v>
      </c>
      <c r="F309">
        <v>1.0697000000000001</v>
      </c>
      <c r="G309" s="355">
        <v>0</v>
      </c>
      <c r="H309">
        <v>1.0697000000000001</v>
      </c>
      <c r="I309">
        <v>1.5</v>
      </c>
      <c r="J309" s="355">
        <v>4148.32</v>
      </c>
    </row>
    <row r="310" spans="1:10" x14ac:dyDescent="0.2">
      <c r="A310">
        <v>629</v>
      </c>
      <c r="B310" s="585">
        <v>42755.888888888891</v>
      </c>
      <c r="C310" s="376" t="s">
        <v>92</v>
      </c>
      <c r="D310" s="355">
        <v>154</v>
      </c>
      <c r="E310">
        <v>0.01</v>
      </c>
      <c r="F310">
        <v>1.0697300000000001</v>
      </c>
      <c r="G310" s="355">
        <v>0</v>
      </c>
      <c r="H310">
        <v>0</v>
      </c>
    </row>
    <row r="311" spans="1:10" x14ac:dyDescent="0.2">
      <c r="A311">
        <v>639</v>
      </c>
      <c r="B311" s="585">
        <v>42758.05</v>
      </c>
      <c r="C311" s="376" t="s">
        <v>2050</v>
      </c>
      <c r="D311" s="355">
        <v>154</v>
      </c>
      <c r="E311">
        <v>0.01</v>
      </c>
      <c r="F311">
        <v>1.07142</v>
      </c>
      <c r="G311" s="355">
        <v>0</v>
      </c>
      <c r="H311">
        <v>1.07142</v>
      </c>
      <c r="I311">
        <v>1.5</v>
      </c>
      <c r="J311" s="355">
        <v>4149.83</v>
      </c>
    </row>
    <row r="312" spans="1:10" x14ac:dyDescent="0.2">
      <c r="A312">
        <v>631</v>
      </c>
      <c r="B312" s="585">
        <v>42755.890277777777</v>
      </c>
      <c r="C312" s="376" t="s">
        <v>93</v>
      </c>
      <c r="D312" s="355">
        <v>155</v>
      </c>
      <c r="E312">
        <v>0.03</v>
      </c>
      <c r="F312">
        <v>1.06996</v>
      </c>
      <c r="G312" s="355">
        <v>0</v>
      </c>
      <c r="H312">
        <v>0</v>
      </c>
    </row>
    <row r="313" spans="1:10" x14ac:dyDescent="0.2">
      <c r="A313">
        <v>696</v>
      </c>
      <c r="B313" s="585">
        <v>42760.375</v>
      </c>
      <c r="C313" s="376" t="s">
        <v>2050</v>
      </c>
      <c r="D313" s="355">
        <v>155</v>
      </c>
      <c r="E313">
        <v>0.03</v>
      </c>
      <c r="F313">
        <v>1.0718099999999999</v>
      </c>
      <c r="G313" s="355">
        <v>0</v>
      </c>
      <c r="H313">
        <v>1.0718099999999999</v>
      </c>
      <c r="I313">
        <v>-5.17</v>
      </c>
      <c r="J313" s="355">
        <v>4140.47</v>
      </c>
    </row>
    <row r="314" spans="1:10" x14ac:dyDescent="0.2">
      <c r="A314">
        <v>640</v>
      </c>
      <c r="B314" s="585">
        <v>42758.05</v>
      </c>
      <c r="C314" s="376" t="s">
        <v>92</v>
      </c>
      <c r="D314" s="355">
        <v>156</v>
      </c>
      <c r="E314">
        <v>0.01</v>
      </c>
      <c r="F314">
        <v>1.0714300000000001</v>
      </c>
      <c r="G314" s="355">
        <v>0</v>
      </c>
      <c r="H314">
        <v>0</v>
      </c>
    </row>
    <row r="315" spans="1:10" x14ac:dyDescent="0.2">
      <c r="A315">
        <v>642</v>
      </c>
      <c r="B315" s="585">
        <v>42758.134722222225</v>
      </c>
      <c r="C315" s="376" t="s">
        <v>2050</v>
      </c>
      <c r="D315" s="355">
        <v>156</v>
      </c>
      <c r="E315">
        <v>0.01</v>
      </c>
      <c r="F315">
        <v>1.073</v>
      </c>
      <c r="G315" s="355">
        <v>0</v>
      </c>
      <c r="H315">
        <v>1.073</v>
      </c>
      <c r="I315">
        <v>1.5</v>
      </c>
      <c r="J315" s="355">
        <v>4151.33</v>
      </c>
    </row>
    <row r="316" spans="1:10" x14ac:dyDescent="0.2">
      <c r="A316">
        <v>643</v>
      </c>
      <c r="B316" s="585">
        <v>42758.134722222225</v>
      </c>
      <c r="C316" s="376" t="s">
        <v>92</v>
      </c>
      <c r="D316" s="355">
        <v>157</v>
      </c>
      <c r="E316">
        <v>0.01</v>
      </c>
      <c r="F316">
        <v>1.0730500000000001</v>
      </c>
      <c r="G316" s="355">
        <v>0</v>
      </c>
      <c r="H316">
        <v>0</v>
      </c>
    </row>
    <row r="317" spans="1:10" x14ac:dyDescent="0.2">
      <c r="A317">
        <v>650</v>
      </c>
      <c r="B317" s="585">
        <v>42758.209027777775</v>
      </c>
      <c r="C317" s="376" t="s">
        <v>2050</v>
      </c>
      <c r="D317" s="355">
        <v>157</v>
      </c>
      <c r="E317">
        <v>0.01</v>
      </c>
      <c r="F317">
        <v>1.0746199999999999</v>
      </c>
      <c r="G317" s="355">
        <v>0</v>
      </c>
      <c r="H317">
        <v>1.0746199999999999</v>
      </c>
      <c r="I317">
        <v>1.5</v>
      </c>
      <c r="J317" s="355">
        <v>4152.83</v>
      </c>
    </row>
    <row r="318" spans="1:10" x14ac:dyDescent="0.2">
      <c r="A318">
        <v>645</v>
      </c>
      <c r="B318" s="585">
        <v>42758.150694444441</v>
      </c>
      <c r="C318" s="376" t="s">
        <v>93</v>
      </c>
      <c r="D318" s="355">
        <v>158</v>
      </c>
      <c r="E318">
        <v>0.06</v>
      </c>
      <c r="F318">
        <v>1.0734600000000001</v>
      </c>
      <c r="G318" s="355">
        <v>0</v>
      </c>
      <c r="H318">
        <v>0</v>
      </c>
    </row>
    <row r="319" spans="1:10" x14ac:dyDescent="0.2">
      <c r="A319">
        <v>697</v>
      </c>
      <c r="B319" s="585">
        <v>42760.375</v>
      </c>
      <c r="C319" s="376" t="s">
        <v>2050</v>
      </c>
      <c r="D319" s="355">
        <v>158</v>
      </c>
      <c r="E319">
        <v>0.06</v>
      </c>
      <c r="F319">
        <v>1.0718099999999999</v>
      </c>
      <c r="G319" s="355">
        <v>0</v>
      </c>
      <c r="H319">
        <v>1.0718099999999999</v>
      </c>
      <c r="I319">
        <v>10.26</v>
      </c>
      <c r="J319" s="355">
        <v>4150.74</v>
      </c>
    </row>
    <row r="320" spans="1:10" x14ac:dyDescent="0.2">
      <c r="A320">
        <v>651</v>
      </c>
      <c r="B320" s="585">
        <v>42758.209027777775</v>
      </c>
      <c r="C320" s="376" t="s">
        <v>92</v>
      </c>
      <c r="D320" s="355">
        <v>159</v>
      </c>
      <c r="E320">
        <v>0.01</v>
      </c>
      <c r="F320">
        <v>1.0746500000000001</v>
      </c>
      <c r="G320" s="355">
        <v>0</v>
      </c>
      <c r="H320">
        <v>0</v>
      </c>
    </row>
    <row r="321" spans="1:10" x14ac:dyDescent="0.2">
      <c r="A321">
        <v>656</v>
      </c>
      <c r="B321" s="585">
        <v>42758.720138888886</v>
      </c>
      <c r="C321" s="376" t="s">
        <v>2050</v>
      </c>
      <c r="D321" s="355">
        <v>159</v>
      </c>
      <c r="E321">
        <v>0.01</v>
      </c>
      <c r="F321">
        <v>1.0738799999999999</v>
      </c>
      <c r="G321" s="355">
        <v>0</v>
      </c>
      <c r="H321">
        <v>1.0738799999999999</v>
      </c>
      <c r="I321">
        <v>-0.84</v>
      </c>
      <c r="J321" s="355">
        <v>4151.99</v>
      </c>
    </row>
    <row r="322" spans="1:10" x14ac:dyDescent="0.2">
      <c r="A322">
        <v>653</v>
      </c>
      <c r="B322" s="585">
        <v>42758.678472222222</v>
      </c>
      <c r="C322" s="376" t="s">
        <v>92</v>
      </c>
      <c r="D322" s="355">
        <v>160</v>
      </c>
      <c r="E322">
        <v>0.02</v>
      </c>
      <c r="F322">
        <v>1.07114</v>
      </c>
      <c r="G322" s="355">
        <v>0</v>
      </c>
      <c r="H322">
        <v>0</v>
      </c>
    </row>
    <row r="323" spans="1:10" x14ac:dyDescent="0.2">
      <c r="A323">
        <v>657</v>
      </c>
      <c r="B323" s="585">
        <v>42758.720138888886</v>
      </c>
      <c r="C323" s="376" t="s">
        <v>2050</v>
      </c>
      <c r="D323" s="355">
        <v>160</v>
      </c>
      <c r="E323">
        <v>0.02</v>
      </c>
      <c r="F323">
        <v>1.0738799999999999</v>
      </c>
      <c r="G323" s="355">
        <v>0</v>
      </c>
      <c r="H323">
        <v>1.0738799999999999</v>
      </c>
      <c r="I323">
        <v>5.34</v>
      </c>
      <c r="J323" s="355">
        <v>4157.33</v>
      </c>
    </row>
    <row r="324" spans="1:10" x14ac:dyDescent="0.2">
      <c r="A324">
        <v>658</v>
      </c>
      <c r="B324" s="585">
        <v>42758.720138888886</v>
      </c>
      <c r="C324" s="376" t="s">
        <v>92</v>
      </c>
      <c r="D324" s="355">
        <v>161</v>
      </c>
      <c r="E324">
        <v>0.01</v>
      </c>
      <c r="F324">
        <v>1.07389</v>
      </c>
      <c r="G324" s="355">
        <v>0</v>
      </c>
      <c r="H324">
        <v>0</v>
      </c>
    </row>
    <row r="325" spans="1:10" x14ac:dyDescent="0.2">
      <c r="A325">
        <v>660</v>
      </c>
      <c r="B325" s="585">
        <v>42758.980555555558</v>
      </c>
      <c r="C325" s="376" t="s">
        <v>2050</v>
      </c>
      <c r="D325" s="355">
        <v>161</v>
      </c>
      <c r="E325">
        <v>0.01</v>
      </c>
      <c r="F325">
        <v>1.0754600000000001</v>
      </c>
      <c r="G325" s="355">
        <v>0</v>
      </c>
      <c r="H325">
        <v>1.0754600000000001</v>
      </c>
      <c r="I325">
        <v>1.5</v>
      </c>
      <c r="J325" s="355">
        <v>4158.83</v>
      </c>
    </row>
    <row r="326" spans="1:10" x14ac:dyDescent="0.2">
      <c r="A326">
        <v>661</v>
      </c>
      <c r="B326" s="585">
        <v>42758.980555555558</v>
      </c>
      <c r="C326" s="376" t="s">
        <v>92</v>
      </c>
      <c r="D326" s="355">
        <v>162</v>
      </c>
      <c r="E326">
        <v>0.01</v>
      </c>
      <c r="F326">
        <v>1.0754900000000001</v>
      </c>
      <c r="G326" s="355">
        <v>0</v>
      </c>
      <c r="H326">
        <v>0</v>
      </c>
    </row>
    <row r="327" spans="1:10" x14ac:dyDescent="0.2">
      <c r="A327">
        <v>674</v>
      </c>
      <c r="B327" s="585">
        <v>42759.040972222225</v>
      </c>
      <c r="C327" s="376" t="s">
        <v>2050</v>
      </c>
      <c r="D327" s="355">
        <v>162</v>
      </c>
      <c r="E327">
        <v>0.01</v>
      </c>
      <c r="F327">
        <v>1.07718</v>
      </c>
      <c r="G327" s="355">
        <v>0</v>
      </c>
      <c r="H327">
        <v>1.07718</v>
      </c>
      <c r="I327">
        <v>1.5</v>
      </c>
      <c r="J327" s="355">
        <v>4160.33</v>
      </c>
    </row>
    <row r="328" spans="1:10" x14ac:dyDescent="0.2">
      <c r="A328">
        <v>668</v>
      </c>
      <c r="B328" s="585">
        <v>42759.037499999999</v>
      </c>
      <c r="C328" s="376" t="s">
        <v>93</v>
      </c>
      <c r="D328" s="355">
        <v>163</v>
      </c>
      <c r="E328">
        <v>0.1</v>
      </c>
      <c r="F328">
        <v>1.07697</v>
      </c>
      <c r="G328" s="355">
        <v>0</v>
      </c>
      <c r="H328">
        <v>0</v>
      </c>
    </row>
    <row r="329" spans="1:10" x14ac:dyDescent="0.2">
      <c r="A329">
        <v>698</v>
      </c>
      <c r="B329" s="585">
        <v>42760.375</v>
      </c>
      <c r="C329" s="376" t="s">
        <v>2050</v>
      </c>
      <c r="D329" s="355">
        <v>163</v>
      </c>
      <c r="E329">
        <v>0.1</v>
      </c>
      <c r="F329">
        <v>1.0718099999999999</v>
      </c>
      <c r="G329" s="355">
        <v>0</v>
      </c>
      <c r="H329">
        <v>1.0718099999999999</v>
      </c>
      <c r="I329">
        <v>51.55</v>
      </c>
      <c r="J329" s="355">
        <v>4202.29</v>
      </c>
    </row>
    <row r="330" spans="1:10" x14ac:dyDescent="0.2">
      <c r="A330">
        <v>675</v>
      </c>
      <c r="B330" s="585">
        <v>42759.040972222225</v>
      </c>
      <c r="C330" s="376" t="s">
        <v>92</v>
      </c>
      <c r="D330" s="355">
        <v>164</v>
      </c>
      <c r="E330">
        <v>0.01</v>
      </c>
      <c r="F330">
        <v>1.07725</v>
      </c>
      <c r="G330" s="355">
        <v>0</v>
      </c>
      <c r="H330">
        <v>0</v>
      </c>
    </row>
    <row r="331" spans="1:10" x14ac:dyDescent="0.2">
      <c r="A331">
        <v>680</v>
      </c>
      <c r="B331" s="585">
        <v>42759.696527777778</v>
      </c>
      <c r="C331" s="376" t="s">
        <v>2050</v>
      </c>
      <c r="D331" s="355">
        <v>164</v>
      </c>
      <c r="E331">
        <v>0.01</v>
      </c>
      <c r="F331">
        <v>1.0764800000000001</v>
      </c>
      <c r="G331" s="355">
        <v>0</v>
      </c>
      <c r="H331">
        <v>1.0764800000000001</v>
      </c>
      <c r="I331">
        <v>-0.84</v>
      </c>
      <c r="J331" s="355">
        <v>4159.49</v>
      </c>
    </row>
    <row r="332" spans="1:10" x14ac:dyDescent="0.2">
      <c r="A332">
        <v>677</v>
      </c>
      <c r="B332" s="585">
        <v>42759.414583333331</v>
      </c>
      <c r="C332" s="376" t="s">
        <v>92</v>
      </c>
      <c r="D332" s="355">
        <v>165</v>
      </c>
      <c r="E332">
        <v>0.02</v>
      </c>
      <c r="F332">
        <v>1.0737399999999999</v>
      </c>
      <c r="G332" s="355">
        <v>0</v>
      </c>
      <c r="H332">
        <v>0</v>
      </c>
    </row>
    <row r="333" spans="1:10" x14ac:dyDescent="0.2">
      <c r="A333">
        <v>681</v>
      </c>
      <c r="B333" s="585">
        <v>42759.696527777778</v>
      </c>
      <c r="C333" s="376" t="s">
        <v>2050</v>
      </c>
      <c r="D333" s="355">
        <v>165</v>
      </c>
      <c r="E333">
        <v>0.02</v>
      </c>
      <c r="F333">
        <v>1.0764800000000001</v>
      </c>
      <c r="G333" s="355">
        <v>0</v>
      </c>
      <c r="H333">
        <v>1.0764800000000001</v>
      </c>
      <c r="I333">
        <v>5.34</v>
      </c>
      <c r="J333" s="355">
        <v>4164.83</v>
      </c>
    </row>
    <row r="334" spans="1:10" x14ac:dyDescent="0.2">
      <c r="A334">
        <v>682</v>
      </c>
      <c r="B334" s="585">
        <v>42759.696527777778</v>
      </c>
      <c r="C334" s="376" t="s">
        <v>92</v>
      </c>
      <c r="D334" s="355">
        <v>166</v>
      </c>
      <c r="E334">
        <v>0.01</v>
      </c>
      <c r="F334">
        <v>1.0765</v>
      </c>
      <c r="G334" s="355">
        <v>0</v>
      </c>
      <c r="H334">
        <v>0</v>
      </c>
    </row>
    <row r="335" spans="1:10" x14ac:dyDescent="0.2">
      <c r="A335">
        <v>704</v>
      </c>
      <c r="B335" s="585">
        <v>42760.595138888886</v>
      </c>
      <c r="C335" s="376" t="s">
        <v>2050</v>
      </c>
      <c r="D335" s="355">
        <v>166</v>
      </c>
      <c r="E335">
        <v>0.01</v>
      </c>
      <c r="F335">
        <v>1.07585</v>
      </c>
      <c r="G335" s="355">
        <v>0</v>
      </c>
      <c r="H335">
        <v>1.07585</v>
      </c>
      <c r="I335">
        <v>-0.84</v>
      </c>
      <c r="J335" s="355">
        <v>4201.45</v>
      </c>
    </row>
    <row r="336" spans="1:10" x14ac:dyDescent="0.2">
      <c r="A336">
        <v>684</v>
      </c>
      <c r="B336" s="585">
        <v>42759.87777777778</v>
      </c>
      <c r="C336" s="376" t="s">
        <v>92</v>
      </c>
      <c r="D336" s="355">
        <v>167</v>
      </c>
      <c r="E336">
        <v>0.02</v>
      </c>
      <c r="F336">
        <v>1.0729900000000001</v>
      </c>
      <c r="G336" s="355">
        <v>0</v>
      </c>
      <c r="H336">
        <v>0</v>
      </c>
    </row>
    <row r="337" spans="1:10" x14ac:dyDescent="0.2">
      <c r="A337">
        <v>705</v>
      </c>
      <c r="B337" s="585">
        <v>42760.595138888886</v>
      </c>
      <c r="C337" s="376" t="s">
        <v>2050</v>
      </c>
      <c r="D337" s="355">
        <v>167</v>
      </c>
      <c r="E337">
        <v>0.02</v>
      </c>
      <c r="F337">
        <v>1.07585</v>
      </c>
      <c r="G337" s="355">
        <v>0</v>
      </c>
      <c r="H337">
        <v>1.07585</v>
      </c>
      <c r="I337">
        <v>5.34</v>
      </c>
      <c r="J337" s="355">
        <v>4206.8</v>
      </c>
    </row>
    <row r="338" spans="1:10" x14ac:dyDescent="0.2">
      <c r="A338">
        <v>699</v>
      </c>
      <c r="B338" s="585">
        <v>42760.375</v>
      </c>
      <c r="C338" s="376" t="s">
        <v>93</v>
      </c>
      <c r="D338" s="355">
        <v>168</v>
      </c>
      <c r="E338">
        <v>0.01</v>
      </c>
      <c r="F338">
        <v>1.07179</v>
      </c>
      <c r="G338" s="355">
        <v>0</v>
      </c>
      <c r="H338">
        <v>0</v>
      </c>
    </row>
    <row r="339" spans="1:10" x14ac:dyDescent="0.2">
      <c r="A339">
        <v>708</v>
      </c>
      <c r="B339" s="585">
        <v>42760.675694444442</v>
      </c>
      <c r="C339" s="376" t="s">
        <v>2050</v>
      </c>
      <c r="D339" s="355">
        <v>168</v>
      </c>
      <c r="E339">
        <v>0.01</v>
      </c>
      <c r="F339">
        <v>1.0725499999999999</v>
      </c>
      <c r="G339" s="355">
        <v>0</v>
      </c>
      <c r="H339">
        <v>1.0725499999999999</v>
      </c>
      <c r="I339">
        <v>-0.83</v>
      </c>
      <c r="J339" s="355">
        <v>4205.97</v>
      </c>
    </row>
    <row r="340" spans="1:10" x14ac:dyDescent="0.2">
      <c r="A340">
        <v>701</v>
      </c>
      <c r="B340" s="585">
        <v>42760.495833333334</v>
      </c>
      <c r="C340" s="376" t="s">
        <v>93</v>
      </c>
      <c r="D340" s="355">
        <v>169</v>
      </c>
      <c r="E340">
        <v>0.02</v>
      </c>
      <c r="F340">
        <v>1.0752900000000001</v>
      </c>
      <c r="G340" s="355">
        <v>0</v>
      </c>
      <c r="H340">
        <v>0</v>
      </c>
    </row>
    <row r="341" spans="1:10" x14ac:dyDescent="0.2">
      <c r="A341">
        <v>709</v>
      </c>
      <c r="B341" s="585">
        <v>42760.675694444442</v>
      </c>
      <c r="C341" s="376" t="s">
        <v>2050</v>
      </c>
      <c r="D341" s="355">
        <v>169</v>
      </c>
      <c r="E341">
        <v>0.02</v>
      </c>
      <c r="F341">
        <v>1.0725499999999999</v>
      </c>
      <c r="G341" s="355">
        <v>0</v>
      </c>
      <c r="H341">
        <v>1.0725499999999999</v>
      </c>
      <c r="I341">
        <v>5.34</v>
      </c>
      <c r="J341" s="355">
        <v>4211.3100000000004</v>
      </c>
    </row>
    <row r="342" spans="1:10" x14ac:dyDescent="0.2">
      <c r="A342">
        <v>706</v>
      </c>
      <c r="B342" s="585">
        <v>42760.595138888886</v>
      </c>
      <c r="C342" s="376" t="s">
        <v>92</v>
      </c>
      <c r="D342" s="355">
        <v>170</v>
      </c>
      <c r="E342">
        <v>0.01</v>
      </c>
      <c r="F342">
        <v>1.0759399999999999</v>
      </c>
      <c r="G342" s="355">
        <v>0</v>
      </c>
      <c r="H342">
        <v>0</v>
      </c>
    </row>
    <row r="343" spans="1:10" x14ac:dyDescent="0.2">
      <c r="A343">
        <v>715</v>
      </c>
      <c r="B343" s="585">
        <v>42760.785416666666</v>
      </c>
      <c r="C343" s="376" t="s">
        <v>2050</v>
      </c>
      <c r="D343" s="355">
        <v>170</v>
      </c>
      <c r="E343">
        <v>0.01</v>
      </c>
      <c r="F343">
        <v>1.0751599999999999</v>
      </c>
      <c r="G343" s="355">
        <v>0</v>
      </c>
      <c r="H343">
        <v>1.0751599999999999</v>
      </c>
      <c r="I343">
        <v>-0.85</v>
      </c>
      <c r="J343" s="355">
        <v>4210.46</v>
      </c>
    </row>
    <row r="344" spans="1:10" x14ac:dyDescent="0.2">
      <c r="A344">
        <v>710</v>
      </c>
      <c r="B344" s="585">
        <v>42760.675694444442</v>
      </c>
      <c r="C344" s="376" t="s">
        <v>93</v>
      </c>
      <c r="D344" s="355">
        <v>171</v>
      </c>
      <c r="E344">
        <v>0.01</v>
      </c>
      <c r="F344">
        <v>1.07253</v>
      </c>
      <c r="G344" s="355">
        <v>0</v>
      </c>
      <c r="H344">
        <v>0</v>
      </c>
    </row>
    <row r="345" spans="1:10" x14ac:dyDescent="0.2">
      <c r="A345">
        <v>724</v>
      </c>
      <c r="B345" s="585">
        <v>42761.404861111114</v>
      </c>
      <c r="C345" s="376" t="s">
        <v>2050</v>
      </c>
      <c r="D345" s="355">
        <v>171</v>
      </c>
      <c r="E345">
        <v>0.01</v>
      </c>
      <c r="F345">
        <v>1.0733600000000001</v>
      </c>
      <c r="G345" s="355">
        <v>0</v>
      </c>
      <c r="H345">
        <v>1.0733600000000001</v>
      </c>
      <c r="I345">
        <v>-0.7</v>
      </c>
      <c r="J345" s="355">
        <v>4215.09</v>
      </c>
    </row>
    <row r="346" spans="1:10" x14ac:dyDescent="0.2">
      <c r="A346">
        <v>712</v>
      </c>
      <c r="B346" s="585">
        <v>42760.675694444442</v>
      </c>
      <c r="C346" s="376" t="s">
        <v>92</v>
      </c>
      <c r="D346" s="355">
        <v>172</v>
      </c>
      <c r="E346">
        <v>0.02</v>
      </c>
      <c r="F346">
        <v>1.0724199999999999</v>
      </c>
      <c r="G346" s="355">
        <v>0</v>
      </c>
      <c r="H346">
        <v>0</v>
      </c>
    </row>
    <row r="347" spans="1:10" x14ac:dyDescent="0.2">
      <c r="A347">
        <v>716</v>
      </c>
      <c r="B347" s="585">
        <v>42760.785416666666</v>
      </c>
      <c r="C347" s="376" t="s">
        <v>2050</v>
      </c>
      <c r="D347" s="355">
        <v>172</v>
      </c>
      <c r="E347">
        <v>0.02</v>
      </c>
      <c r="F347">
        <v>1.0751599999999999</v>
      </c>
      <c r="G347" s="355">
        <v>0</v>
      </c>
      <c r="H347">
        <v>1.0751599999999999</v>
      </c>
      <c r="I347">
        <v>5.34</v>
      </c>
      <c r="J347" s="355">
        <v>4215.8</v>
      </c>
    </row>
    <row r="348" spans="1:10" x14ac:dyDescent="0.2">
      <c r="A348">
        <v>717</v>
      </c>
      <c r="B348" s="585">
        <v>42760.785416666666</v>
      </c>
      <c r="C348" s="376" t="s">
        <v>92</v>
      </c>
      <c r="D348" s="355">
        <v>173</v>
      </c>
      <c r="E348">
        <v>0.01</v>
      </c>
      <c r="F348">
        <v>1.07517</v>
      </c>
      <c r="G348" s="355">
        <v>0</v>
      </c>
      <c r="H348">
        <v>0</v>
      </c>
    </row>
    <row r="349" spans="1:10" x14ac:dyDescent="0.2">
      <c r="A349">
        <v>754</v>
      </c>
      <c r="B349" s="585">
        <v>42762.673611111109</v>
      </c>
      <c r="C349" s="376" t="s">
        <v>2050</v>
      </c>
      <c r="D349" s="355">
        <v>173</v>
      </c>
      <c r="E349">
        <v>0.01</v>
      </c>
      <c r="F349">
        <v>1.0722400000000001</v>
      </c>
      <c r="G349" s="355">
        <v>0</v>
      </c>
      <c r="H349">
        <v>1.0722400000000001</v>
      </c>
      <c r="I349">
        <v>-3.48</v>
      </c>
      <c r="J349" s="355">
        <v>4222.82</v>
      </c>
    </row>
    <row r="350" spans="1:10" x14ac:dyDescent="0.2">
      <c r="A350">
        <v>721</v>
      </c>
      <c r="B350" s="585">
        <v>42761.095833333333</v>
      </c>
      <c r="C350" s="376" t="s">
        <v>93</v>
      </c>
      <c r="D350" s="355">
        <v>174</v>
      </c>
      <c r="E350">
        <v>0.02</v>
      </c>
      <c r="F350">
        <v>1.07603</v>
      </c>
      <c r="G350" s="355">
        <v>0</v>
      </c>
      <c r="H350">
        <v>0</v>
      </c>
    </row>
    <row r="351" spans="1:10" x14ac:dyDescent="0.2">
      <c r="A351">
        <v>725</v>
      </c>
      <c r="B351" s="585">
        <v>42761.404861111114</v>
      </c>
      <c r="C351" s="376" t="s">
        <v>2050</v>
      </c>
      <c r="D351" s="355">
        <v>174</v>
      </c>
      <c r="E351">
        <v>0.02</v>
      </c>
      <c r="F351">
        <v>1.0733600000000001</v>
      </c>
      <c r="G351" s="355">
        <v>0</v>
      </c>
      <c r="H351">
        <v>1.0733600000000001</v>
      </c>
      <c r="I351">
        <v>5.2</v>
      </c>
      <c r="J351" s="355">
        <v>4220.29</v>
      </c>
    </row>
    <row r="352" spans="1:10" x14ac:dyDescent="0.2">
      <c r="A352">
        <v>726</v>
      </c>
      <c r="B352" s="585">
        <v>42761.404861111114</v>
      </c>
      <c r="C352" s="376" t="s">
        <v>93</v>
      </c>
      <c r="D352" s="355">
        <v>175</v>
      </c>
      <c r="E352">
        <v>0.01</v>
      </c>
      <c r="F352">
        <v>1.0733299999999999</v>
      </c>
      <c r="G352" s="355">
        <v>0</v>
      </c>
      <c r="H352">
        <v>0</v>
      </c>
    </row>
    <row r="353" spans="1:10" x14ac:dyDescent="0.2">
      <c r="A353">
        <v>728</v>
      </c>
      <c r="B353" s="585">
        <v>42761.495833333334</v>
      </c>
      <c r="C353" s="376" t="s">
        <v>2050</v>
      </c>
      <c r="D353" s="355">
        <v>175</v>
      </c>
      <c r="E353">
        <v>0.01</v>
      </c>
      <c r="F353">
        <v>1.07176</v>
      </c>
      <c r="G353" s="355">
        <v>0</v>
      </c>
      <c r="H353">
        <v>1.07176</v>
      </c>
      <c r="I353">
        <v>1.5</v>
      </c>
      <c r="J353" s="355">
        <v>4221.79</v>
      </c>
    </row>
    <row r="354" spans="1:10" x14ac:dyDescent="0.2">
      <c r="A354">
        <v>729</v>
      </c>
      <c r="B354" s="585">
        <v>42761.495833333334</v>
      </c>
      <c r="C354" s="376" t="s">
        <v>93</v>
      </c>
      <c r="D354" s="355">
        <v>176</v>
      </c>
      <c r="E354">
        <v>0.01</v>
      </c>
      <c r="F354">
        <v>1.07172</v>
      </c>
      <c r="G354" s="355">
        <v>0</v>
      </c>
      <c r="H354">
        <v>0</v>
      </c>
    </row>
    <row r="355" spans="1:10" x14ac:dyDescent="0.2">
      <c r="A355">
        <v>734</v>
      </c>
      <c r="B355" s="585">
        <v>42761.628472222219</v>
      </c>
      <c r="C355" s="376" t="s">
        <v>2050</v>
      </c>
      <c r="D355" s="355">
        <v>176</v>
      </c>
      <c r="E355">
        <v>0.01</v>
      </c>
      <c r="F355">
        <v>1.0701499999999999</v>
      </c>
      <c r="G355" s="355">
        <v>0</v>
      </c>
      <c r="H355">
        <v>1.0701499999999999</v>
      </c>
      <c r="I355">
        <v>1.5</v>
      </c>
      <c r="J355" s="355">
        <v>4223.29</v>
      </c>
    </row>
    <row r="356" spans="1:10" x14ac:dyDescent="0.2">
      <c r="A356">
        <v>731</v>
      </c>
      <c r="B356" s="585">
        <v>42761.497916666667</v>
      </c>
      <c r="C356" s="376" t="s">
        <v>92</v>
      </c>
      <c r="D356" s="355">
        <v>177</v>
      </c>
      <c r="E356">
        <v>0.02</v>
      </c>
      <c r="F356">
        <v>1.0716600000000001</v>
      </c>
      <c r="G356" s="355">
        <v>0</v>
      </c>
      <c r="H356">
        <v>0</v>
      </c>
    </row>
    <row r="357" spans="1:10" x14ac:dyDescent="0.2">
      <c r="A357">
        <v>755</v>
      </c>
      <c r="B357" s="585">
        <v>42762.673611111109</v>
      </c>
      <c r="C357" s="376" t="s">
        <v>2050</v>
      </c>
      <c r="D357" s="355">
        <v>177</v>
      </c>
      <c r="E357">
        <v>0.02</v>
      </c>
      <c r="F357">
        <v>1.0722400000000001</v>
      </c>
      <c r="G357" s="355">
        <v>0</v>
      </c>
      <c r="H357">
        <v>1.0722400000000001</v>
      </c>
      <c r="I357">
        <v>0.78</v>
      </c>
      <c r="J357" s="355">
        <v>4223.6000000000004</v>
      </c>
    </row>
    <row r="358" spans="1:10" x14ac:dyDescent="0.2">
      <c r="A358">
        <v>735</v>
      </c>
      <c r="B358" s="585">
        <v>42761.628472222219</v>
      </c>
      <c r="C358" s="376" t="s">
        <v>93</v>
      </c>
      <c r="D358" s="355">
        <v>178</v>
      </c>
      <c r="E358">
        <v>0.01</v>
      </c>
      <c r="F358">
        <v>1.0701400000000001</v>
      </c>
      <c r="G358" s="355">
        <v>0</v>
      </c>
      <c r="H358">
        <v>0</v>
      </c>
    </row>
    <row r="359" spans="1:10" x14ac:dyDescent="0.2">
      <c r="A359">
        <v>737</v>
      </c>
      <c r="B359" s="585">
        <v>42761.680555555555</v>
      </c>
      <c r="C359" s="376" t="s">
        <v>2050</v>
      </c>
      <c r="D359" s="355">
        <v>178</v>
      </c>
      <c r="E359">
        <v>0.01</v>
      </c>
      <c r="F359">
        <v>1.06857</v>
      </c>
      <c r="G359" s="355">
        <v>0</v>
      </c>
      <c r="H359">
        <v>1.06857</v>
      </c>
      <c r="I359">
        <v>1.5</v>
      </c>
      <c r="J359" s="355">
        <v>4224.79</v>
      </c>
    </row>
    <row r="360" spans="1:10" x14ac:dyDescent="0.2">
      <c r="A360">
        <v>738</v>
      </c>
      <c r="B360" s="585">
        <v>42761.680555555555</v>
      </c>
      <c r="C360" s="376" t="s">
        <v>93</v>
      </c>
      <c r="D360" s="355">
        <v>179</v>
      </c>
      <c r="E360">
        <v>0.01</v>
      </c>
      <c r="F360">
        <v>1.0685500000000001</v>
      </c>
      <c r="G360" s="355">
        <v>0</v>
      </c>
      <c r="H360">
        <v>0</v>
      </c>
    </row>
    <row r="361" spans="1:10" x14ac:dyDescent="0.2">
      <c r="A361">
        <v>744</v>
      </c>
      <c r="B361" s="585">
        <v>42761.75</v>
      </c>
      <c r="C361" s="376" t="s">
        <v>2050</v>
      </c>
      <c r="D361" s="355">
        <v>179</v>
      </c>
      <c r="E361">
        <v>0.01</v>
      </c>
      <c r="F361">
        <v>1.06698</v>
      </c>
      <c r="G361" s="355">
        <v>0</v>
      </c>
      <c r="H361">
        <v>1.06698</v>
      </c>
      <c r="I361">
        <v>1.5</v>
      </c>
      <c r="J361" s="355">
        <v>4226.29</v>
      </c>
    </row>
    <row r="362" spans="1:10" x14ac:dyDescent="0.2">
      <c r="A362">
        <v>740</v>
      </c>
      <c r="B362" s="585">
        <v>42761.68472222222</v>
      </c>
      <c r="C362" s="376" t="s">
        <v>92</v>
      </c>
      <c r="D362" s="355">
        <v>180</v>
      </c>
      <c r="E362">
        <v>0.03</v>
      </c>
      <c r="F362">
        <v>1.0681499999999999</v>
      </c>
      <c r="G362" s="355">
        <v>0</v>
      </c>
      <c r="H362">
        <v>0</v>
      </c>
    </row>
    <row r="363" spans="1:10" x14ac:dyDescent="0.2">
      <c r="A363">
        <v>756</v>
      </c>
      <c r="B363" s="585">
        <v>42762.673611111109</v>
      </c>
      <c r="C363" s="376" t="s">
        <v>2050</v>
      </c>
      <c r="D363" s="355">
        <v>180</v>
      </c>
      <c r="E363">
        <v>0.03</v>
      </c>
      <c r="F363">
        <v>1.0722400000000001</v>
      </c>
      <c r="G363" s="355">
        <v>0</v>
      </c>
      <c r="H363">
        <v>1.0722400000000001</v>
      </c>
      <c r="I363">
        <v>11.7</v>
      </c>
      <c r="J363" s="355">
        <v>4235.3</v>
      </c>
    </row>
    <row r="364" spans="1:10" x14ac:dyDescent="0.2">
      <c r="A364">
        <v>745</v>
      </c>
      <c r="B364" s="585">
        <v>42761.75</v>
      </c>
      <c r="C364" s="376" t="s">
        <v>93</v>
      </c>
      <c r="D364" s="355">
        <v>181</v>
      </c>
      <c r="E364">
        <v>0.01</v>
      </c>
      <c r="F364">
        <v>1.0669599999999999</v>
      </c>
      <c r="G364" s="355">
        <v>0</v>
      </c>
      <c r="H364">
        <v>0</v>
      </c>
    </row>
    <row r="365" spans="1:10" x14ac:dyDescent="0.2">
      <c r="A365">
        <v>778</v>
      </c>
      <c r="B365" s="585">
        <v>42765.411111111112</v>
      </c>
      <c r="C365" s="376" t="s">
        <v>2050</v>
      </c>
      <c r="D365" s="355">
        <v>181</v>
      </c>
      <c r="E365">
        <v>0.01</v>
      </c>
      <c r="F365">
        <v>1.07013</v>
      </c>
      <c r="G365" s="355">
        <v>0</v>
      </c>
      <c r="H365">
        <v>1.07013</v>
      </c>
      <c r="I365">
        <v>-3.11</v>
      </c>
      <c r="J365" s="355">
        <v>4237.83</v>
      </c>
    </row>
    <row r="366" spans="1:10" x14ac:dyDescent="0.2">
      <c r="A366">
        <v>751</v>
      </c>
      <c r="B366" s="585">
        <v>42762.670138888891</v>
      </c>
      <c r="C366" s="376" t="s">
        <v>93</v>
      </c>
      <c r="D366" s="355">
        <v>182</v>
      </c>
      <c r="E366">
        <v>0.02</v>
      </c>
      <c r="F366">
        <v>1.0704899999999999</v>
      </c>
      <c r="G366" s="355">
        <v>0</v>
      </c>
      <c r="H366">
        <v>0</v>
      </c>
    </row>
    <row r="367" spans="1:10" x14ac:dyDescent="0.2">
      <c r="A367">
        <v>779</v>
      </c>
      <c r="B367" s="585">
        <v>42765.411111111112</v>
      </c>
      <c r="C367" s="376" t="s">
        <v>2050</v>
      </c>
      <c r="D367" s="355">
        <v>182</v>
      </c>
      <c r="E367">
        <v>0.02</v>
      </c>
      <c r="F367">
        <v>1.07013</v>
      </c>
      <c r="G367" s="355">
        <v>0</v>
      </c>
      <c r="H367">
        <v>1.07013</v>
      </c>
      <c r="I367">
        <v>0.71</v>
      </c>
      <c r="J367" s="355">
        <v>4238.54</v>
      </c>
    </row>
    <row r="368" spans="1:10" x14ac:dyDescent="0.2">
      <c r="A368">
        <v>757</v>
      </c>
      <c r="B368" s="585">
        <v>42762.673611111109</v>
      </c>
      <c r="C368" s="376" t="s">
        <v>92</v>
      </c>
      <c r="D368" s="355">
        <v>183</v>
      </c>
      <c r="E368">
        <v>0.01</v>
      </c>
      <c r="F368">
        <v>1.0723100000000001</v>
      </c>
      <c r="G368" s="355">
        <v>0</v>
      </c>
      <c r="H368">
        <v>0</v>
      </c>
    </row>
    <row r="369" spans="1:10" x14ac:dyDescent="0.2">
      <c r="A369">
        <v>762</v>
      </c>
      <c r="B369" s="585">
        <v>42765</v>
      </c>
      <c r="C369" s="376" t="s">
        <v>2050</v>
      </c>
      <c r="D369" s="355">
        <v>183</v>
      </c>
      <c r="E369">
        <v>0.01</v>
      </c>
      <c r="F369">
        <v>1.0715300000000001</v>
      </c>
      <c r="G369" s="355">
        <v>0</v>
      </c>
      <c r="H369">
        <v>1.0715300000000001</v>
      </c>
      <c r="I369">
        <v>-0.97</v>
      </c>
      <c r="J369" s="355">
        <v>4234.33</v>
      </c>
    </row>
    <row r="370" spans="1:10" x14ac:dyDescent="0.2">
      <c r="A370">
        <v>759</v>
      </c>
      <c r="B370" s="585">
        <v>42762.793749999997</v>
      </c>
      <c r="C370" s="376" t="s">
        <v>92</v>
      </c>
      <c r="D370" s="355">
        <v>184</v>
      </c>
      <c r="E370">
        <v>0.02</v>
      </c>
      <c r="F370">
        <v>1.0687899999999999</v>
      </c>
      <c r="G370" s="355">
        <v>0</v>
      </c>
      <c r="H370">
        <v>0</v>
      </c>
    </row>
    <row r="371" spans="1:10" x14ac:dyDescent="0.2">
      <c r="A371">
        <v>763</v>
      </c>
      <c r="B371" s="585">
        <v>42765</v>
      </c>
      <c r="C371" s="376" t="s">
        <v>2050</v>
      </c>
      <c r="D371" s="355">
        <v>184</v>
      </c>
      <c r="E371">
        <v>0.02</v>
      </c>
      <c r="F371">
        <v>1.0715300000000001</v>
      </c>
      <c r="G371" s="355">
        <v>0</v>
      </c>
      <c r="H371">
        <v>1.0715300000000001</v>
      </c>
      <c r="I371">
        <v>5.0999999999999996</v>
      </c>
      <c r="J371" s="355">
        <v>4239.4399999999996</v>
      </c>
    </row>
    <row r="372" spans="1:10" x14ac:dyDescent="0.2">
      <c r="A372">
        <v>766</v>
      </c>
      <c r="B372" s="585">
        <v>42765</v>
      </c>
      <c r="C372" s="376" t="s">
        <v>92</v>
      </c>
      <c r="D372" s="355">
        <v>185</v>
      </c>
      <c r="E372">
        <v>0.01</v>
      </c>
      <c r="F372">
        <v>1.0723199999999999</v>
      </c>
      <c r="G372" s="355">
        <v>0</v>
      </c>
      <c r="H372">
        <v>0</v>
      </c>
    </row>
    <row r="373" spans="1:10" x14ac:dyDescent="0.2">
      <c r="A373">
        <v>768</v>
      </c>
      <c r="B373" s="585">
        <v>42765.155555555553</v>
      </c>
      <c r="C373" s="376" t="s">
        <v>2050</v>
      </c>
      <c r="D373" s="355">
        <v>185</v>
      </c>
      <c r="E373">
        <v>0.01</v>
      </c>
      <c r="F373">
        <v>1.07389</v>
      </c>
      <c r="G373" s="355">
        <v>0</v>
      </c>
      <c r="H373">
        <v>1.07389</v>
      </c>
      <c r="I373">
        <v>1.5</v>
      </c>
      <c r="J373" s="355">
        <v>4240.9399999999996</v>
      </c>
    </row>
    <row r="374" spans="1:10" x14ac:dyDescent="0.2">
      <c r="A374">
        <v>769</v>
      </c>
      <c r="B374" s="585">
        <v>42765.155555555553</v>
      </c>
      <c r="C374" s="376" t="s">
        <v>92</v>
      </c>
      <c r="D374" s="355">
        <v>186</v>
      </c>
      <c r="E374">
        <v>0.01</v>
      </c>
      <c r="F374">
        <v>1.0739399999999999</v>
      </c>
      <c r="G374" s="355">
        <v>0</v>
      </c>
      <c r="H374">
        <v>0</v>
      </c>
    </row>
    <row r="375" spans="1:10" x14ac:dyDescent="0.2">
      <c r="A375">
        <v>810</v>
      </c>
      <c r="B375" s="585">
        <v>42765.738194444442</v>
      </c>
      <c r="C375" s="376" t="s">
        <v>2050</v>
      </c>
      <c r="D375" s="355">
        <v>186</v>
      </c>
      <c r="E375">
        <v>0.01</v>
      </c>
      <c r="F375">
        <v>1.0680000000000001</v>
      </c>
      <c r="G375" s="355">
        <v>0</v>
      </c>
      <c r="H375">
        <v>1.0680000000000001</v>
      </c>
      <c r="I375">
        <v>-6.01</v>
      </c>
      <c r="J375" s="355">
        <v>4251.43</v>
      </c>
    </row>
    <row r="376" spans="1:10" x14ac:dyDescent="0.2">
      <c r="A376">
        <v>771</v>
      </c>
      <c r="B376" s="585">
        <v>42765.15625</v>
      </c>
      <c r="C376" s="376" t="s">
        <v>93</v>
      </c>
      <c r="D376" s="355">
        <v>187</v>
      </c>
      <c r="E376">
        <v>0.03</v>
      </c>
      <c r="F376">
        <v>1.0740000000000001</v>
      </c>
      <c r="G376" s="355">
        <v>0</v>
      </c>
      <c r="H376">
        <v>0</v>
      </c>
    </row>
    <row r="377" spans="1:10" x14ac:dyDescent="0.2">
      <c r="A377">
        <v>780</v>
      </c>
      <c r="B377" s="585">
        <v>42765.411111111112</v>
      </c>
      <c r="C377" s="376" t="s">
        <v>2050</v>
      </c>
      <c r="D377" s="355">
        <v>187</v>
      </c>
      <c r="E377">
        <v>0.03</v>
      </c>
      <c r="F377">
        <v>1.07013</v>
      </c>
      <c r="G377" s="355">
        <v>0</v>
      </c>
      <c r="H377">
        <v>1.07013</v>
      </c>
      <c r="I377">
        <v>11.4</v>
      </c>
      <c r="J377" s="355">
        <v>4249.9399999999996</v>
      </c>
    </row>
    <row r="378" spans="1:10" x14ac:dyDescent="0.2">
      <c r="A378">
        <v>775</v>
      </c>
      <c r="B378" s="585">
        <v>42765.40347222222</v>
      </c>
      <c r="C378" s="376" t="s">
        <v>92</v>
      </c>
      <c r="D378" s="355">
        <v>188</v>
      </c>
      <c r="E378">
        <v>0.02</v>
      </c>
      <c r="F378">
        <v>1.0704199999999999</v>
      </c>
      <c r="G378" s="355">
        <v>0</v>
      </c>
      <c r="H378">
        <v>0</v>
      </c>
    </row>
    <row r="379" spans="1:10" x14ac:dyDescent="0.2">
      <c r="A379">
        <v>811</v>
      </c>
      <c r="B379" s="585">
        <v>42765.738194444442</v>
      </c>
      <c r="C379" s="376" t="s">
        <v>2050</v>
      </c>
      <c r="D379" s="355">
        <v>188</v>
      </c>
      <c r="E379">
        <v>0.02</v>
      </c>
      <c r="F379">
        <v>1.0680000000000001</v>
      </c>
      <c r="G379" s="355">
        <v>0</v>
      </c>
      <c r="H379">
        <v>1.0680000000000001</v>
      </c>
      <c r="I379">
        <v>-4.9800000000000004</v>
      </c>
      <c r="J379" s="355">
        <v>4246.45</v>
      </c>
    </row>
    <row r="380" spans="1:10" x14ac:dyDescent="0.2">
      <c r="A380">
        <v>781</v>
      </c>
      <c r="B380" s="585">
        <v>42765.411111111112</v>
      </c>
      <c r="C380" s="376" t="s">
        <v>93</v>
      </c>
      <c r="D380" s="355">
        <v>189</v>
      </c>
      <c r="E380">
        <v>0.01</v>
      </c>
      <c r="F380">
        <v>1.0701000000000001</v>
      </c>
      <c r="G380" s="355">
        <v>0</v>
      </c>
      <c r="H380">
        <v>0</v>
      </c>
    </row>
    <row r="381" spans="1:10" x14ac:dyDescent="0.2">
      <c r="A381">
        <v>783</v>
      </c>
      <c r="B381" s="585">
        <v>42765.560416666667</v>
      </c>
      <c r="C381" s="376" t="s">
        <v>2050</v>
      </c>
      <c r="D381" s="355">
        <v>189</v>
      </c>
      <c r="E381">
        <v>0.01</v>
      </c>
      <c r="F381">
        <v>1.06853</v>
      </c>
      <c r="G381" s="355">
        <v>0</v>
      </c>
      <c r="H381">
        <v>1.06853</v>
      </c>
      <c r="I381">
        <v>1.5</v>
      </c>
      <c r="J381" s="355">
        <v>4251.4399999999996</v>
      </c>
    </row>
    <row r="382" spans="1:10" x14ac:dyDescent="0.2">
      <c r="A382">
        <v>784</v>
      </c>
      <c r="B382" s="585">
        <v>42765.560416666667</v>
      </c>
      <c r="C382" s="376" t="s">
        <v>93</v>
      </c>
      <c r="D382" s="355">
        <v>190</v>
      </c>
      <c r="E382">
        <v>0.01</v>
      </c>
      <c r="F382">
        <v>1.0685100000000001</v>
      </c>
      <c r="G382" s="355">
        <v>0</v>
      </c>
      <c r="H382">
        <v>0</v>
      </c>
    </row>
    <row r="383" spans="1:10" x14ac:dyDescent="0.2">
      <c r="A383">
        <v>786</v>
      </c>
      <c r="B383" s="585">
        <v>42765.572916666664</v>
      </c>
      <c r="C383" s="376" t="s">
        <v>2050</v>
      </c>
      <c r="D383" s="355">
        <v>190</v>
      </c>
      <c r="E383">
        <v>0.01</v>
      </c>
      <c r="F383">
        <v>1.06694</v>
      </c>
      <c r="G383" s="355">
        <v>0</v>
      </c>
      <c r="H383">
        <v>1.06694</v>
      </c>
      <c r="I383">
        <v>1.5</v>
      </c>
      <c r="J383" s="355">
        <v>4252.9399999999996</v>
      </c>
    </row>
    <row r="384" spans="1:10" x14ac:dyDescent="0.2">
      <c r="A384">
        <v>787</v>
      </c>
      <c r="B384" s="585">
        <v>42765.572916666664</v>
      </c>
      <c r="C384" s="376" t="s">
        <v>93</v>
      </c>
      <c r="D384" s="355">
        <v>191</v>
      </c>
      <c r="E384">
        <v>0.01</v>
      </c>
      <c r="F384">
        <v>1.0669299999999999</v>
      </c>
      <c r="G384" s="355">
        <v>0</v>
      </c>
      <c r="H384">
        <v>0</v>
      </c>
    </row>
    <row r="385" spans="1:10" x14ac:dyDescent="0.2">
      <c r="A385">
        <v>793</v>
      </c>
      <c r="B385" s="585">
        <v>42765.588888888888</v>
      </c>
      <c r="C385" s="376" t="s">
        <v>2050</v>
      </c>
      <c r="D385" s="355">
        <v>191</v>
      </c>
      <c r="E385">
        <v>0.01</v>
      </c>
      <c r="F385">
        <v>1.0653600000000001</v>
      </c>
      <c r="G385" s="355">
        <v>0</v>
      </c>
      <c r="H385">
        <v>1.0653600000000001</v>
      </c>
      <c r="I385">
        <v>1.5</v>
      </c>
      <c r="J385" s="355">
        <v>4254.4399999999996</v>
      </c>
    </row>
    <row r="386" spans="1:10" x14ac:dyDescent="0.2">
      <c r="A386">
        <v>789</v>
      </c>
      <c r="B386" s="585">
        <v>42765.572916666664</v>
      </c>
      <c r="C386" s="376" t="s">
        <v>92</v>
      </c>
      <c r="D386" s="355">
        <v>192</v>
      </c>
      <c r="E386">
        <v>0.03</v>
      </c>
      <c r="F386">
        <v>1.06691</v>
      </c>
      <c r="G386" s="355">
        <v>0</v>
      </c>
      <c r="H386">
        <v>0</v>
      </c>
    </row>
    <row r="387" spans="1:10" x14ac:dyDescent="0.2">
      <c r="A387">
        <v>812</v>
      </c>
      <c r="B387" s="585">
        <v>42765.738194444442</v>
      </c>
      <c r="C387" s="376" t="s">
        <v>2050</v>
      </c>
      <c r="D387" s="355">
        <v>192</v>
      </c>
      <c r="E387">
        <v>0.03</v>
      </c>
      <c r="F387">
        <v>1.0680000000000001</v>
      </c>
      <c r="G387" s="355">
        <v>0</v>
      </c>
      <c r="H387">
        <v>1.0680000000000001</v>
      </c>
      <c r="I387">
        <v>3.06</v>
      </c>
      <c r="J387" s="355">
        <v>4249.51</v>
      </c>
    </row>
    <row r="388" spans="1:10" x14ac:dyDescent="0.2">
      <c r="A388">
        <v>794</v>
      </c>
      <c r="B388" s="585">
        <v>42765.588888888888</v>
      </c>
      <c r="C388" s="376" t="s">
        <v>93</v>
      </c>
      <c r="D388" s="355">
        <v>193</v>
      </c>
      <c r="E388">
        <v>0.01</v>
      </c>
      <c r="F388">
        <v>1.06528</v>
      </c>
      <c r="G388" s="355">
        <v>0</v>
      </c>
      <c r="H388">
        <v>0</v>
      </c>
    </row>
    <row r="389" spans="1:10" x14ac:dyDescent="0.2">
      <c r="A389">
        <v>796</v>
      </c>
      <c r="B389" s="585">
        <v>42765.591666666667</v>
      </c>
      <c r="C389" s="376" t="s">
        <v>2050</v>
      </c>
      <c r="D389" s="355">
        <v>193</v>
      </c>
      <c r="E389">
        <v>0.01</v>
      </c>
      <c r="F389">
        <v>1.0637099999999999</v>
      </c>
      <c r="G389" s="355">
        <v>0</v>
      </c>
      <c r="H389">
        <v>1.0637099999999999</v>
      </c>
      <c r="I389">
        <v>1.5</v>
      </c>
      <c r="J389" s="355">
        <v>4255.9399999999996</v>
      </c>
    </row>
    <row r="390" spans="1:10" x14ac:dyDescent="0.2">
      <c r="A390">
        <v>797</v>
      </c>
      <c r="B390" s="585">
        <v>42765.591666666667</v>
      </c>
      <c r="C390" s="376" t="s">
        <v>93</v>
      </c>
      <c r="D390" s="355">
        <v>194</v>
      </c>
      <c r="E390">
        <v>0.01</v>
      </c>
      <c r="F390">
        <v>1.06369</v>
      </c>
      <c r="G390" s="355">
        <v>0</v>
      </c>
      <c r="H390">
        <v>0</v>
      </c>
    </row>
    <row r="391" spans="1:10" x14ac:dyDescent="0.2">
      <c r="A391">
        <v>804</v>
      </c>
      <c r="B391" s="585">
        <v>42765.625694444447</v>
      </c>
      <c r="C391" s="376" t="s">
        <v>2050</v>
      </c>
      <c r="D391" s="355">
        <v>194</v>
      </c>
      <c r="E391">
        <v>0.01</v>
      </c>
      <c r="F391">
        <v>1.06212</v>
      </c>
      <c r="G391" s="355">
        <v>0</v>
      </c>
      <c r="H391">
        <v>1.06212</v>
      </c>
      <c r="I391">
        <v>1.5</v>
      </c>
      <c r="J391" s="355">
        <v>4257.4399999999996</v>
      </c>
    </row>
    <row r="392" spans="1:10" x14ac:dyDescent="0.2">
      <c r="A392">
        <v>799</v>
      </c>
      <c r="B392" s="585">
        <v>42765.59375</v>
      </c>
      <c r="C392" s="376" t="s">
        <v>92</v>
      </c>
      <c r="D392" s="355">
        <v>195</v>
      </c>
      <c r="E392">
        <v>0.06</v>
      </c>
      <c r="F392">
        <v>1.06341</v>
      </c>
      <c r="G392" s="355">
        <v>0</v>
      </c>
      <c r="H392">
        <v>0</v>
      </c>
    </row>
    <row r="393" spans="1:10" x14ac:dyDescent="0.2">
      <c r="A393">
        <v>813</v>
      </c>
      <c r="B393" s="585">
        <v>42765.738194444442</v>
      </c>
      <c r="C393" s="376" t="s">
        <v>2050</v>
      </c>
      <c r="D393" s="355">
        <v>195</v>
      </c>
      <c r="E393">
        <v>0.06</v>
      </c>
      <c r="F393">
        <v>1.0680000000000001</v>
      </c>
      <c r="G393" s="355">
        <v>0</v>
      </c>
      <c r="H393">
        <v>1.0680000000000001</v>
      </c>
      <c r="I393">
        <v>27.12</v>
      </c>
      <c r="J393" s="355">
        <v>4276.63</v>
      </c>
    </row>
    <row r="394" spans="1:10" x14ac:dyDescent="0.2">
      <c r="A394">
        <v>805</v>
      </c>
      <c r="B394" s="585">
        <v>42765.625694444447</v>
      </c>
      <c r="C394" s="376" t="s">
        <v>93</v>
      </c>
      <c r="D394" s="355">
        <v>196</v>
      </c>
      <c r="E394">
        <v>0.01</v>
      </c>
      <c r="F394">
        <v>1.0621</v>
      </c>
      <c r="G394" s="355">
        <v>0</v>
      </c>
      <c r="H394">
        <v>0</v>
      </c>
    </row>
    <row r="395" spans="1:10" x14ac:dyDescent="0.2">
      <c r="A395">
        <v>876</v>
      </c>
      <c r="B395" s="585">
        <v>42767.709027777775</v>
      </c>
      <c r="C395" s="376" t="s">
        <v>2050</v>
      </c>
      <c r="D395" s="355">
        <v>196</v>
      </c>
      <c r="E395">
        <v>0.01</v>
      </c>
      <c r="F395">
        <v>1.07413</v>
      </c>
      <c r="G395" s="355">
        <v>0</v>
      </c>
      <c r="H395">
        <v>1.07413</v>
      </c>
      <c r="I395">
        <v>-11.97</v>
      </c>
      <c r="J395" s="355">
        <v>4276.66</v>
      </c>
    </row>
    <row r="396" spans="1:10" x14ac:dyDescent="0.2">
      <c r="A396">
        <v>807</v>
      </c>
      <c r="B396" s="585">
        <v>42765.700694444444</v>
      </c>
      <c r="C396" s="376" t="s">
        <v>93</v>
      </c>
      <c r="D396" s="355">
        <v>197</v>
      </c>
      <c r="E396">
        <v>0.02</v>
      </c>
      <c r="F396">
        <v>1.06562</v>
      </c>
      <c r="G396" s="355">
        <v>0</v>
      </c>
      <c r="H396">
        <v>0</v>
      </c>
    </row>
    <row r="397" spans="1:10" x14ac:dyDescent="0.2">
      <c r="A397">
        <v>877</v>
      </c>
      <c r="B397" s="585">
        <v>42767.709027777775</v>
      </c>
      <c r="C397" s="376" t="s">
        <v>2050</v>
      </c>
      <c r="D397" s="355">
        <v>197</v>
      </c>
      <c r="E397">
        <v>0.02</v>
      </c>
      <c r="F397">
        <v>1.07413</v>
      </c>
      <c r="G397" s="355">
        <v>0</v>
      </c>
      <c r="H397">
        <v>1.07413</v>
      </c>
      <c r="I397">
        <v>-16.899999999999999</v>
      </c>
      <c r="J397" s="355">
        <v>4259.76</v>
      </c>
    </row>
    <row r="398" spans="1:10" x14ac:dyDescent="0.2">
      <c r="A398">
        <v>814</v>
      </c>
      <c r="B398" s="585">
        <v>42765.738194444442</v>
      </c>
      <c r="C398" s="376" t="s">
        <v>92</v>
      </c>
      <c r="D398" s="355">
        <v>198</v>
      </c>
      <c r="E398">
        <v>0.01</v>
      </c>
      <c r="F398">
        <v>1.06803</v>
      </c>
      <c r="G398" s="355">
        <v>0</v>
      </c>
      <c r="H398">
        <v>0</v>
      </c>
    </row>
    <row r="399" spans="1:10" x14ac:dyDescent="0.2">
      <c r="A399">
        <v>820</v>
      </c>
      <c r="B399" s="585">
        <v>42765.752083333333</v>
      </c>
      <c r="C399" s="376" t="s">
        <v>2050</v>
      </c>
      <c r="D399" s="355">
        <v>198</v>
      </c>
      <c r="E399">
        <v>0.01</v>
      </c>
      <c r="F399">
        <v>1.0696000000000001</v>
      </c>
      <c r="G399" s="355">
        <v>0</v>
      </c>
      <c r="H399">
        <v>1.0696000000000001</v>
      </c>
      <c r="I399">
        <v>1.5</v>
      </c>
      <c r="J399" s="355">
        <v>4278.13</v>
      </c>
    </row>
    <row r="400" spans="1:10" x14ac:dyDescent="0.2">
      <c r="A400">
        <v>816</v>
      </c>
      <c r="B400" s="585">
        <v>42765.740277777775</v>
      </c>
      <c r="C400" s="376" t="s">
        <v>93</v>
      </c>
      <c r="D400" s="355">
        <v>199</v>
      </c>
      <c r="E400">
        <v>0.03</v>
      </c>
      <c r="F400">
        <v>1.0691200000000001</v>
      </c>
      <c r="G400" s="355">
        <v>0</v>
      </c>
      <c r="H400">
        <v>0</v>
      </c>
    </row>
    <row r="401" spans="1:10" x14ac:dyDescent="0.2">
      <c r="A401">
        <v>878</v>
      </c>
      <c r="B401" s="585">
        <v>42767.709027777775</v>
      </c>
      <c r="C401" s="376" t="s">
        <v>2050</v>
      </c>
      <c r="D401" s="355">
        <v>199</v>
      </c>
      <c r="E401">
        <v>0.03</v>
      </c>
      <c r="F401">
        <v>1.07413</v>
      </c>
      <c r="G401" s="355">
        <v>0</v>
      </c>
      <c r="H401">
        <v>1.07413</v>
      </c>
      <c r="I401">
        <v>-14.85</v>
      </c>
      <c r="J401" s="355">
        <v>4244.91</v>
      </c>
    </row>
    <row r="402" spans="1:10" x14ac:dyDescent="0.2">
      <c r="A402">
        <v>821</v>
      </c>
      <c r="B402" s="585">
        <v>42765.752083333333</v>
      </c>
      <c r="C402" s="376" t="s">
        <v>92</v>
      </c>
      <c r="D402" s="355">
        <v>200</v>
      </c>
      <c r="E402">
        <v>0.01</v>
      </c>
      <c r="F402">
        <v>1.06962</v>
      </c>
      <c r="G402" s="355">
        <v>0</v>
      </c>
      <c r="H402">
        <v>0</v>
      </c>
    </row>
    <row r="403" spans="1:10" x14ac:dyDescent="0.2">
      <c r="A403">
        <v>827</v>
      </c>
      <c r="B403" s="585">
        <v>42766.418749999997</v>
      </c>
      <c r="C403" s="376" t="s">
        <v>2050</v>
      </c>
      <c r="D403" s="355">
        <v>200</v>
      </c>
      <c r="E403">
        <v>0.01</v>
      </c>
      <c r="F403">
        <v>1.07131</v>
      </c>
      <c r="G403" s="355">
        <v>0</v>
      </c>
      <c r="H403">
        <v>1.07131</v>
      </c>
      <c r="I403">
        <v>1.5</v>
      </c>
      <c r="J403" s="355">
        <v>4279.63</v>
      </c>
    </row>
    <row r="404" spans="1:10" x14ac:dyDescent="0.2">
      <c r="A404">
        <v>828</v>
      </c>
      <c r="B404" s="585">
        <v>42766.420138888891</v>
      </c>
      <c r="C404" s="376" t="s">
        <v>92</v>
      </c>
      <c r="D404" s="355">
        <v>201</v>
      </c>
      <c r="E404">
        <v>0.01</v>
      </c>
      <c r="F404">
        <v>1.07111</v>
      </c>
      <c r="G404" s="355">
        <v>0</v>
      </c>
      <c r="H404">
        <v>0</v>
      </c>
    </row>
    <row r="405" spans="1:10" x14ac:dyDescent="0.2">
      <c r="A405">
        <v>835</v>
      </c>
      <c r="B405" s="585">
        <v>42766.569444444445</v>
      </c>
      <c r="C405" s="376" t="s">
        <v>2050</v>
      </c>
      <c r="D405" s="355">
        <v>201</v>
      </c>
      <c r="E405">
        <v>0.01</v>
      </c>
      <c r="F405">
        <v>1.0726800000000001</v>
      </c>
      <c r="G405" s="355">
        <v>0</v>
      </c>
      <c r="H405">
        <v>1.0726800000000001</v>
      </c>
      <c r="I405">
        <v>1.5</v>
      </c>
      <c r="J405" s="355">
        <v>4281.13</v>
      </c>
    </row>
    <row r="406" spans="1:10" x14ac:dyDescent="0.2">
      <c r="A406">
        <v>830</v>
      </c>
      <c r="B406" s="585">
        <v>42766.569444444445</v>
      </c>
      <c r="C406" s="376" t="s">
        <v>93</v>
      </c>
      <c r="D406" s="355">
        <v>202</v>
      </c>
      <c r="E406">
        <v>0.06</v>
      </c>
      <c r="F406">
        <v>1.07264</v>
      </c>
      <c r="G406" s="355">
        <v>0</v>
      </c>
      <c r="H406">
        <v>0</v>
      </c>
    </row>
    <row r="407" spans="1:10" x14ac:dyDescent="0.2">
      <c r="A407">
        <v>879</v>
      </c>
      <c r="B407" s="585">
        <v>42767.709027777775</v>
      </c>
      <c r="C407" s="376" t="s">
        <v>2050</v>
      </c>
      <c r="D407" s="355">
        <v>202</v>
      </c>
      <c r="E407">
        <v>0.06</v>
      </c>
      <c r="F407">
        <v>1.07413</v>
      </c>
      <c r="G407" s="355">
        <v>0</v>
      </c>
      <c r="H407">
        <v>1.07413</v>
      </c>
      <c r="I407">
        <v>-8.9700000000000006</v>
      </c>
      <c r="J407" s="355">
        <v>4235.95</v>
      </c>
    </row>
    <row r="408" spans="1:10" x14ac:dyDescent="0.2">
      <c r="A408">
        <v>836</v>
      </c>
      <c r="B408" s="585">
        <v>42766.569444444445</v>
      </c>
      <c r="C408" s="376" t="s">
        <v>92</v>
      </c>
      <c r="D408" s="355">
        <v>203</v>
      </c>
      <c r="E408">
        <v>0.01</v>
      </c>
      <c r="F408">
        <v>1.0727100000000001</v>
      </c>
      <c r="G408" s="355">
        <v>0</v>
      </c>
      <c r="H408">
        <v>0</v>
      </c>
    </row>
    <row r="409" spans="1:10" x14ac:dyDescent="0.2">
      <c r="A409">
        <v>838</v>
      </c>
      <c r="B409" s="585">
        <v>42766.574305555558</v>
      </c>
      <c r="C409" s="376" t="s">
        <v>2050</v>
      </c>
      <c r="D409" s="355">
        <v>203</v>
      </c>
      <c r="E409">
        <v>0.01</v>
      </c>
      <c r="F409">
        <v>1.0742799999999999</v>
      </c>
      <c r="G409" s="355">
        <v>0</v>
      </c>
      <c r="H409">
        <v>1.0742799999999999</v>
      </c>
      <c r="I409">
        <v>1.5</v>
      </c>
      <c r="J409" s="355">
        <v>4282.63</v>
      </c>
    </row>
    <row r="410" spans="1:10" x14ac:dyDescent="0.2">
      <c r="A410">
        <v>839</v>
      </c>
      <c r="B410" s="585">
        <v>42766.576388888891</v>
      </c>
      <c r="C410" s="376" t="s">
        <v>92</v>
      </c>
      <c r="D410" s="355">
        <v>204</v>
      </c>
      <c r="E410">
        <v>0.01</v>
      </c>
      <c r="F410">
        <v>1.0741000000000001</v>
      </c>
      <c r="G410" s="355">
        <v>0</v>
      </c>
      <c r="H410">
        <v>0</v>
      </c>
    </row>
    <row r="411" spans="1:10" x14ac:dyDescent="0.2">
      <c r="A411">
        <v>841</v>
      </c>
      <c r="B411" s="585">
        <v>42766.584722222222</v>
      </c>
      <c r="C411" s="376" t="s">
        <v>2050</v>
      </c>
      <c r="D411" s="355">
        <v>204</v>
      </c>
      <c r="E411">
        <v>0.01</v>
      </c>
      <c r="F411">
        <v>1.0756699999999999</v>
      </c>
      <c r="G411" s="355">
        <v>0</v>
      </c>
      <c r="H411">
        <v>1.0756699999999999</v>
      </c>
      <c r="I411">
        <v>1.5</v>
      </c>
      <c r="J411" s="355">
        <v>4284.13</v>
      </c>
    </row>
    <row r="412" spans="1:10" x14ac:dyDescent="0.2">
      <c r="A412">
        <v>842</v>
      </c>
      <c r="B412" s="585">
        <v>42766.584722222222</v>
      </c>
      <c r="C412" s="376" t="s">
        <v>92</v>
      </c>
      <c r="D412" s="355">
        <v>205</v>
      </c>
      <c r="E412">
        <v>0.01</v>
      </c>
      <c r="F412">
        <v>1.07572</v>
      </c>
      <c r="G412" s="355">
        <v>0</v>
      </c>
      <c r="H412">
        <v>0</v>
      </c>
    </row>
    <row r="413" spans="1:10" x14ac:dyDescent="0.2">
      <c r="A413">
        <v>850</v>
      </c>
      <c r="B413" s="585">
        <v>42766.686111111114</v>
      </c>
      <c r="C413" s="376" t="s">
        <v>2050</v>
      </c>
      <c r="D413" s="355">
        <v>205</v>
      </c>
      <c r="E413">
        <v>0.01</v>
      </c>
      <c r="F413">
        <v>1.0772900000000001</v>
      </c>
      <c r="G413" s="355">
        <v>0</v>
      </c>
      <c r="H413">
        <v>1.0772900000000001</v>
      </c>
      <c r="I413">
        <v>1.5</v>
      </c>
      <c r="J413" s="355">
        <v>4285.63</v>
      </c>
    </row>
    <row r="414" spans="1:10" x14ac:dyDescent="0.2">
      <c r="A414">
        <v>844</v>
      </c>
      <c r="B414" s="585">
        <v>42766.584722222222</v>
      </c>
      <c r="C414" s="376" t="s">
        <v>93</v>
      </c>
      <c r="D414" s="355">
        <v>206</v>
      </c>
      <c r="E414">
        <v>0.1</v>
      </c>
      <c r="F414">
        <v>1.0762</v>
      </c>
      <c r="G414" s="355">
        <v>0</v>
      </c>
      <c r="H414">
        <v>0</v>
      </c>
    </row>
    <row r="415" spans="1:10" x14ac:dyDescent="0.2">
      <c r="A415">
        <v>880</v>
      </c>
      <c r="B415" s="585">
        <v>42767.709027777775</v>
      </c>
      <c r="C415" s="376" t="s">
        <v>2050</v>
      </c>
      <c r="D415" s="355">
        <v>206</v>
      </c>
      <c r="E415">
        <v>0.1</v>
      </c>
      <c r="F415">
        <v>1.07413</v>
      </c>
      <c r="G415" s="355">
        <v>0</v>
      </c>
      <c r="H415">
        <v>1.07413</v>
      </c>
      <c r="I415">
        <v>20.65</v>
      </c>
      <c r="J415" s="355">
        <v>4256.6000000000004</v>
      </c>
    </row>
    <row r="416" spans="1:10" x14ac:dyDescent="0.2">
      <c r="A416">
        <v>851</v>
      </c>
      <c r="B416" s="585">
        <v>42766.6875</v>
      </c>
      <c r="C416" s="376" t="s">
        <v>92</v>
      </c>
      <c r="D416" s="355">
        <v>207</v>
      </c>
      <c r="E416">
        <v>0.01</v>
      </c>
      <c r="F416">
        <v>1.0775300000000001</v>
      </c>
      <c r="G416" s="355">
        <v>0</v>
      </c>
      <c r="H416">
        <v>0</v>
      </c>
    </row>
    <row r="417" spans="1:10" x14ac:dyDescent="0.2">
      <c r="A417">
        <v>853</v>
      </c>
      <c r="B417" s="585">
        <v>42766.70416666667</v>
      </c>
      <c r="C417" s="376" t="s">
        <v>2050</v>
      </c>
      <c r="D417" s="355">
        <v>207</v>
      </c>
      <c r="E417">
        <v>0.01</v>
      </c>
      <c r="F417">
        <v>1.0790999999999999</v>
      </c>
      <c r="G417" s="355">
        <v>0</v>
      </c>
      <c r="H417">
        <v>1.0790999999999999</v>
      </c>
      <c r="I417">
        <v>1.5</v>
      </c>
      <c r="J417" s="355">
        <v>4287.13</v>
      </c>
    </row>
    <row r="418" spans="1:10" x14ac:dyDescent="0.2">
      <c r="A418">
        <v>854</v>
      </c>
      <c r="B418" s="585">
        <v>42766.704861111109</v>
      </c>
      <c r="C418" s="376" t="s">
        <v>92</v>
      </c>
      <c r="D418" s="355">
        <v>208</v>
      </c>
      <c r="E418">
        <v>0.01</v>
      </c>
      <c r="F418">
        <v>1.07908</v>
      </c>
      <c r="G418" s="355">
        <v>0</v>
      </c>
      <c r="H418">
        <v>0</v>
      </c>
    </row>
    <row r="419" spans="1:10" x14ac:dyDescent="0.2">
      <c r="A419">
        <v>863</v>
      </c>
      <c r="B419" s="585">
        <v>42766.748611111114</v>
      </c>
      <c r="C419" s="376" t="s">
        <v>2050</v>
      </c>
      <c r="D419" s="355">
        <v>208</v>
      </c>
      <c r="E419">
        <v>0.01</v>
      </c>
      <c r="F419">
        <v>1.0806500000000001</v>
      </c>
      <c r="G419" s="355">
        <v>0</v>
      </c>
      <c r="H419">
        <v>1.0806500000000001</v>
      </c>
      <c r="I419">
        <v>1.5</v>
      </c>
      <c r="J419" s="355">
        <v>4288.63</v>
      </c>
    </row>
    <row r="420" spans="1:10" x14ac:dyDescent="0.2">
      <c r="A420">
        <v>856</v>
      </c>
      <c r="B420" s="585">
        <v>42766.708333333336</v>
      </c>
      <c r="C420" s="376" t="s">
        <v>93</v>
      </c>
      <c r="D420" s="355">
        <v>209</v>
      </c>
      <c r="E420">
        <v>0.19</v>
      </c>
      <c r="F420">
        <v>1.0797000000000001</v>
      </c>
      <c r="G420" s="355">
        <v>0</v>
      </c>
      <c r="H420">
        <v>0</v>
      </c>
    </row>
    <row r="421" spans="1:10" x14ac:dyDescent="0.2">
      <c r="A421">
        <v>881</v>
      </c>
      <c r="B421" s="585">
        <v>42767.709027777775</v>
      </c>
      <c r="C421" s="376" t="s">
        <v>2050</v>
      </c>
      <c r="D421" s="355">
        <v>209</v>
      </c>
      <c r="E421">
        <v>0.19</v>
      </c>
      <c r="F421">
        <v>1.07413</v>
      </c>
      <c r="G421" s="355">
        <v>0</v>
      </c>
      <c r="H421">
        <v>1.07413</v>
      </c>
      <c r="I421">
        <v>105.74</v>
      </c>
      <c r="J421" s="355">
        <v>4362.34</v>
      </c>
    </row>
    <row r="422" spans="1:10" x14ac:dyDescent="0.2">
      <c r="A422">
        <v>864</v>
      </c>
      <c r="B422" s="585">
        <v>42766.748611111114</v>
      </c>
      <c r="C422" s="376" t="s">
        <v>92</v>
      </c>
      <c r="D422" s="355">
        <v>210</v>
      </c>
      <c r="E422">
        <v>0.01</v>
      </c>
      <c r="F422">
        <v>1.08066</v>
      </c>
      <c r="G422" s="355">
        <v>0</v>
      </c>
      <c r="H422">
        <v>0</v>
      </c>
    </row>
    <row r="423" spans="1:10" x14ac:dyDescent="0.2">
      <c r="A423">
        <v>891</v>
      </c>
      <c r="B423" s="585">
        <v>42767.878472222219</v>
      </c>
      <c r="C423" s="376" t="s">
        <v>2050</v>
      </c>
      <c r="D423" s="355">
        <v>210</v>
      </c>
      <c r="E423">
        <v>0.01</v>
      </c>
      <c r="F423">
        <v>1.0775600000000001</v>
      </c>
      <c r="G423" s="355">
        <v>0</v>
      </c>
      <c r="H423">
        <v>1.0775600000000001</v>
      </c>
      <c r="I423">
        <v>-3.29</v>
      </c>
      <c r="J423" s="355">
        <v>4359.0600000000004</v>
      </c>
    </row>
    <row r="424" spans="1:10" x14ac:dyDescent="0.2">
      <c r="A424">
        <v>873</v>
      </c>
      <c r="B424" s="585">
        <v>42767.638888888891</v>
      </c>
      <c r="C424" s="376" t="s">
        <v>92</v>
      </c>
      <c r="D424" s="355">
        <v>211</v>
      </c>
      <c r="E424">
        <v>0.02</v>
      </c>
      <c r="F424">
        <v>1.07714</v>
      </c>
      <c r="G424" s="355">
        <v>0</v>
      </c>
      <c r="H424">
        <v>0</v>
      </c>
    </row>
    <row r="425" spans="1:10" x14ac:dyDescent="0.2">
      <c r="A425">
        <v>892</v>
      </c>
      <c r="B425" s="585">
        <v>42767.878472222219</v>
      </c>
      <c r="C425" s="376" t="s">
        <v>2050</v>
      </c>
      <c r="D425" s="355">
        <v>211</v>
      </c>
      <c r="E425">
        <v>0.02</v>
      </c>
      <c r="F425">
        <v>1.0775600000000001</v>
      </c>
      <c r="G425" s="355">
        <v>0</v>
      </c>
      <c r="H425">
        <v>1.0775600000000001</v>
      </c>
      <c r="I425">
        <v>0.7</v>
      </c>
      <c r="J425" s="355">
        <v>4359.76</v>
      </c>
    </row>
    <row r="426" spans="1:10" x14ac:dyDescent="0.2">
      <c r="A426">
        <v>882</v>
      </c>
      <c r="B426" s="585">
        <v>42767.711805555555</v>
      </c>
      <c r="C426" s="376" t="s">
        <v>93</v>
      </c>
      <c r="D426" s="355">
        <v>212</v>
      </c>
      <c r="E426">
        <v>0.01</v>
      </c>
      <c r="F426">
        <v>1.07395</v>
      </c>
      <c r="G426" s="355">
        <v>0</v>
      </c>
      <c r="H426">
        <v>0</v>
      </c>
    </row>
    <row r="427" spans="1:10" x14ac:dyDescent="0.2">
      <c r="A427">
        <v>896</v>
      </c>
      <c r="B427" s="585">
        <v>42767.884027777778</v>
      </c>
      <c r="C427" s="376" t="s">
        <v>2050</v>
      </c>
      <c r="D427" s="355">
        <v>212</v>
      </c>
      <c r="E427">
        <v>0.01</v>
      </c>
      <c r="F427">
        <v>1.0747100000000001</v>
      </c>
      <c r="G427" s="355">
        <v>0</v>
      </c>
      <c r="H427">
        <v>1.0747100000000001</v>
      </c>
      <c r="I427">
        <v>-0.83</v>
      </c>
      <c r="J427" s="355">
        <v>4370.51</v>
      </c>
    </row>
    <row r="428" spans="1:10" x14ac:dyDescent="0.2">
      <c r="A428">
        <v>884</v>
      </c>
      <c r="B428" s="585">
        <v>42767.875</v>
      </c>
      <c r="C428" s="376" t="s">
        <v>92</v>
      </c>
      <c r="D428" s="355">
        <v>213</v>
      </c>
      <c r="E428">
        <v>0.03</v>
      </c>
      <c r="F428">
        <v>1.0736300000000001</v>
      </c>
      <c r="G428" s="355">
        <v>0</v>
      </c>
      <c r="H428">
        <v>0</v>
      </c>
    </row>
    <row r="429" spans="1:10" x14ac:dyDescent="0.2">
      <c r="A429">
        <v>893</v>
      </c>
      <c r="B429" s="585">
        <v>42767.878472222219</v>
      </c>
      <c r="C429" s="376" t="s">
        <v>2050</v>
      </c>
      <c r="D429" s="355">
        <v>213</v>
      </c>
      <c r="E429">
        <v>0.03</v>
      </c>
      <c r="F429">
        <v>1.0775600000000001</v>
      </c>
      <c r="G429" s="355">
        <v>0</v>
      </c>
      <c r="H429">
        <v>1.0775600000000001</v>
      </c>
      <c r="I429">
        <v>11.58</v>
      </c>
      <c r="J429" s="355">
        <v>4371.34</v>
      </c>
    </row>
    <row r="430" spans="1:10" x14ac:dyDescent="0.2">
      <c r="A430">
        <v>888</v>
      </c>
      <c r="B430" s="585">
        <v>42767.878472222219</v>
      </c>
      <c r="C430" s="376" t="s">
        <v>93</v>
      </c>
      <c r="D430" s="355">
        <v>214</v>
      </c>
      <c r="E430">
        <v>0.02</v>
      </c>
      <c r="F430">
        <v>1.07745</v>
      </c>
      <c r="G430" s="355">
        <v>0</v>
      </c>
      <c r="H430">
        <v>0</v>
      </c>
    </row>
    <row r="431" spans="1:10" x14ac:dyDescent="0.2">
      <c r="A431">
        <v>897</v>
      </c>
      <c r="B431" s="585">
        <v>42767.884027777778</v>
      </c>
      <c r="C431" s="376" t="s">
        <v>2050</v>
      </c>
      <c r="D431" s="355">
        <v>214</v>
      </c>
      <c r="E431">
        <v>0.02</v>
      </c>
      <c r="F431">
        <v>1.0747100000000001</v>
      </c>
      <c r="G431" s="355">
        <v>0</v>
      </c>
      <c r="H431">
        <v>1.0747100000000001</v>
      </c>
      <c r="I431">
        <v>5.34</v>
      </c>
      <c r="J431" s="355">
        <v>4375.8500000000004</v>
      </c>
    </row>
    <row r="432" spans="1:10" x14ac:dyDescent="0.2">
      <c r="A432">
        <v>894</v>
      </c>
      <c r="B432" s="585">
        <v>42767.878472222219</v>
      </c>
      <c r="C432" s="376" t="s">
        <v>92</v>
      </c>
      <c r="D432" s="355">
        <v>215</v>
      </c>
      <c r="E432">
        <v>0.01</v>
      </c>
      <c r="F432">
        <v>1.07761</v>
      </c>
      <c r="G432" s="355">
        <v>0</v>
      </c>
      <c r="H432">
        <v>0</v>
      </c>
    </row>
    <row r="433" spans="1:10" x14ac:dyDescent="0.2">
      <c r="A433">
        <v>906</v>
      </c>
      <c r="B433" s="585">
        <v>42768.324305555558</v>
      </c>
      <c r="C433" s="376" t="s">
        <v>2050</v>
      </c>
      <c r="D433" s="355">
        <v>215</v>
      </c>
      <c r="E433">
        <v>0.01</v>
      </c>
      <c r="F433">
        <v>1.0795399999999999</v>
      </c>
      <c r="G433" s="355">
        <v>0</v>
      </c>
      <c r="H433">
        <v>1.0795399999999999</v>
      </c>
      <c r="I433">
        <v>1.5</v>
      </c>
      <c r="J433" s="355">
        <v>4377.3500000000004</v>
      </c>
    </row>
    <row r="434" spans="1:10" x14ac:dyDescent="0.2">
      <c r="A434">
        <v>898</v>
      </c>
      <c r="B434" s="585">
        <v>42767.885416666664</v>
      </c>
      <c r="C434" s="376" t="s">
        <v>93</v>
      </c>
      <c r="D434" s="355">
        <v>216</v>
      </c>
      <c r="E434">
        <v>0.01</v>
      </c>
      <c r="F434">
        <v>1.0752200000000001</v>
      </c>
      <c r="G434" s="355">
        <v>0</v>
      </c>
      <c r="H434">
        <v>0</v>
      </c>
    </row>
    <row r="435" spans="1:10" x14ac:dyDescent="0.2">
      <c r="A435">
        <v>922</v>
      </c>
      <c r="B435" s="585">
        <v>42768.864583333336</v>
      </c>
      <c r="C435" s="376" t="s">
        <v>2050</v>
      </c>
      <c r="D435" s="355">
        <v>216</v>
      </c>
      <c r="E435">
        <v>0.01</v>
      </c>
      <c r="F435">
        <v>1.0784400000000001</v>
      </c>
      <c r="G435" s="355">
        <v>0</v>
      </c>
      <c r="H435">
        <v>1.0784400000000001</v>
      </c>
      <c r="I435">
        <v>-3.09</v>
      </c>
      <c r="J435" s="355">
        <v>4377.25</v>
      </c>
    </row>
    <row r="436" spans="1:10" x14ac:dyDescent="0.2">
      <c r="A436">
        <v>900</v>
      </c>
      <c r="B436" s="585">
        <v>42767.905555555553</v>
      </c>
      <c r="C436" s="376" t="s">
        <v>93</v>
      </c>
      <c r="D436" s="355">
        <v>217</v>
      </c>
      <c r="E436">
        <v>0.02</v>
      </c>
      <c r="F436">
        <v>1.07873</v>
      </c>
      <c r="G436" s="355">
        <v>0</v>
      </c>
      <c r="H436">
        <v>0</v>
      </c>
    </row>
    <row r="437" spans="1:10" x14ac:dyDescent="0.2">
      <c r="A437">
        <v>923</v>
      </c>
      <c r="B437" s="585">
        <v>42768.864583333336</v>
      </c>
      <c r="C437" s="376" t="s">
        <v>2050</v>
      </c>
      <c r="D437" s="355">
        <v>217</v>
      </c>
      <c r="E437">
        <v>0.02</v>
      </c>
      <c r="F437">
        <v>1.0784400000000001</v>
      </c>
      <c r="G437" s="355">
        <v>0</v>
      </c>
      <c r="H437">
        <v>1.0784400000000001</v>
      </c>
      <c r="I437">
        <v>0.83</v>
      </c>
      <c r="J437" s="355">
        <v>4378.09</v>
      </c>
    </row>
    <row r="438" spans="1:10" x14ac:dyDescent="0.2">
      <c r="A438">
        <v>907</v>
      </c>
      <c r="B438" s="585">
        <v>42768.324305555558</v>
      </c>
      <c r="C438" s="376" t="s">
        <v>92</v>
      </c>
      <c r="D438" s="355">
        <v>218</v>
      </c>
      <c r="E438">
        <v>0.01</v>
      </c>
      <c r="F438">
        <v>1.0795699999999999</v>
      </c>
      <c r="G438" s="355">
        <v>0</v>
      </c>
      <c r="H438">
        <v>0</v>
      </c>
    </row>
    <row r="439" spans="1:10" x14ac:dyDescent="0.2">
      <c r="A439">
        <v>909</v>
      </c>
      <c r="B439" s="585">
        <v>42768.449305555558</v>
      </c>
      <c r="C439" s="376" t="s">
        <v>2050</v>
      </c>
      <c r="D439" s="355">
        <v>218</v>
      </c>
      <c r="E439">
        <v>0.01</v>
      </c>
      <c r="F439">
        <v>1.08114</v>
      </c>
      <c r="G439" s="355">
        <v>0</v>
      </c>
      <c r="H439">
        <v>1.08114</v>
      </c>
      <c r="I439">
        <v>1.5</v>
      </c>
      <c r="J439" s="355">
        <v>4378.8500000000004</v>
      </c>
    </row>
    <row r="440" spans="1:10" x14ac:dyDescent="0.2">
      <c r="A440">
        <v>910</v>
      </c>
      <c r="B440" s="585">
        <v>42768.449305555558</v>
      </c>
      <c r="C440" s="376" t="s">
        <v>92</v>
      </c>
      <c r="D440" s="355">
        <v>219</v>
      </c>
      <c r="E440">
        <v>0.01</v>
      </c>
      <c r="F440">
        <v>1.08117</v>
      </c>
      <c r="G440" s="355">
        <v>0</v>
      </c>
      <c r="H440">
        <v>0</v>
      </c>
    </row>
    <row r="441" spans="1:10" x14ac:dyDescent="0.2">
      <c r="A441">
        <v>916</v>
      </c>
      <c r="B441" s="585">
        <v>42768.658333333333</v>
      </c>
      <c r="C441" s="376" t="s">
        <v>2050</v>
      </c>
      <c r="D441" s="355">
        <v>219</v>
      </c>
      <c r="E441">
        <v>0.01</v>
      </c>
      <c r="F441">
        <v>1.08274</v>
      </c>
      <c r="G441" s="355">
        <v>0</v>
      </c>
      <c r="H441">
        <v>1.08274</v>
      </c>
      <c r="I441">
        <v>1.5</v>
      </c>
      <c r="J441" s="355">
        <v>4380.3500000000004</v>
      </c>
    </row>
    <row r="442" spans="1:10" x14ac:dyDescent="0.2">
      <c r="A442">
        <v>912</v>
      </c>
      <c r="B442" s="585">
        <v>42768.657638888886</v>
      </c>
      <c r="C442" s="376" t="s">
        <v>93</v>
      </c>
      <c r="D442" s="355">
        <v>220</v>
      </c>
      <c r="E442">
        <v>0.03</v>
      </c>
      <c r="F442">
        <v>1.0822700000000001</v>
      </c>
      <c r="G442" s="355">
        <v>0</v>
      </c>
      <c r="H442">
        <v>0</v>
      </c>
    </row>
    <row r="443" spans="1:10" x14ac:dyDescent="0.2">
      <c r="A443">
        <v>924</v>
      </c>
      <c r="B443" s="585">
        <v>42768.864583333336</v>
      </c>
      <c r="C443" s="376" t="s">
        <v>2050</v>
      </c>
      <c r="D443" s="355">
        <v>220</v>
      </c>
      <c r="E443">
        <v>0.03</v>
      </c>
      <c r="F443">
        <v>1.0784400000000001</v>
      </c>
      <c r="G443" s="355">
        <v>0</v>
      </c>
      <c r="H443">
        <v>1.0784400000000001</v>
      </c>
      <c r="I443">
        <v>11.28</v>
      </c>
      <c r="J443" s="355">
        <v>4389.37</v>
      </c>
    </row>
    <row r="444" spans="1:10" x14ac:dyDescent="0.2">
      <c r="A444">
        <v>917</v>
      </c>
      <c r="B444" s="585">
        <v>42768.659722222219</v>
      </c>
      <c r="C444" s="376" t="s">
        <v>92</v>
      </c>
      <c r="D444" s="355">
        <v>221</v>
      </c>
      <c r="E444">
        <v>0.01</v>
      </c>
      <c r="F444">
        <v>1.08202</v>
      </c>
      <c r="G444" s="355">
        <v>0</v>
      </c>
      <c r="H444">
        <v>0</v>
      </c>
    </row>
    <row r="445" spans="1:10" x14ac:dyDescent="0.2">
      <c r="A445">
        <v>952</v>
      </c>
      <c r="B445" s="585">
        <v>42769.731249999997</v>
      </c>
      <c r="C445" s="376" t="s">
        <v>2050</v>
      </c>
      <c r="D445" s="355">
        <v>221</v>
      </c>
      <c r="E445">
        <v>0.01</v>
      </c>
      <c r="F445">
        <v>1.0789800000000001</v>
      </c>
      <c r="G445" s="355">
        <v>0</v>
      </c>
      <c r="H445">
        <v>1.0789800000000001</v>
      </c>
      <c r="I445">
        <v>-3.23</v>
      </c>
      <c r="J445" s="355">
        <v>4393.63</v>
      </c>
    </row>
    <row r="446" spans="1:10" x14ac:dyDescent="0.2">
      <c r="A446">
        <v>919</v>
      </c>
      <c r="B446" s="585">
        <v>42768.820138888892</v>
      </c>
      <c r="C446" s="376" t="s">
        <v>92</v>
      </c>
      <c r="D446" s="355">
        <v>222</v>
      </c>
      <c r="E446">
        <v>0.02</v>
      </c>
      <c r="F446">
        <v>1.0785199999999999</v>
      </c>
      <c r="G446" s="355">
        <v>0</v>
      </c>
      <c r="H446">
        <v>0</v>
      </c>
    </row>
    <row r="447" spans="1:10" x14ac:dyDescent="0.2">
      <c r="A447">
        <v>953</v>
      </c>
      <c r="B447" s="585">
        <v>42769.731249999997</v>
      </c>
      <c r="C447" s="376" t="s">
        <v>2050</v>
      </c>
      <c r="D447" s="355">
        <v>222</v>
      </c>
      <c r="E447">
        <v>0.02</v>
      </c>
      <c r="F447">
        <v>1.0789800000000001</v>
      </c>
      <c r="G447" s="355">
        <v>0</v>
      </c>
      <c r="H447">
        <v>1.0789800000000001</v>
      </c>
      <c r="I447">
        <v>0.54</v>
      </c>
      <c r="J447" s="355">
        <v>4394.18</v>
      </c>
    </row>
    <row r="448" spans="1:10" x14ac:dyDescent="0.2">
      <c r="A448">
        <v>925</v>
      </c>
      <c r="B448" s="585">
        <v>42768.864583333336</v>
      </c>
      <c r="C448" s="376" t="s">
        <v>93</v>
      </c>
      <c r="D448" s="355">
        <v>223</v>
      </c>
      <c r="E448">
        <v>0.01</v>
      </c>
      <c r="F448">
        <v>1.0784199999999999</v>
      </c>
      <c r="G448" s="355">
        <v>0</v>
      </c>
      <c r="H448">
        <v>0</v>
      </c>
    </row>
    <row r="449" spans="1:10" x14ac:dyDescent="0.2">
      <c r="A449">
        <v>927</v>
      </c>
      <c r="B449" s="585">
        <v>42768.893750000003</v>
      </c>
      <c r="C449" s="376" t="s">
        <v>2050</v>
      </c>
      <c r="D449" s="355">
        <v>223</v>
      </c>
      <c r="E449">
        <v>0.01</v>
      </c>
      <c r="F449">
        <v>1.0768500000000001</v>
      </c>
      <c r="G449" s="355">
        <v>0</v>
      </c>
      <c r="H449">
        <v>1.0768500000000001</v>
      </c>
      <c r="I449">
        <v>1.5</v>
      </c>
      <c r="J449" s="355">
        <v>4390.87</v>
      </c>
    </row>
    <row r="450" spans="1:10" x14ac:dyDescent="0.2">
      <c r="A450">
        <v>928</v>
      </c>
      <c r="B450" s="585">
        <v>42768.893750000003</v>
      </c>
      <c r="C450" s="376" t="s">
        <v>93</v>
      </c>
      <c r="D450" s="355">
        <v>224</v>
      </c>
      <c r="E450">
        <v>0.01</v>
      </c>
      <c r="F450">
        <v>1.07683</v>
      </c>
      <c r="G450" s="355">
        <v>0</v>
      </c>
      <c r="H450">
        <v>0</v>
      </c>
    </row>
    <row r="451" spans="1:10" x14ac:dyDescent="0.2">
      <c r="A451">
        <v>933</v>
      </c>
      <c r="B451" s="585">
        <v>42769.229166666664</v>
      </c>
      <c r="C451" s="376" t="s">
        <v>2050</v>
      </c>
      <c r="D451" s="355">
        <v>224</v>
      </c>
      <c r="E451">
        <v>0.01</v>
      </c>
      <c r="F451">
        <v>1.0753299999999999</v>
      </c>
      <c r="G451" s="355">
        <v>0</v>
      </c>
      <c r="H451">
        <v>1.0753299999999999</v>
      </c>
      <c r="I451">
        <v>1.5</v>
      </c>
      <c r="J451" s="355">
        <v>4392.3599999999997</v>
      </c>
    </row>
    <row r="452" spans="1:10" x14ac:dyDescent="0.2">
      <c r="A452">
        <v>934</v>
      </c>
      <c r="B452" s="585">
        <v>42769.229166666664</v>
      </c>
      <c r="C452" s="376" t="s">
        <v>93</v>
      </c>
      <c r="D452" s="355">
        <v>225</v>
      </c>
      <c r="E452">
        <v>0.01</v>
      </c>
      <c r="F452">
        <v>1.07528</v>
      </c>
      <c r="G452" s="355">
        <v>0</v>
      </c>
      <c r="H452">
        <v>0</v>
      </c>
    </row>
    <row r="453" spans="1:10" x14ac:dyDescent="0.2">
      <c r="A453">
        <v>940</v>
      </c>
      <c r="B453" s="585">
        <v>42769.540972222225</v>
      </c>
      <c r="C453" s="376" t="s">
        <v>2050</v>
      </c>
      <c r="D453" s="355">
        <v>225</v>
      </c>
      <c r="E453">
        <v>0.01</v>
      </c>
      <c r="F453">
        <v>1.0737099999999999</v>
      </c>
      <c r="G453" s="355">
        <v>0</v>
      </c>
      <c r="H453">
        <v>1.0737099999999999</v>
      </c>
      <c r="I453">
        <v>1.5</v>
      </c>
      <c r="J453" s="355">
        <v>4393.8599999999997</v>
      </c>
    </row>
    <row r="454" spans="1:10" x14ac:dyDescent="0.2">
      <c r="A454">
        <v>936</v>
      </c>
      <c r="B454" s="585">
        <v>42769.231249999997</v>
      </c>
      <c r="C454" s="376" t="s">
        <v>92</v>
      </c>
      <c r="D454" s="355">
        <v>226</v>
      </c>
      <c r="E454">
        <v>0.03</v>
      </c>
      <c r="F454">
        <v>1.07501</v>
      </c>
      <c r="G454" s="355">
        <v>0</v>
      </c>
      <c r="H454">
        <v>0</v>
      </c>
    </row>
    <row r="455" spans="1:10" x14ac:dyDescent="0.2">
      <c r="A455">
        <v>954</v>
      </c>
      <c r="B455" s="585">
        <v>42769.731249999997</v>
      </c>
      <c r="C455" s="376" t="s">
        <v>2050</v>
      </c>
      <c r="D455" s="355">
        <v>226</v>
      </c>
      <c r="E455">
        <v>0.03</v>
      </c>
      <c r="F455">
        <v>1.0789800000000001</v>
      </c>
      <c r="G455" s="355">
        <v>0</v>
      </c>
      <c r="H455">
        <v>1.0789800000000001</v>
      </c>
      <c r="I455">
        <v>11.7</v>
      </c>
      <c r="J455" s="355">
        <v>4405.88</v>
      </c>
    </row>
    <row r="456" spans="1:10" x14ac:dyDescent="0.2">
      <c r="A456">
        <v>941</v>
      </c>
      <c r="B456" s="585">
        <v>42769.540972222225</v>
      </c>
      <c r="C456" s="376" t="s">
        <v>93</v>
      </c>
      <c r="D456" s="355">
        <v>227</v>
      </c>
      <c r="E456">
        <v>0.01</v>
      </c>
      <c r="F456">
        <v>1.0736699999999999</v>
      </c>
      <c r="G456" s="355">
        <v>0</v>
      </c>
      <c r="H456">
        <v>0</v>
      </c>
    </row>
    <row r="457" spans="1:10" x14ac:dyDescent="0.2">
      <c r="A457">
        <v>943</v>
      </c>
      <c r="B457" s="585">
        <v>42769.645833333336</v>
      </c>
      <c r="C457" s="376" t="s">
        <v>2050</v>
      </c>
      <c r="D457" s="355">
        <v>227</v>
      </c>
      <c r="E457">
        <v>0.01</v>
      </c>
      <c r="F457">
        <v>1.0721000000000001</v>
      </c>
      <c r="G457" s="355">
        <v>0</v>
      </c>
      <c r="H457">
        <v>1.0721000000000001</v>
      </c>
      <c r="I457">
        <v>1.5</v>
      </c>
      <c r="J457" s="355">
        <v>4395.3599999999997</v>
      </c>
    </row>
    <row r="458" spans="1:10" x14ac:dyDescent="0.2">
      <c r="A458">
        <v>944</v>
      </c>
      <c r="B458" s="585">
        <v>42769.649305555555</v>
      </c>
      <c r="C458" s="376" t="s">
        <v>93</v>
      </c>
      <c r="D458" s="355">
        <v>228</v>
      </c>
      <c r="E458">
        <v>0.01</v>
      </c>
      <c r="F458">
        <v>1.0764199999999999</v>
      </c>
      <c r="G458" s="355">
        <v>0</v>
      </c>
      <c r="H458">
        <v>0</v>
      </c>
    </row>
    <row r="459" spans="1:10" x14ac:dyDescent="0.2">
      <c r="A459">
        <v>946</v>
      </c>
      <c r="B459" s="585">
        <v>42769.652083333334</v>
      </c>
      <c r="C459" s="376" t="s">
        <v>2050</v>
      </c>
      <c r="D459" s="355">
        <v>228</v>
      </c>
      <c r="E459">
        <v>0.01</v>
      </c>
      <c r="F459">
        <v>1.0748500000000001</v>
      </c>
      <c r="G459" s="355">
        <v>0</v>
      </c>
      <c r="H459">
        <v>1.0748500000000001</v>
      </c>
      <c r="I459">
        <v>1.5</v>
      </c>
      <c r="J459" s="355">
        <v>4396.8599999999997</v>
      </c>
    </row>
    <row r="460" spans="1:10" x14ac:dyDescent="0.2">
      <c r="A460">
        <v>947</v>
      </c>
      <c r="B460" s="585">
        <v>42769.652777777781</v>
      </c>
      <c r="C460" s="376" t="s">
        <v>93</v>
      </c>
      <c r="D460" s="355">
        <v>229</v>
      </c>
      <c r="E460">
        <v>0.01</v>
      </c>
      <c r="F460">
        <v>1.07386</v>
      </c>
      <c r="G460" s="355">
        <v>0</v>
      </c>
      <c r="H460">
        <v>0</v>
      </c>
    </row>
    <row r="461" spans="1:10" x14ac:dyDescent="0.2">
      <c r="A461">
        <v>963</v>
      </c>
      <c r="B461" s="585">
        <v>42772.435416666667</v>
      </c>
      <c r="C461" s="376" t="s">
        <v>2050</v>
      </c>
      <c r="D461" s="355">
        <v>229</v>
      </c>
      <c r="E461">
        <v>0.01</v>
      </c>
      <c r="F461">
        <v>1.0746899999999999</v>
      </c>
      <c r="G461" s="355">
        <v>0</v>
      </c>
      <c r="H461">
        <v>1.0746899999999999</v>
      </c>
      <c r="I461">
        <v>-0.83</v>
      </c>
      <c r="J461" s="355">
        <v>4405.04</v>
      </c>
    </row>
    <row r="462" spans="1:10" x14ac:dyDescent="0.2">
      <c r="A462">
        <v>949</v>
      </c>
      <c r="B462" s="585">
        <v>42769.67083333333</v>
      </c>
      <c r="C462" s="376" t="s">
        <v>93</v>
      </c>
      <c r="D462" s="355">
        <v>230</v>
      </c>
      <c r="E462">
        <v>0.02</v>
      </c>
      <c r="F462">
        <v>1.0773600000000001</v>
      </c>
      <c r="G462" s="355">
        <v>0</v>
      </c>
      <c r="H462">
        <v>0</v>
      </c>
    </row>
    <row r="463" spans="1:10" x14ac:dyDescent="0.2">
      <c r="A463">
        <v>964</v>
      </c>
      <c r="B463" s="585">
        <v>42772.435416666667</v>
      </c>
      <c r="C463" s="376" t="s">
        <v>2050</v>
      </c>
      <c r="D463" s="355">
        <v>230</v>
      </c>
      <c r="E463">
        <v>0.02</v>
      </c>
      <c r="F463">
        <v>1.0746899999999999</v>
      </c>
      <c r="G463" s="355">
        <v>0</v>
      </c>
      <c r="H463">
        <v>1.0746899999999999</v>
      </c>
      <c r="I463">
        <v>5.33</v>
      </c>
      <c r="J463" s="355">
        <v>4410.37</v>
      </c>
    </row>
    <row r="464" spans="1:10" x14ac:dyDescent="0.2">
      <c r="A464">
        <v>955</v>
      </c>
      <c r="B464" s="585">
        <v>42769.731249999997</v>
      </c>
      <c r="C464" s="376" t="s">
        <v>92</v>
      </c>
      <c r="D464" s="355">
        <v>231</v>
      </c>
      <c r="E464">
        <v>0.01</v>
      </c>
      <c r="F464">
        <v>1.079</v>
      </c>
      <c r="G464" s="355">
        <v>0</v>
      </c>
      <c r="H464">
        <v>0</v>
      </c>
    </row>
    <row r="465" spans="1:10" x14ac:dyDescent="0.2">
      <c r="A465">
        <v>1031</v>
      </c>
      <c r="B465" s="585">
        <v>42774.702777777777</v>
      </c>
      <c r="C465" s="376" t="s">
        <v>2050</v>
      </c>
      <c r="D465" s="355">
        <v>231</v>
      </c>
      <c r="E465">
        <v>0.01</v>
      </c>
      <c r="F465">
        <v>1.0703</v>
      </c>
      <c r="G465" s="355">
        <v>0</v>
      </c>
      <c r="H465">
        <v>1.0703</v>
      </c>
      <c r="I465">
        <v>-9.1300000000000008</v>
      </c>
      <c r="J465" s="355">
        <v>4420.7299999999996</v>
      </c>
    </row>
    <row r="466" spans="1:10" x14ac:dyDescent="0.2">
      <c r="A466">
        <v>960</v>
      </c>
      <c r="B466" s="585">
        <v>42772.392361111109</v>
      </c>
      <c r="C466" s="376" t="s">
        <v>92</v>
      </c>
      <c r="D466" s="355">
        <v>232</v>
      </c>
      <c r="E466">
        <v>0.02</v>
      </c>
      <c r="F466">
        <v>1.0754699999999999</v>
      </c>
      <c r="G466" s="355">
        <v>0</v>
      </c>
      <c r="H466">
        <v>0</v>
      </c>
    </row>
    <row r="467" spans="1:10" x14ac:dyDescent="0.2">
      <c r="A467">
        <v>1032</v>
      </c>
      <c r="B467" s="585">
        <v>42774.702777777777</v>
      </c>
      <c r="C467" s="376" t="s">
        <v>2050</v>
      </c>
      <c r="D467" s="355">
        <v>232</v>
      </c>
      <c r="E467">
        <v>0.02</v>
      </c>
      <c r="F467">
        <v>1.0703</v>
      </c>
      <c r="G467" s="355">
        <v>0</v>
      </c>
      <c r="H467">
        <v>1.0703</v>
      </c>
      <c r="I467">
        <v>-10.96</v>
      </c>
      <c r="J467" s="355">
        <v>4409.7700000000004</v>
      </c>
    </row>
    <row r="468" spans="1:10" x14ac:dyDescent="0.2">
      <c r="A468">
        <v>965</v>
      </c>
      <c r="B468" s="585">
        <v>42772.435416666667</v>
      </c>
      <c r="C468" s="376" t="s">
        <v>93</v>
      </c>
      <c r="D468" s="355">
        <v>233</v>
      </c>
      <c r="E468">
        <v>0.01</v>
      </c>
      <c r="F468">
        <v>1.0746599999999999</v>
      </c>
      <c r="G468" s="355">
        <v>0</v>
      </c>
      <c r="H468">
        <v>0</v>
      </c>
    </row>
    <row r="469" spans="1:10" x14ac:dyDescent="0.2">
      <c r="A469">
        <v>967</v>
      </c>
      <c r="B469" s="585">
        <v>42772.609027777777</v>
      </c>
      <c r="C469" s="376" t="s">
        <v>2050</v>
      </c>
      <c r="D469" s="355">
        <v>233</v>
      </c>
      <c r="E469">
        <v>0.01</v>
      </c>
      <c r="F469">
        <v>1.0730900000000001</v>
      </c>
      <c r="G469" s="355">
        <v>0</v>
      </c>
      <c r="H469">
        <v>1.0730900000000001</v>
      </c>
      <c r="I469">
        <v>1.5</v>
      </c>
      <c r="J469" s="355">
        <v>4411.87</v>
      </c>
    </row>
    <row r="470" spans="1:10" x14ac:dyDescent="0.2">
      <c r="A470">
        <v>968</v>
      </c>
      <c r="B470" s="585">
        <v>42772.609027777777</v>
      </c>
      <c r="C470" s="376" t="s">
        <v>93</v>
      </c>
      <c r="D470" s="355">
        <v>234</v>
      </c>
      <c r="E470">
        <v>0.01</v>
      </c>
      <c r="F470">
        <v>1.07308</v>
      </c>
      <c r="G470" s="355">
        <v>0</v>
      </c>
      <c r="H470">
        <v>0</v>
      </c>
    </row>
    <row r="471" spans="1:10" x14ac:dyDescent="0.2">
      <c r="A471">
        <v>974</v>
      </c>
      <c r="B471" s="585">
        <v>42772.631249999999</v>
      </c>
      <c r="C471" s="376" t="s">
        <v>2050</v>
      </c>
      <c r="D471" s="355">
        <v>234</v>
      </c>
      <c r="E471">
        <v>0.01</v>
      </c>
      <c r="F471">
        <v>1.07151</v>
      </c>
      <c r="G471" s="355">
        <v>0</v>
      </c>
      <c r="H471">
        <v>1.07151</v>
      </c>
      <c r="I471">
        <v>1.5</v>
      </c>
      <c r="J471" s="355">
        <v>4413.37</v>
      </c>
    </row>
    <row r="472" spans="1:10" x14ac:dyDescent="0.2">
      <c r="A472">
        <v>970</v>
      </c>
      <c r="B472" s="585">
        <v>42772.630555555559</v>
      </c>
      <c r="C472" s="376" t="s">
        <v>92</v>
      </c>
      <c r="D472" s="355">
        <v>235</v>
      </c>
      <c r="E472">
        <v>0.03</v>
      </c>
      <c r="F472">
        <v>1.07196</v>
      </c>
      <c r="G472" s="355">
        <v>0</v>
      </c>
      <c r="H472">
        <v>0</v>
      </c>
    </row>
    <row r="473" spans="1:10" x14ac:dyDescent="0.2">
      <c r="A473">
        <v>1033</v>
      </c>
      <c r="B473" s="585">
        <v>42774.702777777777</v>
      </c>
      <c r="C473" s="376" t="s">
        <v>2050</v>
      </c>
      <c r="D473" s="355">
        <v>235</v>
      </c>
      <c r="E473">
        <v>0.03</v>
      </c>
      <c r="F473">
        <v>1.0703</v>
      </c>
      <c r="G473" s="355">
        <v>0</v>
      </c>
      <c r="H473">
        <v>1.0703</v>
      </c>
      <c r="I473">
        <v>-5.9</v>
      </c>
      <c r="J473" s="355">
        <v>4403.87</v>
      </c>
    </row>
    <row r="474" spans="1:10" x14ac:dyDescent="0.2">
      <c r="A474">
        <v>975</v>
      </c>
      <c r="B474" s="585">
        <v>42772.631249999999</v>
      </c>
      <c r="C474" s="376" t="s">
        <v>93</v>
      </c>
      <c r="D474" s="355">
        <v>236</v>
      </c>
      <c r="E474">
        <v>0.01</v>
      </c>
      <c r="F474">
        <v>1.07148</v>
      </c>
      <c r="G474" s="355">
        <v>0</v>
      </c>
      <c r="H474">
        <v>0</v>
      </c>
    </row>
    <row r="475" spans="1:10" x14ac:dyDescent="0.2">
      <c r="A475">
        <v>985</v>
      </c>
      <c r="B475" s="585">
        <v>42773.130555555559</v>
      </c>
      <c r="C475" s="376" t="s">
        <v>2050</v>
      </c>
      <c r="D475" s="355">
        <v>236</v>
      </c>
      <c r="E475">
        <v>0.01</v>
      </c>
      <c r="F475">
        <v>1.0723100000000001</v>
      </c>
      <c r="G475" s="355">
        <v>0</v>
      </c>
      <c r="H475">
        <v>1.0723100000000001</v>
      </c>
      <c r="I475">
        <v>-0.83</v>
      </c>
      <c r="J475" s="355">
        <v>4412.54</v>
      </c>
    </row>
    <row r="476" spans="1:10" x14ac:dyDescent="0.2">
      <c r="A476">
        <v>977</v>
      </c>
      <c r="B476" s="585">
        <v>42772.895138888889</v>
      </c>
      <c r="C476" s="376" t="s">
        <v>93</v>
      </c>
      <c r="D476" s="355">
        <v>237</v>
      </c>
      <c r="E476">
        <v>0.02</v>
      </c>
      <c r="F476">
        <v>1.07498</v>
      </c>
      <c r="G476" s="355">
        <v>0</v>
      </c>
      <c r="H476">
        <v>0</v>
      </c>
    </row>
    <row r="477" spans="1:10" x14ac:dyDescent="0.2">
      <c r="A477">
        <v>986</v>
      </c>
      <c r="B477" s="585">
        <v>42773.130555555559</v>
      </c>
      <c r="C477" s="376" t="s">
        <v>2050</v>
      </c>
      <c r="D477" s="355">
        <v>237</v>
      </c>
      <c r="E477">
        <v>0.02</v>
      </c>
      <c r="F477">
        <v>1.0723100000000001</v>
      </c>
      <c r="G477" s="355">
        <v>0</v>
      </c>
      <c r="H477">
        <v>1.0723100000000001</v>
      </c>
      <c r="I477">
        <v>5.33</v>
      </c>
      <c r="J477" s="355">
        <v>4417.87</v>
      </c>
    </row>
    <row r="478" spans="1:10" x14ac:dyDescent="0.2">
      <c r="A478">
        <v>987</v>
      </c>
      <c r="B478" s="585">
        <v>42773.130555555559</v>
      </c>
      <c r="C478" s="376" t="s">
        <v>93</v>
      </c>
      <c r="D478" s="355">
        <v>238</v>
      </c>
      <c r="E478">
        <v>0.01</v>
      </c>
      <c r="F478">
        <v>1.0722700000000001</v>
      </c>
      <c r="G478" s="355">
        <v>0</v>
      </c>
      <c r="H478">
        <v>0</v>
      </c>
    </row>
    <row r="479" spans="1:10" x14ac:dyDescent="0.2">
      <c r="A479">
        <v>989</v>
      </c>
      <c r="B479" s="585">
        <v>42773.240972222222</v>
      </c>
      <c r="C479" s="376" t="s">
        <v>2050</v>
      </c>
      <c r="D479" s="355">
        <v>238</v>
      </c>
      <c r="E479">
        <v>0.01</v>
      </c>
      <c r="F479">
        <v>1.0707</v>
      </c>
      <c r="G479" s="355">
        <v>0</v>
      </c>
      <c r="H479">
        <v>1.0707</v>
      </c>
      <c r="I479">
        <v>1.5</v>
      </c>
      <c r="J479" s="355">
        <v>4419.37</v>
      </c>
    </row>
    <row r="480" spans="1:10" x14ac:dyDescent="0.2">
      <c r="A480">
        <v>990</v>
      </c>
      <c r="B480" s="585">
        <v>42773.240972222222</v>
      </c>
      <c r="C480" s="376" t="s">
        <v>93</v>
      </c>
      <c r="D480" s="355">
        <v>239</v>
      </c>
      <c r="E480">
        <v>0.01</v>
      </c>
      <c r="F480">
        <v>1.07067</v>
      </c>
      <c r="G480" s="355">
        <v>0</v>
      </c>
      <c r="H480">
        <v>0</v>
      </c>
    </row>
    <row r="481" spans="1:10" x14ac:dyDescent="0.2">
      <c r="A481">
        <v>992</v>
      </c>
      <c r="B481" s="585">
        <v>42773.387499999997</v>
      </c>
      <c r="C481" s="376" t="s">
        <v>2050</v>
      </c>
      <c r="D481" s="355">
        <v>239</v>
      </c>
      <c r="E481">
        <v>0.01</v>
      </c>
      <c r="F481">
        <v>1.0690999999999999</v>
      </c>
      <c r="G481" s="355">
        <v>0</v>
      </c>
      <c r="H481">
        <v>1.0690999999999999</v>
      </c>
      <c r="I481">
        <v>1.5</v>
      </c>
      <c r="J481" s="355">
        <v>4420.87</v>
      </c>
    </row>
    <row r="482" spans="1:10" x14ac:dyDescent="0.2">
      <c r="A482">
        <v>993</v>
      </c>
      <c r="B482" s="585">
        <v>42773.387499999997</v>
      </c>
      <c r="C482" s="376" t="s">
        <v>93</v>
      </c>
      <c r="D482" s="355">
        <v>240</v>
      </c>
      <c r="E482">
        <v>0.01</v>
      </c>
      <c r="F482">
        <v>1.0690900000000001</v>
      </c>
      <c r="G482" s="355">
        <v>0</v>
      </c>
      <c r="H482">
        <v>0</v>
      </c>
    </row>
    <row r="483" spans="1:10" x14ac:dyDescent="0.2">
      <c r="A483">
        <v>1000</v>
      </c>
      <c r="B483" s="585">
        <v>42773.42291666667</v>
      </c>
      <c r="C483" s="376" t="s">
        <v>2050</v>
      </c>
      <c r="D483" s="355">
        <v>240</v>
      </c>
      <c r="E483">
        <v>0.01</v>
      </c>
      <c r="F483">
        <v>1.06752</v>
      </c>
      <c r="G483" s="355">
        <v>0</v>
      </c>
      <c r="H483">
        <v>1.06752</v>
      </c>
      <c r="I483">
        <v>1.5</v>
      </c>
      <c r="J483" s="355">
        <v>4422.37</v>
      </c>
    </row>
    <row r="484" spans="1:10" x14ac:dyDescent="0.2">
      <c r="A484">
        <v>995</v>
      </c>
      <c r="B484" s="585">
        <v>42773.388888888891</v>
      </c>
      <c r="C484" s="376" t="s">
        <v>92</v>
      </c>
      <c r="D484" s="355">
        <v>241</v>
      </c>
      <c r="E484">
        <v>0.06</v>
      </c>
      <c r="F484">
        <v>1.0684100000000001</v>
      </c>
      <c r="G484" s="355">
        <v>0</v>
      </c>
      <c r="H484">
        <v>0</v>
      </c>
    </row>
    <row r="485" spans="1:10" x14ac:dyDescent="0.2">
      <c r="A485">
        <v>1034</v>
      </c>
      <c r="B485" s="585">
        <v>42774.702777777777</v>
      </c>
      <c r="C485" s="376" t="s">
        <v>2050</v>
      </c>
      <c r="D485" s="355">
        <v>241</v>
      </c>
      <c r="E485">
        <v>0.06</v>
      </c>
      <c r="F485">
        <v>1.0703</v>
      </c>
      <c r="G485" s="355">
        <v>0</v>
      </c>
      <c r="H485">
        <v>1.0703</v>
      </c>
      <c r="I485">
        <v>10.210000000000001</v>
      </c>
      <c r="J485" s="355">
        <v>4414.08</v>
      </c>
    </row>
    <row r="486" spans="1:10" x14ac:dyDescent="0.2">
      <c r="A486">
        <v>1001</v>
      </c>
      <c r="B486" s="585">
        <v>42773.42291666667</v>
      </c>
      <c r="C486" s="376" t="s">
        <v>93</v>
      </c>
      <c r="D486" s="355">
        <v>242</v>
      </c>
      <c r="E486">
        <v>0.01</v>
      </c>
      <c r="F486">
        <v>1.06748</v>
      </c>
      <c r="G486" s="355">
        <v>0</v>
      </c>
      <c r="H486">
        <v>0</v>
      </c>
    </row>
    <row r="487" spans="1:10" x14ac:dyDescent="0.2">
      <c r="A487">
        <v>1003</v>
      </c>
      <c r="B487" s="585">
        <v>42773.469444444447</v>
      </c>
      <c r="C487" s="376" t="s">
        <v>2050</v>
      </c>
      <c r="D487" s="355">
        <v>242</v>
      </c>
      <c r="E487">
        <v>0.01</v>
      </c>
      <c r="F487">
        <v>1.0659099999999999</v>
      </c>
      <c r="G487" s="355">
        <v>0</v>
      </c>
      <c r="H487">
        <v>1.0659099999999999</v>
      </c>
      <c r="I487">
        <v>1.5</v>
      </c>
      <c r="J487" s="355">
        <v>4423.87</v>
      </c>
    </row>
    <row r="488" spans="1:10" x14ac:dyDescent="0.2">
      <c r="A488">
        <v>1004</v>
      </c>
      <c r="B488" s="585">
        <v>42773.469444444447</v>
      </c>
      <c r="C488" s="376" t="s">
        <v>93</v>
      </c>
      <c r="D488" s="355">
        <v>243</v>
      </c>
      <c r="E488">
        <v>0.01</v>
      </c>
      <c r="F488">
        <v>1.06589</v>
      </c>
      <c r="G488" s="355">
        <v>0</v>
      </c>
      <c r="H488">
        <v>0</v>
      </c>
    </row>
    <row r="489" spans="1:10" x14ac:dyDescent="0.2">
      <c r="A489">
        <v>1015</v>
      </c>
      <c r="B489" s="585">
        <v>42774.372916666667</v>
      </c>
      <c r="C489" s="376" t="s">
        <v>2050</v>
      </c>
      <c r="D489" s="355">
        <v>243</v>
      </c>
      <c r="E489">
        <v>0.01</v>
      </c>
      <c r="F489">
        <v>1.06673</v>
      </c>
      <c r="G489" s="355">
        <v>0</v>
      </c>
      <c r="H489">
        <v>1.06673</v>
      </c>
      <c r="I489">
        <v>-0.84</v>
      </c>
      <c r="J489" s="355">
        <v>4423.0200000000004</v>
      </c>
    </row>
    <row r="490" spans="1:10" x14ac:dyDescent="0.2">
      <c r="A490">
        <v>1006</v>
      </c>
      <c r="B490" s="585">
        <v>42773.789583333331</v>
      </c>
      <c r="C490" s="376" t="s">
        <v>93</v>
      </c>
      <c r="D490" s="355">
        <v>244</v>
      </c>
      <c r="E490">
        <v>0.02</v>
      </c>
      <c r="F490">
        <v>1.0693999999999999</v>
      </c>
      <c r="G490" s="355">
        <v>0</v>
      </c>
      <c r="H490">
        <v>0</v>
      </c>
    </row>
    <row r="491" spans="1:10" x14ac:dyDescent="0.2">
      <c r="A491">
        <v>1016</v>
      </c>
      <c r="B491" s="585">
        <v>42774.372916666667</v>
      </c>
      <c r="C491" s="376" t="s">
        <v>2050</v>
      </c>
      <c r="D491" s="355">
        <v>244</v>
      </c>
      <c r="E491">
        <v>0.02</v>
      </c>
      <c r="F491">
        <v>1.06673</v>
      </c>
      <c r="G491" s="355">
        <v>0</v>
      </c>
      <c r="H491">
        <v>1.06673</v>
      </c>
      <c r="I491">
        <v>5.33</v>
      </c>
      <c r="J491" s="355">
        <v>4428.3500000000004</v>
      </c>
    </row>
    <row r="492" spans="1:10" x14ac:dyDescent="0.2">
      <c r="A492">
        <v>1017</v>
      </c>
      <c r="B492" s="585">
        <v>42774.372916666667</v>
      </c>
      <c r="C492" s="376" t="s">
        <v>93</v>
      </c>
      <c r="D492" s="355">
        <v>245</v>
      </c>
      <c r="E492">
        <v>0.01</v>
      </c>
      <c r="F492">
        <v>1.0667199999999999</v>
      </c>
      <c r="G492" s="355">
        <v>0</v>
      </c>
      <c r="H492">
        <v>0</v>
      </c>
    </row>
    <row r="493" spans="1:10" x14ac:dyDescent="0.2">
      <c r="A493">
        <v>1019</v>
      </c>
      <c r="B493" s="585">
        <v>42774.418749999997</v>
      </c>
      <c r="C493" s="376" t="s">
        <v>2050</v>
      </c>
      <c r="D493" s="355">
        <v>245</v>
      </c>
      <c r="E493">
        <v>0.01</v>
      </c>
      <c r="F493">
        <v>1.06515</v>
      </c>
      <c r="G493" s="355">
        <v>0</v>
      </c>
      <c r="H493">
        <v>1.06515</v>
      </c>
      <c r="I493">
        <v>1.5</v>
      </c>
      <c r="J493" s="355">
        <v>4429.8500000000004</v>
      </c>
    </row>
    <row r="494" spans="1:10" x14ac:dyDescent="0.2">
      <c r="A494">
        <v>1020</v>
      </c>
      <c r="B494" s="585">
        <v>42774.418749999997</v>
      </c>
      <c r="C494" s="376" t="s">
        <v>93</v>
      </c>
      <c r="D494" s="355">
        <v>246</v>
      </c>
      <c r="E494">
        <v>0.01</v>
      </c>
      <c r="F494">
        <v>1.06514</v>
      </c>
      <c r="G494" s="355">
        <v>0</v>
      </c>
      <c r="H494">
        <v>0</v>
      </c>
    </row>
    <row r="495" spans="1:10" x14ac:dyDescent="0.2">
      <c r="A495">
        <v>1041</v>
      </c>
      <c r="B495" s="585">
        <v>42775.708333333336</v>
      </c>
      <c r="C495" s="376" t="s">
        <v>2050</v>
      </c>
      <c r="D495" s="355">
        <v>246</v>
      </c>
      <c r="E495">
        <v>0.01</v>
      </c>
      <c r="F495">
        <v>1.0661099999999999</v>
      </c>
      <c r="G495" s="355">
        <v>0</v>
      </c>
      <c r="H495">
        <v>1.0661099999999999</v>
      </c>
      <c r="I495">
        <v>-0.84</v>
      </c>
      <c r="J495" s="355">
        <v>4466.43</v>
      </c>
    </row>
    <row r="496" spans="1:10" x14ac:dyDescent="0.2">
      <c r="A496">
        <v>1022</v>
      </c>
      <c r="B496" s="585">
        <v>42774.418749999997</v>
      </c>
      <c r="C496" s="376" t="s">
        <v>92</v>
      </c>
      <c r="D496" s="355">
        <v>247</v>
      </c>
      <c r="E496">
        <v>0.1</v>
      </c>
      <c r="F496">
        <v>1.06491</v>
      </c>
      <c r="G496" s="355">
        <v>0</v>
      </c>
      <c r="H496">
        <v>0</v>
      </c>
    </row>
    <row r="497" spans="1:10" x14ac:dyDescent="0.2">
      <c r="A497">
        <v>1035</v>
      </c>
      <c r="B497" s="585">
        <v>42774.702777777777</v>
      </c>
      <c r="C497" s="376" t="s">
        <v>2050</v>
      </c>
      <c r="D497" s="355">
        <v>247</v>
      </c>
      <c r="E497">
        <v>0.1</v>
      </c>
      <c r="F497">
        <v>1.0703</v>
      </c>
      <c r="G497" s="355">
        <v>0</v>
      </c>
      <c r="H497">
        <v>1.0703</v>
      </c>
      <c r="I497">
        <v>53.2</v>
      </c>
      <c r="J497" s="355">
        <v>4467.28</v>
      </c>
    </row>
    <row r="498" spans="1:10" x14ac:dyDescent="0.2">
      <c r="A498">
        <v>1028</v>
      </c>
      <c r="B498" s="585">
        <v>42774.671527777777</v>
      </c>
      <c r="C498" s="376" t="s">
        <v>93</v>
      </c>
      <c r="D498" s="355">
        <v>248</v>
      </c>
      <c r="E498">
        <v>0.02</v>
      </c>
      <c r="F498">
        <v>1.0686599999999999</v>
      </c>
      <c r="G498" s="355">
        <v>0</v>
      </c>
      <c r="H498">
        <v>0</v>
      </c>
    </row>
    <row r="499" spans="1:10" x14ac:dyDescent="0.2">
      <c r="A499">
        <v>1042</v>
      </c>
      <c r="B499" s="585">
        <v>42775.708333333336</v>
      </c>
      <c r="C499" s="376" t="s">
        <v>2050</v>
      </c>
      <c r="D499" s="355">
        <v>248</v>
      </c>
      <c r="E499">
        <v>0.02</v>
      </c>
      <c r="F499">
        <v>1.0661099999999999</v>
      </c>
      <c r="G499" s="355">
        <v>0</v>
      </c>
      <c r="H499">
        <v>1.0661099999999999</v>
      </c>
      <c r="I499">
        <v>5.35</v>
      </c>
      <c r="J499" s="355">
        <v>4471.79</v>
      </c>
    </row>
    <row r="500" spans="1:10" x14ac:dyDescent="0.2">
      <c r="A500">
        <v>1036</v>
      </c>
      <c r="B500" s="585">
        <v>42774.702777777777</v>
      </c>
      <c r="C500" s="376" t="s">
        <v>92</v>
      </c>
      <c r="D500" s="355">
        <v>249</v>
      </c>
      <c r="E500">
        <v>0.01</v>
      </c>
      <c r="F500">
        <v>1.0703199999999999</v>
      </c>
      <c r="G500" s="355">
        <v>0</v>
      </c>
      <c r="H500">
        <v>0</v>
      </c>
    </row>
    <row r="501" spans="1:10" x14ac:dyDescent="0.2">
      <c r="A501">
        <v>1135</v>
      </c>
      <c r="B501" s="585">
        <v>42781.78125</v>
      </c>
      <c r="C501" s="376" t="s">
        <v>2050</v>
      </c>
      <c r="D501" s="355">
        <v>249</v>
      </c>
      <c r="E501">
        <v>0.01</v>
      </c>
      <c r="F501">
        <v>1.0606899999999999</v>
      </c>
      <c r="G501" s="355">
        <v>0</v>
      </c>
      <c r="H501">
        <v>1.0606899999999999</v>
      </c>
      <c r="I501">
        <v>-10.53</v>
      </c>
      <c r="J501" s="355">
        <v>4488.25</v>
      </c>
    </row>
    <row r="502" spans="1:10" x14ac:dyDescent="0.2">
      <c r="A502">
        <v>1043</v>
      </c>
      <c r="B502" s="585">
        <v>42775.708333333336</v>
      </c>
      <c r="C502" s="376" t="s">
        <v>93</v>
      </c>
      <c r="D502" s="355">
        <v>250</v>
      </c>
      <c r="E502">
        <v>0.01</v>
      </c>
      <c r="F502">
        <v>1.06595</v>
      </c>
      <c r="G502" s="355">
        <v>0</v>
      </c>
      <c r="H502">
        <v>0</v>
      </c>
    </row>
    <row r="503" spans="1:10" x14ac:dyDescent="0.2">
      <c r="A503">
        <v>1051</v>
      </c>
      <c r="B503" s="585">
        <v>42776.414583333331</v>
      </c>
      <c r="C503" s="376" t="s">
        <v>2050</v>
      </c>
      <c r="D503" s="355">
        <v>250</v>
      </c>
      <c r="E503">
        <v>0.01</v>
      </c>
      <c r="F503">
        <v>1.0644499999999999</v>
      </c>
      <c r="G503" s="355">
        <v>0</v>
      </c>
      <c r="H503">
        <v>1.0644499999999999</v>
      </c>
      <c r="I503">
        <v>1.5</v>
      </c>
      <c r="J503" s="355">
        <v>4473.28</v>
      </c>
    </row>
    <row r="504" spans="1:10" x14ac:dyDescent="0.2">
      <c r="A504">
        <v>1045</v>
      </c>
      <c r="B504" s="585">
        <v>42775.708333333336</v>
      </c>
      <c r="C504" s="376" t="s">
        <v>92</v>
      </c>
      <c r="D504" s="355">
        <v>251</v>
      </c>
      <c r="E504">
        <v>0.02</v>
      </c>
      <c r="F504">
        <v>1.0659700000000001</v>
      </c>
      <c r="G504" s="355">
        <v>0</v>
      </c>
      <c r="H504">
        <v>0</v>
      </c>
    </row>
    <row r="505" spans="1:10" x14ac:dyDescent="0.2">
      <c r="A505">
        <v>1136</v>
      </c>
      <c r="B505" s="585">
        <v>42781.78125</v>
      </c>
      <c r="C505" s="376" t="s">
        <v>2050</v>
      </c>
      <c r="D505" s="355">
        <v>251</v>
      </c>
      <c r="E505">
        <v>0.02</v>
      </c>
      <c r="F505">
        <v>1.0606899999999999</v>
      </c>
      <c r="G505" s="355">
        <v>0</v>
      </c>
      <c r="H505">
        <v>1.0606899999999999</v>
      </c>
      <c r="I505">
        <v>-11.65</v>
      </c>
      <c r="J505" s="355">
        <v>4476.6000000000004</v>
      </c>
    </row>
    <row r="506" spans="1:10" x14ac:dyDescent="0.2">
      <c r="A506">
        <v>1052</v>
      </c>
      <c r="B506" s="585">
        <v>42776.414583333331</v>
      </c>
      <c r="C506" s="376" t="s">
        <v>93</v>
      </c>
      <c r="D506" s="355">
        <v>252</v>
      </c>
      <c r="E506">
        <v>0.01</v>
      </c>
      <c r="F506">
        <v>1.0644400000000001</v>
      </c>
      <c r="G506" s="355">
        <v>0</v>
      </c>
      <c r="H506">
        <v>0</v>
      </c>
    </row>
    <row r="507" spans="1:10" x14ac:dyDescent="0.2">
      <c r="A507">
        <v>1054</v>
      </c>
      <c r="B507" s="585">
        <v>42776.624305555553</v>
      </c>
      <c r="C507" s="376" t="s">
        <v>2050</v>
      </c>
      <c r="D507" s="355">
        <v>252</v>
      </c>
      <c r="E507">
        <v>0.01</v>
      </c>
      <c r="F507">
        <v>1.06287</v>
      </c>
      <c r="G507" s="355">
        <v>0</v>
      </c>
      <c r="H507">
        <v>1.06287</v>
      </c>
      <c r="I507">
        <v>1.5</v>
      </c>
      <c r="J507" s="355">
        <v>4474.78</v>
      </c>
    </row>
    <row r="508" spans="1:10" x14ac:dyDescent="0.2">
      <c r="A508">
        <v>1055</v>
      </c>
      <c r="B508" s="585">
        <v>42776.624305555553</v>
      </c>
      <c r="C508" s="376" t="s">
        <v>93</v>
      </c>
      <c r="D508" s="355">
        <v>253</v>
      </c>
      <c r="E508">
        <v>0.01</v>
      </c>
      <c r="F508">
        <v>1.0628500000000001</v>
      </c>
      <c r="G508" s="355">
        <v>0</v>
      </c>
      <c r="H508">
        <v>0</v>
      </c>
    </row>
    <row r="509" spans="1:10" x14ac:dyDescent="0.2">
      <c r="A509">
        <v>1061</v>
      </c>
      <c r="B509" s="585">
        <v>42776.67291666667</v>
      </c>
      <c r="C509" s="376" t="s">
        <v>2050</v>
      </c>
      <c r="D509" s="355">
        <v>253</v>
      </c>
      <c r="E509">
        <v>0.01</v>
      </c>
      <c r="F509">
        <v>1.06128</v>
      </c>
      <c r="G509" s="355">
        <v>0</v>
      </c>
      <c r="H509">
        <v>1.06128</v>
      </c>
      <c r="I509">
        <v>1.5</v>
      </c>
      <c r="J509" s="355">
        <v>4476.28</v>
      </c>
    </row>
    <row r="510" spans="1:10" x14ac:dyDescent="0.2">
      <c r="A510">
        <v>1057</v>
      </c>
      <c r="B510" s="585">
        <v>42776.640277777777</v>
      </c>
      <c r="C510" s="376" t="s">
        <v>92</v>
      </c>
      <c r="D510" s="355">
        <v>254</v>
      </c>
      <c r="E510">
        <v>0.03</v>
      </c>
      <c r="F510">
        <v>1.06247</v>
      </c>
      <c r="G510" s="355">
        <v>0</v>
      </c>
      <c r="H510">
        <v>0</v>
      </c>
    </row>
    <row r="511" spans="1:10" x14ac:dyDescent="0.2">
      <c r="A511">
        <v>1137</v>
      </c>
      <c r="B511" s="585">
        <v>42781.78125</v>
      </c>
      <c r="C511" s="376" t="s">
        <v>2050</v>
      </c>
      <c r="D511" s="355">
        <v>254</v>
      </c>
      <c r="E511">
        <v>0.03</v>
      </c>
      <c r="F511">
        <v>1.0606899999999999</v>
      </c>
      <c r="G511" s="355">
        <v>0</v>
      </c>
      <c r="H511">
        <v>1.0606899999999999</v>
      </c>
      <c r="I511">
        <v>-6.62</v>
      </c>
      <c r="J511" s="355">
        <v>4469.9799999999996</v>
      </c>
    </row>
    <row r="512" spans="1:10" x14ac:dyDescent="0.2">
      <c r="A512">
        <v>1062</v>
      </c>
      <c r="B512" s="585">
        <v>42776.67291666667</v>
      </c>
      <c r="C512" s="376" t="s">
        <v>93</v>
      </c>
      <c r="D512" s="355">
        <v>255</v>
      </c>
      <c r="E512">
        <v>0.01</v>
      </c>
      <c r="F512">
        <v>1.0612600000000001</v>
      </c>
      <c r="G512" s="355">
        <v>0</v>
      </c>
      <c r="H512">
        <v>0</v>
      </c>
    </row>
    <row r="513" spans="1:10" x14ac:dyDescent="0.2">
      <c r="A513">
        <v>1072</v>
      </c>
      <c r="B513" s="585">
        <v>42779.061805555553</v>
      </c>
      <c r="C513" s="376" t="s">
        <v>2050</v>
      </c>
      <c r="D513" s="355">
        <v>255</v>
      </c>
      <c r="E513">
        <v>0.01</v>
      </c>
      <c r="F513">
        <v>1.0621</v>
      </c>
      <c r="G513" s="355">
        <v>0</v>
      </c>
      <c r="H513">
        <v>1.0621</v>
      </c>
      <c r="I513">
        <v>-0.84</v>
      </c>
      <c r="J513" s="355">
        <v>4475.4399999999996</v>
      </c>
    </row>
    <row r="514" spans="1:10" x14ac:dyDescent="0.2">
      <c r="A514">
        <v>1064</v>
      </c>
      <c r="B514" s="585">
        <v>42776.772222222222</v>
      </c>
      <c r="C514" s="376" t="s">
        <v>93</v>
      </c>
      <c r="D514" s="355">
        <v>256</v>
      </c>
      <c r="E514">
        <v>0.02</v>
      </c>
      <c r="F514">
        <v>1.06477</v>
      </c>
      <c r="G514" s="355">
        <v>0</v>
      </c>
      <c r="H514">
        <v>0</v>
      </c>
    </row>
    <row r="515" spans="1:10" x14ac:dyDescent="0.2">
      <c r="A515">
        <v>1073</v>
      </c>
      <c r="B515" s="585">
        <v>42779.061805555553</v>
      </c>
      <c r="C515" s="376" t="s">
        <v>2050</v>
      </c>
      <c r="D515" s="355">
        <v>256</v>
      </c>
      <c r="E515">
        <v>0.02</v>
      </c>
      <c r="F515">
        <v>1.0621</v>
      </c>
      <c r="G515" s="355">
        <v>0</v>
      </c>
      <c r="H515">
        <v>1.0621</v>
      </c>
      <c r="I515">
        <v>5.33</v>
      </c>
      <c r="J515" s="355">
        <v>4480.7700000000004</v>
      </c>
    </row>
    <row r="516" spans="1:10" x14ac:dyDescent="0.2">
      <c r="A516">
        <v>1074</v>
      </c>
      <c r="B516" s="585">
        <v>42779.061805555553</v>
      </c>
      <c r="C516" s="376" t="s">
        <v>93</v>
      </c>
      <c r="D516" s="355">
        <v>257</v>
      </c>
      <c r="E516">
        <v>0.01</v>
      </c>
      <c r="F516">
        <v>1.0620700000000001</v>
      </c>
      <c r="G516" s="355">
        <v>0</v>
      </c>
      <c r="H516">
        <v>0</v>
      </c>
    </row>
    <row r="517" spans="1:10" x14ac:dyDescent="0.2">
      <c r="A517">
        <v>1079</v>
      </c>
      <c r="B517" s="585">
        <v>42779.627083333333</v>
      </c>
      <c r="C517" s="376" t="s">
        <v>2050</v>
      </c>
      <c r="D517" s="355">
        <v>257</v>
      </c>
      <c r="E517">
        <v>0.01</v>
      </c>
      <c r="F517">
        <v>1.06287</v>
      </c>
      <c r="G517" s="355">
        <v>0</v>
      </c>
      <c r="H517">
        <v>1.06287</v>
      </c>
      <c r="I517">
        <v>-0.87</v>
      </c>
      <c r="J517" s="355">
        <v>4479.8999999999996</v>
      </c>
    </row>
    <row r="518" spans="1:10" x14ac:dyDescent="0.2">
      <c r="A518">
        <v>1076</v>
      </c>
      <c r="B518" s="585">
        <v>42779.423611111109</v>
      </c>
      <c r="C518" s="376" t="s">
        <v>93</v>
      </c>
      <c r="D518" s="355">
        <v>258</v>
      </c>
      <c r="E518">
        <v>0.02</v>
      </c>
      <c r="F518">
        <v>1.0656300000000001</v>
      </c>
      <c r="G518" s="355">
        <v>0</v>
      </c>
      <c r="H518">
        <v>0</v>
      </c>
    </row>
    <row r="519" spans="1:10" x14ac:dyDescent="0.2">
      <c r="A519">
        <v>1080</v>
      </c>
      <c r="B519" s="585">
        <v>42779.627083333333</v>
      </c>
      <c r="C519" s="376" t="s">
        <v>2050</v>
      </c>
      <c r="D519" s="355">
        <v>258</v>
      </c>
      <c r="E519">
        <v>0.02</v>
      </c>
      <c r="F519">
        <v>1.06287</v>
      </c>
      <c r="G519" s="355">
        <v>0</v>
      </c>
      <c r="H519">
        <v>1.06287</v>
      </c>
      <c r="I519">
        <v>5.38</v>
      </c>
      <c r="J519" s="355">
        <v>4485.28</v>
      </c>
    </row>
    <row r="520" spans="1:10" x14ac:dyDescent="0.2">
      <c r="A520">
        <v>1081</v>
      </c>
      <c r="B520" s="585">
        <v>42779.627083333333</v>
      </c>
      <c r="C520" s="376" t="s">
        <v>93</v>
      </c>
      <c r="D520" s="355">
        <v>259</v>
      </c>
      <c r="E520">
        <v>0.01</v>
      </c>
      <c r="F520">
        <v>1.0628599999999999</v>
      </c>
      <c r="G520" s="355">
        <v>0</v>
      </c>
      <c r="H520">
        <v>0</v>
      </c>
    </row>
    <row r="521" spans="1:10" x14ac:dyDescent="0.2">
      <c r="A521">
        <v>1083</v>
      </c>
      <c r="B521" s="585">
        <v>42779.691666666666</v>
      </c>
      <c r="C521" s="376" t="s">
        <v>2050</v>
      </c>
      <c r="D521" s="355">
        <v>259</v>
      </c>
      <c r="E521">
        <v>0.01</v>
      </c>
      <c r="F521">
        <v>1.0612900000000001</v>
      </c>
      <c r="G521" s="355">
        <v>0</v>
      </c>
      <c r="H521">
        <v>1.0612900000000001</v>
      </c>
      <c r="I521">
        <v>1.5</v>
      </c>
      <c r="J521" s="355">
        <v>4486.78</v>
      </c>
    </row>
    <row r="522" spans="1:10" x14ac:dyDescent="0.2">
      <c r="A522">
        <v>1084</v>
      </c>
      <c r="B522" s="585">
        <v>42779.691666666666</v>
      </c>
      <c r="C522" s="376" t="s">
        <v>93</v>
      </c>
      <c r="D522" s="355">
        <v>260</v>
      </c>
      <c r="E522">
        <v>0.01</v>
      </c>
      <c r="F522">
        <v>1.06124</v>
      </c>
      <c r="G522" s="355">
        <v>0</v>
      </c>
      <c r="H522">
        <v>0</v>
      </c>
    </row>
    <row r="523" spans="1:10" x14ac:dyDescent="0.2">
      <c r="A523">
        <v>1086</v>
      </c>
      <c r="B523" s="585">
        <v>42779.71597222222</v>
      </c>
      <c r="C523" s="376" t="s">
        <v>2050</v>
      </c>
      <c r="D523" s="355">
        <v>260</v>
      </c>
      <c r="E523">
        <v>0.01</v>
      </c>
      <c r="F523">
        <v>1.0596699999999999</v>
      </c>
      <c r="G523" s="355">
        <v>0</v>
      </c>
      <c r="H523">
        <v>1.0596699999999999</v>
      </c>
      <c r="I523">
        <v>1.5</v>
      </c>
      <c r="J523" s="355">
        <v>4488.28</v>
      </c>
    </row>
    <row r="524" spans="1:10" x14ac:dyDescent="0.2">
      <c r="A524">
        <v>1087</v>
      </c>
      <c r="B524" s="585">
        <v>42779.71597222222</v>
      </c>
      <c r="C524" s="376" t="s">
        <v>93</v>
      </c>
      <c r="D524" s="355">
        <v>261</v>
      </c>
      <c r="E524">
        <v>0.01</v>
      </c>
      <c r="F524">
        <v>1.0596300000000001</v>
      </c>
      <c r="G524" s="355">
        <v>0</v>
      </c>
      <c r="H524">
        <v>0</v>
      </c>
    </row>
    <row r="525" spans="1:10" x14ac:dyDescent="0.2">
      <c r="A525">
        <v>1096</v>
      </c>
      <c r="B525" s="585">
        <v>42780.69027777778</v>
      </c>
      <c r="C525" s="376" t="s">
        <v>2050</v>
      </c>
      <c r="D525" s="355">
        <v>261</v>
      </c>
      <c r="E525">
        <v>0.01</v>
      </c>
      <c r="F525">
        <v>1.0604199999999999</v>
      </c>
      <c r="G525" s="355">
        <v>0</v>
      </c>
      <c r="H525">
        <v>1.0604199999999999</v>
      </c>
      <c r="I525">
        <v>-0.79</v>
      </c>
      <c r="J525" s="355">
        <v>4487.4799999999996</v>
      </c>
    </row>
    <row r="526" spans="1:10" x14ac:dyDescent="0.2">
      <c r="A526">
        <v>1093</v>
      </c>
      <c r="B526" s="585">
        <v>42780.441666666666</v>
      </c>
      <c r="C526" s="376" t="s">
        <v>93</v>
      </c>
      <c r="D526" s="355">
        <v>262</v>
      </c>
      <c r="E526">
        <v>0.02</v>
      </c>
      <c r="F526">
        <v>1.06314</v>
      </c>
      <c r="G526" s="355">
        <v>0</v>
      </c>
      <c r="H526">
        <v>0</v>
      </c>
    </row>
    <row r="527" spans="1:10" x14ac:dyDescent="0.2">
      <c r="A527">
        <v>1097</v>
      </c>
      <c r="B527" s="585">
        <v>42780.69027777778</v>
      </c>
      <c r="C527" s="376" t="s">
        <v>2050</v>
      </c>
      <c r="D527" s="355">
        <v>262</v>
      </c>
      <c r="E527">
        <v>0.02</v>
      </c>
      <c r="F527">
        <v>1.0604199999999999</v>
      </c>
      <c r="G527" s="355">
        <v>0</v>
      </c>
      <c r="H527">
        <v>1.0604199999999999</v>
      </c>
      <c r="I527">
        <v>5.3</v>
      </c>
      <c r="J527" s="355">
        <v>4492.78</v>
      </c>
    </row>
    <row r="528" spans="1:10" x14ac:dyDescent="0.2">
      <c r="A528">
        <v>1098</v>
      </c>
      <c r="B528" s="585">
        <v>42780.69027777778</v>
      </c>
      <c r="C528" s="376" t="s">
        <v>93</v>
      </c>
      <c r="D528" s="355">
        <v>263</v>
      </c>
      <c r="E528">
        <v>0.01</v>
      </c>
      <c r="F528">
        <v>1.0604100000000001</v>
      </c>
      <c r="G528" s="355">
        <v>0</v>
      </c>
      <c r="H528">
        <v>0</v>
      </c>
    </row>
    <row r="529" spans="1:10" x14ac:dyDescent="0.2">
      <c r="A529">
        <v>1100</v>
      </c>
      <c r="B529" s="585">
        <v>42780.709027777775</v>
      </c>
      <c r="C529" s="376" t="s">
        <v>2050</v>
      </c>
      <c r="D529" s="355">
        <v>263</v>
      </c>
      <c r="E529">
        <v>0.01</v>
      </c>
      <c r="F529">
        <v>1.05884</v>
      </c>
      <c r="G529" s="355">
        <v>0</v>
      </c>
      <c r="H529">
        <v>1.05884</v>
      </c>
      <c r="I529">
        <v>1.5</v>
      </c>
      <c r="J529" s="355">
        <v>4494.28</v>
      </c>
    </row>
    <row r="530" spans="1:10" x14ac:dyDescent="0.2">
      <c r="A530">
        <v>1101</v>
      </c>
      <c r="B530" s="585">
        <v>42780.711805555555</v>
      </c>
      <c r="C530" s="376" t="s">
        <v>93</v>
      </c>
      <c r="D530" s="355">
        <v>264</v>
      </c>
      <c r="E530">
        <v>0.01</v>
      </c>
      <c r="F530">
        <v>1.0586100000000001</v>
      </c>
      <c r="G530" s="355">
        <v>0</v>
      </c>
      <c r="H530">
        <v>0</v>
      </c>
    </row>
    <row r="531" spans="1:10" x14ac:dyDescent="0.2">
      <c r="A531">
        <v>1108</v>
      </c>
      <c r="B531" s="585">
        <v>42780.730555555558</v>
      </c>
      <c r="C531" s="376" t="s">
        <v>2050</v>
      </c>
      <c r="D531" s="355">
        <v>264</v>
      </c>
      <c r="E531">
        <v>0.01</v>
      </c>
      <c r="F531">
        <v>1.05704</v>
      </c>
      <c r="G531" s="355">
        <v>0</v>
      </c>
      <c r="H531">
        <v>1.05704</v>
      </c>
      <c r="I531">
        <v>1.5</v>
      </c>
      <c r="J531" s="355">
        <v>4495.78</v>
      </c>
    </row>
    <row r="532" spans="1:10" x14ac:dyDescent="0.2">
      <c r="A532">
        <v>1103</v>
      </c>
      <c r="B532" s="585">
        <v>42780.711805555555</v>
      </c>
      <c r="C532" s="376" t="s">
        <v>92</v>
      </c>
      <c r="D532" s="355">
        <v>265</v>
      </c>
      <c r="E532">
        <v>0.06</v>
      </c>
      <c r="F532">
        <v>1.05863</v>
      </c>
      <c r="G532" s="355">
        <v>0</v>
      </c>
      <c r="H532">
        <v>0</v>
      </c>
    </row>
    <row r="533" spans="1:10" x14ac:dyDescent="0.2">
      <c r="A533">
        <v>1138</v>
      </c>
      <c r="B533" s="585">
        <v>42781.78125</v>
      </c>
      <c r="C533" s="376" t="s">
        <v>2050</v>
      </c>
      <c r="D533" s="355">
        <v>265</v>
      </c>
      <c r="E533">
        <v>0.06</v>
      </c>
      <c r="F533">
        <v>1.0606899999999999</v>
      </c>
      <c r="G533" s="355">
        <v>0</v>
      </c>
      <c r="H533">
        <v>1.0606899999999999</v>
      </c>
      <c r="I533">
        <v>11.23</v>
      </c>
      <c r="J533" s="355">
        <v>4481.2</v>
      </c>
    </row>
    <row r="534" spans="1:10" x14ac:dyDescent="0.2">
      <c r="A534">
        <v>1109</v>
      </c>
      <c r="B534" s="585">
        <v>42780.730555555558</v>
      </c>
      <c r="C534" s="376" t="s">
        <v>93</v>
      </c>
      <c r="D534" s="355">
        <v>266</v>
      </c>
      <c r="E534">
        <v>0.01</v>
      </c>
      <c r="F534">
        <v>1.05701</v>
      </c>
      <c r="G534" s="355">
        <v>0</v>
      </c>
      <c r="H534">
        <v>0</v>
      </c>
    </row>
    <row r="535" spans="1:10" x14ac:dyDescent="0.2">
      <c r="A535">
        <v>1116</v>
      </c>
      <c r="B535" s="585">
        <v>42781.443055555559</v>
      </c>
      <c r="C535" s="376" t="s">
        <v>2050</v>
      </c>
      <c r="D535" s="355">
        <v>266</v>
      </c>
      <c r="E535">
        <v>0.01</v>
      </c>
      <c r="F535">
        <v>1.0555099999999999</v>
      </c>
      <c r="G535" s="355">
        <v>0</v>
      </c>
      <c r="H535">
        <v>1.0555099999999999</v>
      </c>
      <c r="I535">
        <v>1.5</v>
      </c>
      <c r="J535" s="355">
        <v>4497.28</v>
      </c>
    </row>
    <row r="536" spans="1:10" x14ac:dyDescent="0.2">
      <c r="A536">
        <v>1117</v>
      </c>
      <c r="B536" s="585">
        <v>42781.443055555559</v>
      </c>
      <c r="C536" s="376" t="s">
        <v>93</v>
      </c>
      <c r="D536" s="355">
        <v>267</v>
      </c>
      <c r="E536">
        <v>0.01</v>
      </c>
      <c r="F536">
        <v>1.05548</v>
      </c>
      <c r="G536" s="355">
        <v>0</v>
      </c>
      <c r="H536">
        <v>0</v>
      </c>
    </row>
    <row r="537" spans="1:10" x14ac:dyDescent="0.2">
      <c r="A537">
        <v>1125</v>
      </c>
      <c r="B537" s="585">
        <v>42781.645833333336</v>
      </c>
      <c r="C537" s="376" t="s">
        <v>2050</v>
      </c>
      <c r="D537" s="355">
        <v>267</v>
      </c>
      <c r="E537">
        <v>0.01</v>
      </c>
      <c r="F537">
        <v>1.0539099999999999</v>
      </c>
      <c r="G537" s="355">
        <v>0</v>
      </c>
      <c r="H537">
        <v>1.0539099999999999</v>
      </c>
      <c r="I537">
        <v>1.5</v>
      </c>
      <c r="J537" s="355">
        <v>4498.78</v>
      </c>
    </row>
    <row r="538" spans="1:10" x14ac:dyDescent="0.2">
      <c r="A538">
        <v>1119</v>
      </c>
      <c r="B538" s="585">
        <v>42781.461805555555</v>
      </c>
      <c r="C538" s="376" t="s">
        <v>92</v>
      </c>
      <c r="D538" s="355">
        <v>268</v>
      </c>
      <c r="E538">
        <v>0.1</v>
      </c>
      <c r="F538">
        <v>1.0551200000000001</v>
      </c>
      <c r="G538" s="355">
        <v>0</v>
      </c>
      <c r="H538">
        <v>0</v>
      </c>
    </row>
    <row r="539" spans="1:10" x14ac:dyDescent="0.2">
      <c r="A539">
        <v>1139</v>
      </c>
      <c r="B539" s="585">
        <v>42781.78125</v>
      </c>
      <c r="C539" s="376" t="s">
        <v>2050</v>
      </c>
      <c r="D539" s="355">
        <v>268</v>
      </c>
      <c r="E539">
        <v>0.1</v>
      </c>
      <c r="F539">
        <v>1.0606899999999999</v>
      </c>
      <c r="G539" s="355">
        <v>0</v>
      </c>
      <c r="H539">
        <v>1.0606899999999999</v>
      </c>
      <c r="I539">
        <v>55</v>
      </c>
      <c r="J539" s="355">
        <v>4536.2</v>
      </c>
    </row>
    <row r="540" spans="1:10" x14ac:dyDescent="0.2">
      <c r="A540">
        <v>1126</v>
      </c>
      <c r="B540" s="585">
        <v>42781.649305555555</v>
      </c>
      <c r="C540" s="376" t="s">
        <v>93</v>
      </c>
      <c r="D540" s="355">
        <v>269</v>
      </c>
      <c r="E540">
        <v>0.01</v>
      </c>
      <c r="F540">
        <v>1.0523100000000001</v>
      </c>
      <c r="G540" s="355">
        <v>0</v>
      </c>
      <c r="H540">
        <v>0</v>
      </c>
    </row>
    <row r="541" spans="1:10" x14ac:dyDescent="0.2">
      <c r="A541">
        <v>1178</v>
      </c>
      <c r="B541" s="585">
        <v>42783.845138888886</v>
      </c>
      <c r="C541" s="376" t="s">
        <v>2050</v>
      </c>
      <c r="D541" s="355">
        <v>269</v>
      </c>
      <c r="E541">
        <v>0.01</v>
      </c>
      <c r="F541">
        <v>1.06121</v>
      </c>
      <c r="G541" s="355">
        <v>0</v>
      </c>
      <c r="H541">
        <v>1.06121</v>
      </c>
      <c r="I541">
        <v>-8.7100000000000009</v>
      </c>
      <c r="J541" s="355">
        <v>4533.5</v>
      </c>
    </row>
    <row r="542" spans="1:10" x14ac:dyDescent="0.2">
      <c r="A542">
        <v>1128</v>
      </c>
      <c r="B542" s="585">
        <v>42781.697222222225</v>
      </c>
      <c r="C542" s="376" t="s">
        <v>93</v>
      </c>
      <c r="D542" s="355">
        <v>270</v>
      </c>
      <c r="E542">
        <v>0.02</v>
      </c>
      <c r="F542">
        <v>1.05583</v>
      </c>
      <c r="G542" s="355">
        <v>0</v>
      </c>
      <c r="H542">
        <v>0</v>
      </c>
    </row>
    <row r="543" spans="1:10" x14ac:dyDescent="0.2">
      <c r="A543">
        <v>1179</v>
      </c>
      <c r="B543" s="585">
        <v>42783.845138888886</v>
      </c>
      <c r="C543" s="376" t="s">
        <v>2050</v>
      </c>
      <c r="D543" s="355">
        <v>270</v>
      </c>
      <c r="E543">
        <v>0.02</v>
      </c>
      <c r="F543">
        <v>1.06121</v>
      </c>
      <c r="G543" s="355">
        <v>0</v>
      </c>
      <c r="H543">
        <v>1.06121</v>
      </c>
      <c r="I543">
        <v>-10.38</v>
      </c>
      <c r="J543" s="355">
        <v>4523.12</v>
      </c>
    </row>
    <row r="544" spans="1:10" x14ac:dyDescent="0.2">
      <c r="A544">
        <v>1131</v>
      </c>
      <c r="B544" s="585">
        <v>42781.770833333336</v>
      </c>
      <c r="C544" s="376" t="s">
        <v>93</v>
      </c>
      <c r="D544" s="355">
        <v>271</v>
      </c>
      <c r="E544">
        <v>0.03</v>
      </c>
      <c r="F544">
        <v>1.05935</v>
      </c>
      <c r="G544" s="355">
        <v>0</v>
      </c>
      <c r="H544">
        <v>0</v>
      </c>
    </row>
    <row r="545" spans="1:10" x14ac:dyDescent="0.2">
      <c r="A545">
        <v>1180</v>
      </c>
      <c r="B545" s="585">
        <v>42783.845138888886</v>
      </c>
      <c r="C545" s="376" t="s">
        <v>2050</v>
      </c>
      <c r="D545" s="355">
        <v>271</v>
      </c>
      <c r="E545">
        <v>0.03</v>
      </c>
      <c r="F545">
        <v>1.06121</v>
      </c>
      <c r="G545" s="355">
        <v>0</v>
      </c>
      <c r="H545">
        <v>1.06121</v>
      </c>
      <c r="I545">
        <v>-5.01</v>
      </c>
      <c r="J545" s="355">
        <v>4518.12</v>
      </c>
    </row>
    <row r="546" spans="1:10" x14ac:dyDescent="0.2">
      <c r="A546">
        <v>1140</v>
      </c>
      <c r="B546" s="585">
        <v>42781.78125</v>
      </c>
      <c r="C546" s="376" t="s">
        <v>92</v>
      </c>
      <c r="D546" s="355">
        <v>272</v>
      </c>
      <c r="E546">
        <v>0.01</v>
      </c>
      <c r="F546">
        <v>1.0607</v>
      </c>
      <c r="G546" s="355">
        <v>0</v>
      </c>
      <c r="H546">
        <v>0</v>
      </c>
    </row>
    <row r="547" spans="1:10" x14ac:dyDescent="0.2">
      <c r="A547">
        <v>1146</v>
      </c>
      <c r="B547" s="585">
        <v>42782.42083333333</v>
      </c>
      <c r="C547" s="376" t="s">
        <v>2050</v>
      </c>
      <c r="D547" s="355">
        <v>272</v>
      </c>
      <c r="E547">
        <v>0.01</v>
      </c>
      <c r="F547">
        <v>1.06263</v>
      </c>
      <c r="G547" s="355">
        <v>0</v>
      </c>
      <c r="H547">
        <v>1.06263</v>
      </c>
      <c r="I547">
        <v>1.5</v>
      </c>
      <c r="J547" s="355">
        <v>4537.71</v>
      </c>
    </row>
    <row r="548" spans="1:10" x14ac:dyDescent="0.2">
      <c r="A548">
        <v>1147</v>
      </c>
      <c r="B548" s="585">
        <v>42782.42083333333</v>
      </c>
      <c r="C548" s="376" t="s">
        <v>92</v>
      </c>
      <c r="D548" s="355">
        <v>273</v>
      </c>
      <c r="E548">
        <v>0.01</v>
      </c>
      <c r="F548">
        <v>1.0626500000000001</v>
      </c>
      <c r="G548" s="355">
        <v>0</v>
      </c>
      <c r="H548">
        <v>0</v>
      </c>
    </row>
    <row r="549" spans="1:10" x14ac:dyDescent="0.2">
      <c r="A549">
        <v>1154</v>
      </c>
      <c r="B549" s="585">
        <v>42782.602083333331</v>
      </c>
      <c r="C549" s="376" t="s">
        <v>2050</v>
      </c>
      <c r="D549" s="355">
        <v>273</v>
      </c>
      <c r="E549">
        <v>0.01</v>
      </c>
      <c r="F549">
        <v>1.0642199999999999</v>
      </c>
      <c r="G549" s="355">
        <v>0</v>
      </c>
      <c r="H549">
        <v>1.0642199999999999</v>
      </c>
      <c r="I549">
        <v>1.5</v>
      </c>
      <c r="J549" s="355">
        <v>4539.21</v>
      </c>
    </row>
    <row r="550" spans="1:10" x14ac:dyDescent="0.2">
      <c r="A550">
        <v>1149</v>
      </c>
      <c r="B550" s="585">
        <v>42782.42083333333</v>
      </c>
      <c r="C550" s="376" t="s">
        <v>93</v>
      </c>
      <c r="D550" s="355">
        <v>274</v>
      </c>
      <c r="E550">
        <v>0.06</v>
      </c>
      <c r="F550">
        <v>1.06287</v>
      </c>
      <c r="G550" s="355">
        <v>0</v>
      </c>
      <c r="H550">
        <v>0</v>
      </c>
    </row>
    <row r="551" spans="1:10" x14ac:dyDescent="0.2">
      <c r="A551">
        <v>1181</v>
      </c>
      <c r="B551" s="585">
        <v>42783.845138888886</v>
      </c>
      <c r="C551" s="376" t="s">
        <v>2050</v>
      </c>
      <c r="D551" s="355">
        <v>274</v>
      </c>
      <c r="E551">
        <v>0.06</v>
      </c>
      <c r="F551">
        <v>1.06121</v>
      </c>
      <c r="G551" s="355">
        <v>0</v>
      </c>
      <c r="H551">
        <v>1.06121</v>
      </c>
      <c r="I551">
        <v>9.93</v>
      </c>
      <c r="J551" s="355">
        <v>4528.05</v>
      </c>
    </row>
    <row r="552" spans="1:10" x14ac:dyDescent="0.2">
      <c r="A552">
        <v>1155</v>
      </c>
      <c r="B552" s="585">
        <v>42782.602083333331</v>
      </c>
      <c r="C552" s="376" t="s">
        <v>92</v>
      </c>
      <c r="D552" s="355">
        <v>275</v>
      </c>
      <c r="E552">
        <v>0.01</v>
      </c>
      <c r="F552">
        <v>1.0642400000000001</v>
      </c>
      <c r="G552" s="355">
        <v>0</v>
      </c>
      <c r="H552">
        <v>0</v>
      </c>
    </row>
    <row r="553" spans="1:10" x14ac:dyDescent="0.2">
      <c r="A553">
        <v>1157</v>
      </c>
      <c r="B553" s="585">
        <v>42782.702777777777</v>
      </c>
      <c r="C553" s="376" t="s">
        <v>2050</v>
      </c>
      <c r="D553" s="355">
        <v>275</v>
      </c>
      <c r="E553">
        <v>0.01</v>
      </c>
      <c r="F553">
        <v>1.0658099999999999</v>
      </c>
      <c r="G553" s="355">
        <v>0</v>
      </c>
      <c r="H553">
        <v>1.0658099999999999</v>
      </c>
      <c r="I553">
        <v>1.5</v>
      </c>
      <c r="J553" s="355">
        <v>4540.71</v>
      </c>
    </row>
    <row r="554" spans="1:10" x14ac:dyDescent="0.2">
      <c r="A554">
        <v>1158</v>
      </c>
      <c r="B554" s="585">
        <v>42782.702777777777</v>
      </c>
      <c r="C554" s="376" t="s">
        <v>92</v>
      </c>
      <c r="D554" s="355">
        <v>276</v>
      </c>
      <c r="E554">
        <v>0.01</v>
      </c>
      <c r="F554">
        <v>1.0658700000000001</v>
      </c>
      <c r="G554" s="355">
        <v>0</v>
      </c>
      <c r="H554">
        <v>0</v>
      </c>
    </row>
    <row r="555" spans="1:10" x14ac:dyDescent="0.2">
      <c r="A555">
        <v>1166</v>
      </c>
      <c r="B555" s="585">
        <v>42782.745138888888</v>
      </c>
      <c r="C555" s="376" t="s">
        <v>2050</v>
      </c>
      <c r="D555" s="355">
        <v>276</v>
      </c>
      <c r="E555">
        <v>0.01</v>
      </c>
      <c r="F555">
        <v>1.0674399999999999</v>
      </c>
      <c r="G555" s="355">
        <v>0</v>
      </c>
      <c r="H555">
        <v>1.0674399999999999</v>
      </c>
      <c r="I555">
        <v>1.5</v>
      </c>
      <c r="J555" s="355">
        <v>4542.21</v>
      </c>
    </row>
    <row r="556" spans="1:10" x14ac:dyDescent="0.2">
      <c r="A556">
        <v>1160</v>
      </c>
      <c r="B556" s="585">
        <v>42782.709722222222</v>
      </c>
      <c r="C556" s="376" t="s">
        <v>93</v>
      </c>
      <c r="D556" s="355">
        <v>277</v>
      </c>
      <c r="E556">
        <v>0.1</v>
      </c>
      <c r="F556">
        <v>1.06637</v>
      </c>
      <c r="G556" s="355">
        <v>0</v>
      </c>
      <c r="H556">
        <v>0</v>
      </c>
    </row>
    <row r="557" spans="1:10" x14ac:dyDescent="0.2">
      <c r="A557">
        <v>1182</v>
      </c>
      <c r="B557" s="585">
        <v>42783.845138888886</v>
      </c>
      <c r="C557" s="376" t="s">
        <v>2050</v>
      </c>
      <c r="D557" s="355">
        <v>277</v>
      </c>
      <c r="E557">
        <v>0.1</v>
      </c>
      <c r="F557">
        <v>1.06121</v>
      </c>
      <c r="G557" s="355">
        <v>0</v>
      </c>
      <c r="H557">
        <v>1.06121</v>
      </c>
      <c r="I557">
        <v>51.55</v>
      </c>
      <c r="J557" s="355">
        <v>4579.6000000000004</v>
      </c>
    </row>
    <row r="558" spans="1:10" x14ac:dyDescent="0.2">
      <c r="A558">
        <v>1167</v>
      </c>
      <c r="B558" s="585">
        <v>42782.745138888888</v>
      </c>
      <c r="C558" s="376" t="s">
        <v>92</v>
      </c>
      <c r="D558" s="355">
        <v>278</v>
      </c>
      <c r="E558">
        <v>0.01</v>
      </c>
      <c r="F558">
        <v>1.06745</v>
      </c>
      <c r="G558" s="355">
        <v>0</v>
      </c>
      <c r="H558">
        <v>0</v>
      </c>
    </row>
    <row r="559" spans="1:10" x14ac:dyDescent="0.2">
      <c r="A559">
        <v>1244</v>
      </c>
      <c r="B559" s="585">
        <v>42788.787499999999</v>
      </c>
      <c r="C559" s="376" t="s">
        <v>2050</v>
      </c>
      <c r="D559" s="355">
        <v>278</v>
      </c>
      <c r="E559">
        <v>0.01</v>
      </c>
      <c r="F559">
        <v>1.0556099999999999</v>
      </c>
      <c r="G559" s="355">
        <v>0</v>
      </c>
      <c r="H559">
        <v>1.0556099999999999</v>
      </c>
      <c r="I559">
        <v>-12.39</v>
      </c>
      <c r="J559" s="355">
        <v>4577.72</v>
      </c>
    </row>
    <row r="560" spans="1:10" x14ac:dyDescent="0.2">
      <c r="A560">
        <v>1175</v>
      </c>
      <c r="B560" s="585">
        <v>42783.462500000001</v>
      </c>
      <c r="C560" s="376" t="s">
        <v>92</v>
      </c>
      <c r="D560" s="355">
        <v>279</v>
      </c>
      <c r="E560">
        <v>0.02</v>
      </c>
      <c r="F560">
        <v>1.06393</v>
      </c>
      <c r="G560" s="355">
        <v>0</v>
      </c>
      <c r="H560">
        <v>0</v>
      </c>
    </row>
    <row r="561" spans="1:10" x14ac:dyDescent="0.2">
      <c r="A561">
        <v>1245</v>
      </c>
      <c r="B561" s="585">
        <v>42788.787499999999</v>
      </c>
      <c r="C561" s="376" t="s">
        <v>2050</v>
      </c>
      <c r="D561" s="355">
        <v>279</v>
      </c>
      <c r="E561">
        <v>0.02</v>
      </c>
      <c r="F561">
        <v>1.0556099999999999</v>
      </c>
      <c r="G561" s="355">
        <v>0</v>
      </c>
      <c r="H561">
        <v>1.0556099999999999</v>
      </c>
      <c r="I561">
        <v>-17.489999999999998</v>
      </c>
      <c r="J561" s="355">
        <v>4560.22</v>
      </c>
    </row>
    <row r="562" spans="1:10" x14ac:dyDescent="0.2">
      <c r="A562">
        <v>1183</v>
      </c>
      <c r="B562" s="585">
        <v>42783.845138888886</v>
      </c>
      <c r="C562" s="376" t="s">
        <v>93</v>
      </c>
      <c r="D562" s="355">
        <v>280</v>
      </c>
      <c r="E562">
        <v>0.01</v>
      </c>
      <c r="F562">
        <v>1.06118</v>
      </c>
      <c r="G562" s="355">
        <v>0</v>
      </c>
      <c r="H562">
        <v>0</v>
      </c>
    </row>
    <row r="563" spans="1:10" x14ac:dyDescent="0.2">
      <c r="A563">
        <v>1196</v>
      </c>
      <c r="B563" s="585">
        <v>42787.109722222223</v>
      </c>
      <c r="C563" s="376" t="s">
        <v>2050</v>
      </c>
      <c r="D563" s="355">
        <v>280</v>
      </c>
      <c r="E563">
        <v>0.01</v>
      </c>
      <c r="F563">
        <v>1.0597399999999999</v>
      </c>
      <c r="G563" s="355">
        <v>0</v>
      </c>
      <c r="H563">
        <v>1.0597399999999999</v>
      </c>
      <c r="I563">
        <v>1.5</v>
      </c>
      <c r="J563" s="355">
        <v>4581.1099999999997</v>
      </c>
    </row>
    <row r="564" spans="1:10" x14ac:dyDescent="0.2">
      <c r="A564">
        <v>1188</v>
      </c>
      <c r="B564" s="585">
        <v>42786.158333333333</v>
      </c>
      <c r="C564" s="376" t="s">
        <v>92</v>
      </c>
      <c r="D564" s="355">
        <v>281</v>
      </c>
      <c r="E564">
        <v>0.03</v>
      </c>
      <c r="F564">
        <v>1.0604100000000001</v>
      </c>
      <c r="G564" s="355">
        <v>0</v>
      </c>
      <c r="H564">
        <v>0</v>
      </c>
    </row>
    <row r="565" spans="1:10" x14ac:dyDescent="0.2">
      <c r="A565">
        <v>1246</v>
      </c>
      <c r="B565" s="585">
        <v>42788.787499999999</v>
      </c>
      <c r="C565" s="376" t="s">
        <v>2050</v>
      </c>
      <c r="D565" s="355">
        <v>281</v>
      </c>
      <c r="E565">
        <v>0.03</v>
      </c>
      <c r="F565">
        <v>1.0556099999999999</v>
      </c>
      <c r="G565" s="355">
        <v>0</v>
      </c>
      <c r="H565">
        <v>1.0556099999999999</v>
      </c>
      <c r="I565">
        <v>-15.32</v>
      </c>
      <c r="J565" s="355">
        <v>4544.8999999999996</v>
      </c>
    </row>
    <row r="566" spans="1:10" x14ac:dyDescent="0.2">
      <c r="A566">
        <v>1197</v>
      </c>
      <c r="B566" s="585">
        <v>42787.109722222223</v>
      </c>
      <c r="C566" s="376" t="s">
        <v>93</v>
      </c>
      <c r="D566" s="355">
        <v>282</v>
      </c>
      <c r="E566">
        <v>0.01</v>
      </c>
      <c r="F566">
        <v>1.05972</v>
      </c>
      <c r="G566" s="355">
        <v>0</v>
      </c>
      <c r="H566">
        <v>0</v>
      </c>
    </row>
    <row r="567" spans="1:10" x14ac:dyDescent="0.2">
      <c r="A567">
        <v>1199</v>
      </c>
      <c r="B567" s="585">
        <v>42787.138194444444</v>
      </c>
      <c r="C567" s="376" t="s">
        <v>2050</v>
      </c>
      <c r="D567" s="355">
        <v>282</v>
      </c>
      <c r="E567">
        <v>0.01</v>
      </c>
      <c r="F567">
        <v>1.0581499999999999</v>
      </c>
      <c r="G567" s="355">
        <v>0</v>
      </c>
      <c r="H567">
        <v>1.0581499999999999</v>
      </c>
      <c r="I567">
        <v>1.5</v>
      </c>
      <c r="J567" s="355">
        <v>4582.6099999999997</v>
      </c>
    </row>
    <row r="568" spans="1:10" x14ac:dyDescent="0.2">
      <c r="A568">
        <v>1200</v>
      </c>
      <c r="B568" s="585">
        <v>42787.138194444444</v>
      </c>
      <c r="C568" s="376" t="s">
        <v>93</v>
      </c>
      <c r="D568" s="355">
        <v>283</v>
      </c>
      <c r="E568">
        <v>0.01</v>
      </c>
      <c r="F568">
        <v>1.05813</v>
      </c>
      <c r="G568" s="355">
        <v>0</v>
      </c>
      <c r="H568">
        <v>0</v>
      </c>
    </row>
    <row r="569" spans="1:10" x14ac:dyDescent="0.2">
      <c r="A569">
        <v>1207</v>
      </c>
      <c r="B569" s="585">
        <v>42787.436805555553</v>
      </c>
      <c r="C569" s="376" t="s">
        <v>2050</v>
      </c>
      <c r="D569" s="355">
        <v>283</v>
      </c>
      <c r="E569">
        <v>0.01</v>
      </c>
      <c r="F569">
        <v>1.0565599999999999</v>
      </c>
      <c r="G569" s="355">
        <v>0</v>
      </c>
      <c r="H569">
        <v>1.0565599999999999</v>
      </c>
      <c r="I569">
        <v>1.5</v>
      </c>
      <c r="J569" s="355">
        <v>4584.1099999999997</v>
      </c>
    </row>
    <row r="570" spans="1:10" x14ac:dyDescent="0.2">
      <c r="A570">
        <v>1202</v>
      </c>
      <c r="B570" s="585">
        <v>42787.436805555553</v>
      </c>
      <c r="C570" s="376" t="s">
        <v>92</v>
      </c>
      <c r="D570" s="355">
        <v>284</v>
      </c>
      <c r="E570">
        <v>0.06</v>
      </c>
      <c r="F570">
        <v>1.0569</v>
      </c>
      <c r="G570" s="355">
        <v>0</v>
      </c>
      <c r="H570">
        <v>0</v>
      </c>
    </row>
    <row r="571" spans="1:10" x14ac:dyDescent="0.2">
      <c r="A571">
        <v>1247</v>
      </c>
      <c r="B571" s="585">
        <v>42788.787499999999</v>
      </c>
      <c r="C571" s="376" t="s">
        <v>2050</v>
      </c>
      <c r="D571" s="355">
        <v>284</v>
      </c>
      <c r="E571">
        <v>0.06</v>
      </c>
      <c r="F571">
        <v>1.0556099999999999</v>
      </c>
      <c r="G571" s="355">
        <v>0</v>
      </c>
      <c r="H571">
        <v>1.0556099999999999</v>
      </c>
      <c r="I571">
        <v>-8.8699999999999992</v>
      </c>
      <c r="J571" s="355">
        <v>4536.03</v>
      </c>
    </row>
    <row r="572" spans="1:10" x14ac:dyDescent="0.2">
      <c r="A572">
        <v>1208</v>
      </c>
      <c r="B572" s="585">
        <v>42787.436805555553</v>
      </c>
      <c r="C572" s="376" t="s">
        <v>93</v>
      </c>
      <c r="D572" s="355">
        <v>285</v>
      </c>
      <c r="E572">
        <v>0.01</v>
      </c>
      <c r="F572">
        <v>1.05654</v>
      </c>
      <c r="G572" s="355">
        <v>0</v>
      </c>
      <c r="H572">
        <v>0</v>
      </c>
    </row>
    <row r="573" spans="1:10" x14ac:dyDescent="0.2">
      <c r="A573">
        <v>1210</v>
      </c>
      <c r="B573" s="585">
        <v>42787.472916666666</v>
      </c>
      <c r="C573" s="376" t="s">
        <v>2050</v>
      </c>
      <c r="D573" s="355">
        <v>285</v>
      </c>
      <c r="E573">
        <v>0.01</v>
      </c>
      <c r="F573">
        <v>1.05497</v>
      </c>
      <c r="G573" s="355">
        <v>0</v>
      </c>
      <c r="H573">
        <v>1.05497</v>
      </c>
      <c r="I573">
        <v>1.5</v>
      </c>
      <c r="J573" s="355">
        <v>4585.6099999999997</v>
      </c>
    </row>
    <row r="574" spans="1:10" x14ac:dyDescent="0.2">
      <c r="A574">
        <v>1211</v>
      </c>
      <c r="B574" s="585">
        <v>42787.472916666666</v>
      </c>
      <c r="C574" s="376" t="s">
        <v>93</v>
      </c>
      <c r="D574" s="355">
        <v>286</v>
      </c>
      <c r="E574">
        <v>0.01</v>
      </c>
      <c r="F574">
        <v>1.0549500000000001</v>
      </c>
      <c r="G574" s="355">
        <v>0</v>
      </c>
      <c r="H574">
        <v>0</v>
      </c>
    </row>
    <row r="575" spans="1:10" x14ac:dyDescent="0.2">
      <c r="A575">
        <v>1219</v>
      </c>
      <c r="B575" s="585">
        <v>42787.510416666664</v>
      </c>
      <c r="C575" s="376" t="s">
        <v>2050</v>
      </c>
      <c r="D575" s="355">
        <v>286</v>
      </c>
      <c r="E575">
        <v>0.01</v>
      </c>
      <c r="F575">
        <v>1.05338</v>
      </c>
      <c r="G575" s="355">
        <v>0</v>
      </c>
      <c r="H575">
        <v>1.05338</v>
      </c>
      <c r="I575">
        <v>1.5</v>
      </c>
      <c r="J575" s="355">
        <v>4587.1099999999997</v>
      </c>
    </row>
    <row r="576" spans="1:10" x14ac:dyDescent="0.2">
      <c r="A576">
        <v>1213</v>
      </c>
      <c r="B576" s="585">
        <v>42787.510416666664</v>
      </c>
      <c r="C576" s="376" t="s">
        <v>92</v>
      </c>
      <c r="D576" s="355">
        <v>287</v>
      </c>
      <c r="E576">
        <v>0.1</v>
      </c>
      <c r="F576">
        <v>1.0533999999999999</v>
      </c>
      <c r="G576" s="355">
        <v>0</v>
      </c>
      <c r="H576">
        <v>0</v>
      </c>
    </row>
    <row r="577" spans="1:10" x14ac:dyDescent="0.2">
      <c r="A577">
        <v>1248</v>
      </c>
      <c r="B577" s="585">
        <v>42788.787499999999</v>
      </c>
      <c r="C577" s="376" t="s">
        <v>2050</v>
      </c>
      <c r="D577" s="355">
        <v>287</v>
      </c>
      <c r="E577">
        <v>0.1</v>
      </c>
      <c r="F577">
        <v>1.0556099999999999</v>
      </c>
      <c r="G577" s="355">
        <v>0</v>
      </c>
      <c r="H577">
        <v>1.0556099999999999</v>
      </c>
      <c r="I577">
        <v>20.21</v>
      </c>
      <c r="J577" s="355">
        <v>4556.24</v>
      </c>
    </row>
    <row r="578" spans="1:10" x14ac:dyDescent="0.2">
      <c r="A578">
        <v>1220</v>
      </c>
      <c r="B578" s="585">
        <v>42787.510416666664</v>
      </c>
      <c r="C578" s="376" t="s">
        <v>93</v>
      </c>
      <c r="D578" s="355">
        <v>288</v>
      </c>
      <c r="E578">
        <v>0.01</v>
      </c>
      <c r="F578">
        <v>1.0533699999999999</v>
      </c>
      <c r="G578" s="355">
        <v>0</v>
      </c>
      <c r="H578">
        <v>0</v>
      </c>
    </row>
    <row r="579" spans="1:10" x14ac:dyDescent="0.2">
      <c r="A579">
        <v>1228</v>
      </c>
      <c r="B579" s="585">
        <v>42788.393055555556</v>
      </c>
      <c r="C579" s="376" t="s">
        <v>2050</v>
      </c>
      <c r="D579" s="355">
        <v>288</v>
      </c>
      <c r="E579">
        <v>0.01</v>
      </c>
      <c r="F579">
        <v>1.0518700000000001</v>
      </c>
      <c r="G579" s="355">
        <v>0</v>
      </c>
      <c r="H579">
        <v>1.0518700000000001</v>
      </c>
      <c r="I579">
        <v>1.5</v>
      </c>
      <c r="J579" s="355">
        <v>4588.6000000000004</v>
      </c>
    </row>
    <row r="580" spans="1:10" x14ac:dyDescent="0.2">
      <c r="A580">
        <v>1229</v>
      </c>
      <c r="B580" s="585">
        <v>42788.393055555556</v>
      </c>
      <c r="C580" s="376" t="s">
        <v>93</v>
      </c>
      <c r="D580" s="355">
        <v>289</v>
      </c>
      <c r="E580">
        <v>0.01</v>
      </c>
      <c r="F580">
        <v>1.05183</v>
      </c>
      <c r="G580" s="355">
        <v>0</v>
      </c>
      <c r="H580">
        <v>0</v>
      </c>
    </row>
    <row r="581" spans="1:10" x14ac:dyDescent="0.2">
      <c r="A581">
        <v>1231</v>
      </c>
      <c r="B581" s="585">
        <v>42788.419444444444</v>
      </c>
      <c r="C581" s="376" t="s">
        <v>2050</v>
      </c>
      <c r="D581" s="355">
        <v>289</v>
      </c>
      <c r="E581">
        <v>0.01</v>
      </c>
      <c r="F581">
        <v>1.05026</v>
      </c>
      <c r="G581" s="355">
        <v>0</v>
      </c>
      <c r="H581">
        <v>1.05026</v>
      </c>
      <c r="I581">
        <v>1.5</v>
      </c>
      <c r="J581" s="355">
        <v>4590.1000000000004</v>
      </c>
    </row>
    <row r="582" spans="1:10" x14ac:dyDescent="0.2">
      <c r="A582">
        <v>1232</v>
      </c>
      <c r="B582" s="585">
        <v>42788.419444444444</v>
      </c>
      <c r="C582" s="376" t="s">
        <v>93</v>
      </c>
      <c r="D582" s="355">
        <v>290</v>
      </c>
      <c r="E582">
        <v>0.01</v>
      </c>
      <c r="F582">
        <v>1.0502199999999999</v>
      </c>
      <c r="G582" s="355">
        <v>0</v>
      </c>
      <c r="H582">
        <v>0</v>
      </c>
    </row>
    <row r="583" spans="1:10" x14ac:dyDescent="0.2">
      <c r="A583">
        <v>1280</v>
      </c>
      <c r="B583" s="585">
        <v>42790.70416666667</v>
      </c>
      <c r="C583" s="376" t="s">
        <v>2050</v>
      </c>
      <c r="D583" s="355">
        <v>290</v>
      </c>
      <c r="E583">
        <v>0.01</v>
      </c>
      <c r="F583">
        <v>1.05663</v>
      </c>
      <c r="G583" s="355">
        <v>0</v>
      </c>
      <c r="H583">
        <v>1.05663</v>
      </c>
      <c r="I583">
        <v>-6.22</v>
      </c>
      <c r="J583" s="355">
        <v>4662.07</v>
      </c>
    </row>
    <row r="584" spans="1:10" x14ac:dyDescent="0.2">
      <c r="A584">
        <v>1234</v>
      </c>
      <c r="B584" s="585">
        <v>42788.434027777781</v>
      </c>
      <c r="C584" s="376" t="s">
        <v>92</v>
      </c>
      <c r="D584" s="355">
        <v>291</v>
      </c>
      <c r="E584">
        <v>0.19</v>
      </c>
      <c r="F584">
        <v>1.0498799999999999</v>
      </c>
      <c r="G584" s="355">
        <v>0</v>
      </c>
      <c r="H584">
        <v>0</v>
      </c>
    </row>
    <row r="585" spans="1:10" x14ac:dyDescent="0.2">
      <c r="A585">
        <v>1249</v>
      </c>
      <c r="B585" s="585">
        <v>42788.787499999999</v>
      </c>
      <c r="C585" s="376" t="s">
        <v>2050</v>
      </c>
      <c r="D585" s="355">
        <v>291</v>
      </c>
      <c r="E585">
        <v>0.19</v>
      </c>
      <c r="F585">
        <v>1.0556099999999999</v>
      </c>
      <c r="G585" s="355">
        <v>0</v>
      </c>
      <c r="H585">
        <v>1.0556099999999999</v>
      </c>
      <c r="I585">
        <v>107.54</v>
      </c>
      <c r="J585" s="355">
        <v>4663.78</v>
      </c>
    </row>
    <row r="586" spans="1:10" x14ac:dyDescent="0.2">
      <c r="A586">
        <v>1241</v>
      </c>
      <c r="B586" s="585">
        <v>42788.736111111109</v>
      </c>
      <c r="C586" s="376" t="s">
        <v>93</v>
      </c>
      <c r="D586" s="355">
        <v>292</v>
      </c>
      <c r="E586">
        <v>0.02</v>
      </c>
      <c r="F586">
        <v>1.0541199999999999</v>
      </c>
      <c r="G586" s="355">
        <v>0</v>
      </c>
      <c r="H586">
        <v>0</v>
      </c>
    </row>
    <row r="587" spans="1:10" x14ac:dyDescent="0.2">
      <c r="A587">
        <v>1281</v>
      </c>
      <c r="B587" s="585">
        <v>42790.70416666667</v>
      </c>
      <c r="C587" s="376" t="s">
        <v>2050</v>
      </c>
      <c r="D587" s="355">
        <v>292</v>
      </c>
      <c r="E587">
        <v>0.02</v>
      </c>
      <c r="F587">
        <v>1.05663</v>
      </c>
      <c r="G587" s="355">
        <v>0</v>
      </c>
      <c r="H587">
        <v>1.05663</v>
      </c>
      <c r="I587">
        <v>-4.6399999999999997</v>
      </c>
      <c r="J587" s="355">
        <v>4657.43</v>
      </c>
    </row>
    <row r="588" spans="1:10" x14ac:dyDescent="0.2">
      <c r="A588">
        <v>1250</v>
      </c>
      <c r="B588" s="585">
        <v>42788.788194444445</v>
      </c>
      <c r="C588" s="376" t="s">
        <v>92</v>
      </c>
      <c r="D588" s="355">
        <v>293</v>
      </c>
      <c r="E588">
        <v>0.01</v>
      </c>
      <c r="F588">
        <v>1.0556000000000001</v>
      </c>
      <c r="G588" s="355">
        <v>0</v>
      </c>
      <c r="H588">
        <v>0</v>
      </c>
    </row>
    <row r="589" spans="1:10" x14ac:dyDescent="0.2">
      <c r="A589">
        <v>1252</v>
      </c>
      <c r="B589" s="585">
        <v>42788.879861111112</v>
      </c>
      <c r="C589" s="376" t="s">
        <v>2050</v>
      </c>
      <c r="D589" s="355">
        <v>293</v>
      </c>
      <c r="E589">
        <v>0.01</v>
      </c>
      <c r="F589">
        <v>1.0571699999999999</v>
      </c>
      <c r="G589" s="355">
        <v>0</v>
      </c>
      <c r="H589">
        <v>1.0571699999999999</v>
      </c>
      <c r="I589">
        <v>1.5</v>
      </c>
      <c r="J589" s="355">
        <v>4665.28</v>
      </c>
    </row>
    <row r="590" spans="1:10" x14ac:dyDescent="0.2">
      <c r="A590">
        <v>1253</v>
      </c>
      <c r="B590" s="585">
        <v>42788.881944444445</v>
      </c>
      <c r="C590" s="376" t="s">
        <v>92</v>
      </c>
      <c r="D590" s="355">
        <v>294</v>
      </c>
      <c r="E590">
        <v>0.01</v>
      </c>
      <c r="F590">
        <v>1.0570299999999999</v>
      </c>
      <c r="G590" s="355">
        <v>0</v>
      </c>
      <c r="H590">
        <v>0</v>
      </c>
    </row>
    <row r="591" spans="1:10" x14ac:dyDescent="0.2">
      <c r="A591">
        <v>1262</v>
      </c>
      <c r="B591" s="585">
        <v>42789.746527777781</v>
      </c>
      <c r="C591" s="376" t="s">
        <v>2050</v>
      </c>
      <c r="D591" s="355">
        <v>294</v>
      </c>
      <c r="E591">
        <v>0.01</v>
      </c>
      <c r="F591">
        <v>1.0589599999999999</v>
      </c>
      <c r="G591" s="355">
        <v>0</v>
      </c>
      <c r="H591">
        <v>1.0589599999999999</v>
      </c>
      <c r="I591">
        <v>1.5</v>
      </c>
      <c r="J591" s="355">
        <v>4666.78</v>
      </c>
    </row>
    <row r="592" spans="1:10" x14ac:dyDescent="0.2">
      <c r="A592">
        <v>1258</v>
      </c>
      <c r="B592" s="585">
        <v>42789.635416666664</v>
      </c>
      <c r="C592" s="376" t="s">
        <v>93</v>
      </c>
      <c r="D592" s="355">
        <v>295</v>
      </c>
      <c r="E592">
        <v>0.03</v>
      </c>
      <c r="F592">
        <v>1.05765</v>
      </c>
      <c r="G592" s="355">
        <v>0</v>
      </c>
      <c r="H592">
        <v>0</v>
      </c>
    </row>
    <row r="593" spans="1:10" x14ac:dyDescent="0.2">
      <c r="A593">
        <v>1282</v>
      </c>
      <c r="B593" s="585">
        <v>42790.70416666667</v>
      </c>
      <c r="C593" s="376" t="s">
        <v>2050</v>
      </c>
      <c r="D593" s="355">
        <v>295</v>
      </c>
      <c r="E593">
        <v>0.03</v>
      </c>
      <c r="F593">
        <v>1.05663</v>
      </c>
      <c r="G593" s="355">
        <v>0</v>
      </c>
      <c r="H593">
        <v>1.05663</v>
      </c>
      <c r="I593">
        <v>3.05</v>
      </c>
      <c r="J593" s="355">
        <v>4660.47</v>
      </c>
    </row>
    <row r="594" spans="1:10" x14ac:dyDescent="0.2">
      <c r="A594">
        <v>1263</v>
      </c>
      <c r="B594" s="585">
        <v>42789.746527777781</v>
      </c>
      <c r="C594" s="376" t="s">
        <v>92</v>
      </c>
      <c r="D594" s="355">
        <v>296</v>
      </c>
      <c r="E594">
        <v>0.01</v>
      </c>
      <c r="F594">
        <v>1.0589900000000001</v>
      </c>
      <c r="G594" s="355">
        <v>0</v>
      </c>
      <c r="H594">
        <v>0</v>
      </c>
    </row>
    <row r="595" spans="1:10" x14ac:dyDescent="0.2">
      <c r="A595">
        <v>1269</v>
      </c>
      <c r="B595" s="585">
        <v>42790.582638888889</v>
      </c>
      <c r="C595" s="376" t="s">
        <v>2050</v>
      </c>
      <c r="D595" s="355">
        <v>296</v>
      </c>
      <c r="E595">
        <v>0.01</v>
      </c>
      <c r="F595">
        <v>1.0606800000000001</v>
      </c>
      <c r="G595" s="355">
        <v>0</v>
      </c>
      <c r="H595">
        <v>1.0606800000000001</v>
      </c>
      <c r="I595">
        <v>1.5</v>
      </c>
      <c r="J595" s="355">
        <v>4668.28</v>
      </c>
    </row>
    <row r="596" spans="1:10" x14ac:dyDescent="0.2">
      <c r="A596">
        <v>1270</v>
      </c>
      <c r="B596" s="585">
        <v>42790.582638888889</v>
      </c>
      <c r="C596" s="376" t="s">
        <v>92</v>
      </c>
      <c r="D596" s="355">
        <v>297</v>
      </c>
      <c r="E596">
        <v>0.01</v>
      </c>
      <c r="F596">
        <v>1.06071</v>
      </c>
      <c r="G596" s="355">
        <v>0</v>
      </c>
      <c r="H596">
        <v>0</v>
      </c>
    </row>
    <row r="597" spans="1:10" x14ac:dyDescent="0.2">
      <c r="A597">
        <v>1289</v>
      </c>
      <c r="B597" s="585">
        <v>42793.664583333331</v>
      </c>
      <c r="C597" s="376" t="s">
        <v>2050</v>
      </c>
      <c r="D597" s="355">
        <v>297</v>
      </c>
      <c r="E597">
        <v>0.01</v>
      </c>
      <c r="F597">
        <v>1.0600499999999999</v>
      </c>
      <c r="G597" s="355">
        <v>0</v>
      </c>
      <c r="H597">
        <v>1.0600499999999999</v>
      </c>
      <c r="I597">
        <v>-0.85</v>
      </c>
      <c r="J597" s="355">
        <v>4686.6899999999996</v>
      </c>
    </row>
    <row r="598" spans="1:10" x14ac:dyDescent="0.2">
      <c r="A598">
        <v>1272</v>
      </c>
      <c r="B598" s="585">
        <v>42790.606249999997</v>
      </c>
      <c r="C598" s="376" t="s">
        <v>93</v>
      </c>
      <c r="D598" s="355">
        <v>298</v>
      </c>
      <c r="E598">
        <v>0.06</v>
      </c>
      <c r="F598">
        <v>1.06121</v>
      </c>
      <c r="G598" s="355">
        <v>0</v>
      </c>
      <c r="H598">
        <v>0</v>
      </c>
    </row>
    <row r="599" spans="1:10" x14ac:dyDescent="0.2">
      <c r="A599">
        <v>1283</v>
      </c>
      <c r="B599" s="585">
        <v>42790.70416666667</v>
      </c>
      <c r="C599" s="376" t="s">
        <v>2050</v>
      </c>
      <c r="D599" s="355">
        <v>298</v>
      </c>
      <c r="E599">
        <v>0.06</v>
      </c>
      <c r="F599">
        <v>1.05663</v>
      </c>
      <c r="G599" s="355">
        <v>0</v>
      </c>
      <c r="H599">
        <v>1.05663</v>
      </c>
      <c r="I599">
        <v>27.06</v>
      </c>
      <c r="J599" s="355">
        <v>4687.53</v>
      </c>
    </row>
    <row r="600" spans="1:10" x14ac:dyDescent="0.2">
      <c r="A600">
        <v>1277</v>
      </c>
      <c r="B600" s="585">
        <v>42790.7</v>
      </c>
      <c r="C600" s="376" t="s">
        <v>92</v>
      </c>
      <c r="D600" s="355">
        <v>299</v>
      </c>
      <c r="E600">
        <v>0.02</v>
      </c>
      <c r="F600">
        <v>1.05718</v>
      </c>
      <c r="G600" s="355">
        <v>0</v>
      </c>
      <c r="H600">
        <v>0</v>
      </c>
    </row>
    <row r="601" spans="1:10" x14ac:dyDescent="0.2">
      <c r="A601">
        <v>1290</v>
      </c>
      <c r="B601" s="585">
        <v>42793.664583333331</v>
      </c>
      <c r="C601" s="376" t="s">
        <v>2050</v>
      </c>
      <c r="D601" s="355">
        <v>299</v>
      </c>
      <c r="E601">
        <v>0.02</v>
      </c>
      <c r="F601">
        <v>1.0600499999999999</v>
      </c>
      <c r="G601" s="355">
        <v>0</v>
      </c>
      <c r="H601">
        <v>1.0600499999999999</v>
      </c>
      <c r="I601">
        <v>5.36</v>
      </c>
      <c r="J601" s="355">
        <v>4692.05</v>
      </c>
    </row>
    <row r="602" spans="1:10" x14ac:dyDescent="0.2">
      <c r="A602">
        <v>1284</v>
      </c>
      <c r="B602" s="585">
        <v>42790.70416666667</v>
      </c>
      <c r="C602" s="376" t="s">
        <v>93</v>
      </c>
      <c r="D602" s="355">
        <v>300</v>
      </c>
      <c r="E602">
        <v>0.01</v>
      </c>
      <c r="F602">
        <v>1.0565899999999999</v>
      </c>
      <c r="G602" s="355">
        <v>0</v>
      </c>
      <c r="H602">
        <v>0</v>
      </c>
    </row>
    <row r="603" spans="1:10" x14ac:dyDescent="0.2">
      <c r="A603">
        <v>1306</v>
      </c>
      <c r="B603" s="585">
        <v>42794.120833333334</v>
      </c>
      <c r="C603" s="376" t="s">
        <v>2050</v>
      </c>
      <c r="D603" s="355">
        <v>300</v>
      </c>
      <c r="E603">
        <v>0.01</v>
      </c>
      <c r="F603">
        <v>1.0574399999999999</v>
      </c>
      <c r="G603" s="355">
        <v>0</v>
      </c>
      <c r="H603">
        <v>1.0574399999999999</v>
      </c>
      <c r="I603">
        <v>-0.79</v>
      </c>
      <c r="J603" s="355">
        <v>4692.76</v>
      </c>
    </row>
    <row r="604" spans="1:10" x14ac:dyDescent="0.2">
      <c r="A604">
        <v>1291</v>
      </c>
      <c r="B604" s="585">
        <v>42793.664583333331</v>
      </c>
      <c r="C604" s="376" t="s">
        <v>92</v>
      </c>
      <c r="D604" s="355">
        <v>301</v>
      </c>
      <c r="E604">
        <v>0.01</v>
      </c>
      <c r="F604">
        <v>1.06006</v>
      </c>
      <c r="G604" s="355">
        <v>0</v>
      </c>
      <c r="H604">
        <v>0</v>
      </c>
    </row>
    <row r="605" spans="1:10" x14ac:dyDescent="0.2">
      <c r="A605">
        <v>1296</v>
      </c>
      <c r="B605" s="585">
        <v>42793.753472222219</v>
      </c>
      <c r="C605" s="376" t="s">
        <v>2050</v>
      </c>
      <c r="D605" s="355">
        <v>301</v>
      </c>
      <c r="E605">
        <v>0.01</v>
      </c>
      <c r="F605">
        <v>1.0616300000000001</v>
      </c>
      <c r="G605" s="355">
        <v>0</v>
      </c>
      <c r="H605">
        <v>1.0616300000000001</v>
      </c>
      <c r="I605">
        <v>1.5</v>
      </c>
      <c r="J605" s="355">
        <v>4693.55</v>
      </c>
    </row>
    <row r="606" spans="1:10" x14ac:dyDescent="0.2">
      <c r="A606">
        <v>1293</v>
      </c>
      <c r="B606" s="585">
        <v>42793.664583333331</v>
      </c>
      <c r="C606" s="376" t="s">
        <v>93</v>
      </c>
      <c r="D606" s="355">
        <v>302</v>
      </c>
      <c r="E606">
        <v>0.02</v>
      </c>
      <c r="F606">
        <v>1.06009</v>
      </c>
      <c r="G606" s="355">
        <v>0</v>
      </c>
      <c r="H606">
        <v>0</v>
      </c>
    </row>
    <row r="607" spans="1:10" x14ac:dyDescent="0.2">
      <c r="A607">
        <v>1307</v>
      </c>
      <c r="B607" s="585">
        <v>42794.120833333334</v>
      </c>
      <c r="C607" s="376" t="s">
        <v>2050</v>
      </c>
      <c r="D607" s="355">
        <v>302</v>
      </c>
      <c r="E607">
        <v>0.02</v>
      </c>
      <c r="F607">
        <v>1.0574399999999999</v>
      </c>
      <c r="G607" s="355">
        <v>0</v>
      </c>
      <c r="H607">
        <v>1.0574399999999999</v>
      </c>
      <c r="I607">
        <v>5.29</v>
      </c>
      <c r="J607" s="355">
        <v>4698.05</v>
      </c>
    </row>
    <row r="608" spans="1:10" x14ac:dyDescent="0.2">
      <c r="A608">
        <v>1297</v>
      </c>
      <c r="B608" s="585">
        <v>42793.753472222219</v>
      </c>
      <c r="C608" s="376" t="s">
        <v>92</v>
      </c>
      <c r="D608" s="355">
        <v>303</v>
      </c>
      <c r="E608">
        <v>0.01</v>
      </c>
      <c r="F608">
        <v>1.06169</v>
      </c>
      <c r="G608" s="355">
        <v>0</v>
      </c>
      <c r="H608">
        <v>0</v>
      </c>
    </row>
    <row r="609" spans="1:10" x14ac:dyDescent="0.2">
      <c r="A609">
        <v>1313</v>
      </c>
      <c r="B609" s="585">
        <v>42794.711111111108</v>
      </c>
      <c r="C609" s="376" t="s">
        <v>2050</v>
      </c>
      <c r="D609" s="355">
        <v>303</v>
      </c>
      <c r="E609">
        <v>0.01</v>
      </c>
      <c r="F609">
        <v>1.06105</v>
      </c>
      <c r="G609" s="355">
        <v>0</v>
      </c>
      <c r="H609">
        <v>1.06105</v>
      </c>
      <c r="I609">
        <v>-0.83</v>
      </c>
      <c r="J609" s="355">
        <v>4697.22</v>
      </c>
    </row>
    <row r="610" spans="1:10" x14ac:dyDescent="0.2">
      <c r="A610">
        <v>1299</v>
      </c>
      <c r="B610" s="585">
        <v>42793.893055555556</v>
      </c>
      <c r="C610" s="376" t="s">
        <v>92</v>
      </c>
      <c r="D610" s="355">
        <v>304</v>
      </c>
      <c r="E610">
        <v>0.02</v>
      </c>
      <c r="F610">
        <v>1.05819</v>
      </c>
      <c r="G610" s="355">
        <v>0</v>
      </c>
      <c r="H610">
        <v>0</v>
      </c>
    </row>
    <row r="611" spans="1:10" x14ac:dyDescent="0.2">
      <c r="A611">
        <v>1314</v>
      </c>
      <c r="B611" s="585">
        <v>42794.711111111108</v>
      </c>
      <c r="C611" s="376" t="s">
        <v>2050</v>
      </c>
      <c r="D611" s="355">
        <v>304</v>
      </c>
      <c r="E611">
        <v>0.02</v>
      </c>
      <c r="F611">
        <v>1.06105</v>
      </c>
      <c r="G611" s="355">
        <v>0</v>
      </c>
      <c r="H611">
        <v>1.06105</v>
      </c>
      <c r="I611">
        <v>5.34</v>
      </c>
      <c r="J611" s="355">
        <v>4702.5600000000004</v>
      </c>
    </row>
    <row r="612" spans="1:10" x14ac:dyDescent="0.2">
      <c r="A612">
        <v>1308</v>
      </c>
      <c r="B612" s="585">
        <v>42794.120833333334</v>
      </c>
      <c r="C612" s="376" t="s">
        <v>93</v>
      </c>
      <c r="D612" s="355">
        <v>305</v>
      </c>
      <c r="E612">
        <v>0.01</v>
      </c>
      <c r="F612">
        <v>1.0574300000000001</v>
      </c>
      <c r="G612" s="355">
        <v>0</v>
      </c>
      <c r="H612">
        <v>0</v>
      </c>
    </row>
    <row r="613" spans="1:10" x14ac:dyDescent="0.2">
      <c r="A613">
        <v>1323</v>
      </c>
      <c r="B613" s="585">
        <v>42794.961111111108</v>
      </c>
      <c r="C613" s="376" t="s">
        <v>2050</v>
      </c>
      <c r="D613" s="355">
        <v>305</v>
      </c>
      <c r="E613">
        <v>0.01</v>
      </c>
      <c r="F613">
        <v>1.0582</v>
      </c>
      <c r="G613" s="355">
        <v>0</v>
      </c>
      <c r="H613">
        <v>1.0582</v>
      </c>
      <c r="I613">
        <v>-0.84</v>
      </c>
      <c r="J613" s="355">
        <v>4703.22</v>
      </c>
    </row>
    <row r="614" spans="1:10" x14ac:dyDescent="0.2">
      <c r="A614">
        <v>1310</v>
      </c>
      <c r="B614" s="585">
        <v>42794.711111111108</v>
      </c>
      <c r="C614" s="376" t="s">
        <v>93</v>
      </c>
      <c r="D614" s="355">
        <v>306</v>
      </c>
      <c r="E614">
        <v>0.02</v>
      </c>
      <c r="F614">
        <v>1.06094</v>
      </c>
      <c r="G614" s="355">
        <v>0</v>
      </c>
      <c r="H614">
        <v>0</v>
      </c>
    </row>
    <row r="615" spans="1:10" x14ac:dyDescent="0.2">
      <c r="A615">
        <v>1324</v>
      </c>
      <c r="B615" s="585">
        <v>42794.961111111108</v>
      </c>
      <c r="C615" s="376" t="s">
        <v>2050</v>
      </c>
      <c r="D615" s="355">
        <v>306</v>
      </c>
      <c r="E615">
        <v>0.02</v>
      </c>
      <c r="F615">
        <v>1.0582</v>
      </c>
      <c r="G615" s="355">
        <v>0</v>
      </c>
      <c r="H615">
        <v>1.0582</v>
      </c>
      <c r="I615">
        <v>5.34</v>
      </c>
      <c r="J615" s="355">
        <v>4708.5600000000004</v>
      </c>
    </row>
    <row r="616" spans="1:10" x14ac:dyDescent="0.2">
      <c r="A616">
        <v>1315</v>
      </c>
      <c r="B616" s="585">
        <v>42794.711111111108</v>
      </c>
      <c r="C616" s="376" t="s">
        <v>92</v>
      </c>
      <c r="D616" s="355">
        <v>307</v>
      </c>
      <c r="E616">
        <v>0.01</v>
      </c>
      <c r="F616">
        <v>1.06108</v>
      </c>
      <c r="G616" s="355">
        <v>0</v>
      </c>
      <c r="H616">
        <v>0</v>
      </c>
    </row>
    <row r="617" spans="1:10" x14ac:dyDescent="0.2">
      <c r="A617">
        <v>1317</v>
      </c>
      <c r="B617" s="585">
        <v>42794.748611111114</v>
      </c>
      <c r="C617" s="376" t="s">
        <v>2050</v>
      </c>
      <c r="D617" s="355">
        <v>307</v>
      </c>
      <c r="E617">
        <v>0.01</v>
      </c>
      <c r="F617">
        <v>1.0626500000000001</v>
      </c>
      <c r="G617" s="355">
        <v>0</v>
      </c>
      <c r="H617">
        <v>1.0626500000000001</v>
      </c>
      <c r="I617">
        <v>1.5</v>
      </c>
      <c r="J617" s="355">
        <v>4704.0600000000004</v>
      </c>
    </row>
    <row r="618" spans="1:10" x14ac:dyDescent="0.2">
      <c r="A618">
        <v>1318</v>
      </c>
      <c r="B618" s="585">
        <v>42794.75</v>
      </c>
      <c r="C618" s="376" t="s">
        <v>92</v>
      </c>
      <c r="D618" s="355">
        <v>308</v>
      </c>
      <c r="E618">
        <v>0.01</v>
      </c>
      <c r="F618">
        <v>1.0626100000000001</v>
      </c>
      <c r="G618" s="355">
        <v>0</v>
      </c>
      <c r="H618">
        <v>0</v>
      </c>
    </row>
    <row r="619" spans="1:10" x14ac:dyDescent="0.2">
      <c r="A619">
        <v>1354</v>
      </c>
      <c r="B619" s="585">
        <v>42795.777083333334</v>
      </c>
      <c r="C619" s="376" t="s">
        <v>2050</v>
      </c>
      <c r="D619" s="355">
        <v>308</v>
      </c>
      <c r="E619">
        <v>0.01</v>
      </c>
      <c r="F619">
        <v>1.05671</v>
      </c>
      <c r="G619" s="355">
        <v>0</v>
      </c>
      <c r="H619">
        <v>1.05671</v>
      </c>
      <c r="I619">
        <v>-6.09</v>
      </c>
      <c r="J619" s="355">
        <v>4708.47</v>
      </c>
    </row>
    <row r="620" spans="1:10" x14ac:dyDescent="0.2">
      <c r="A620">
        <v>1320</v>
      </c>
      <c r="B620" s="585">
        <v>42794.934027777781</v>
      </c>
      <c r="C620" s="376" t="s">
        <v>92</v>
      </c>
      <c r="D620" s="355">
        <v>309</v>
      </c>
      <c r="E620">
        <v>0.02</v>
      </c>
      <c r="F620">
        <v>1.0590999999999999</v>
      </c>
      <c r="G620" s="355">
        <v>0</v>
      </c>
      <c r="H620">
        <v>0</v>
      </c>
    </row>
    <row r="621" spans="1:10" x14ac:dyDescent="0.2">
      <c r="A621">
        <v>1355</v>
      </c>
      <c r="B621" s="585">
        <v>42795.777083333334</v>
      </c>
      <c r="C621" s="376" t="s">
        <v>2050</v>
      </c>
      <c r="D621" s="355">
        <v>309</v>
      </c>
      <c r="E621">
        <v>0.02</v>
      </c>
      <c r="F621">
        <v>1.05671</v>
      </c>
      <c r="G621" s="355">
        <v>0</v>
      </c>
      <c r="H621">
        <v>1.05671</v>
      </c>
      <c r="I621">
        <v>-5.16</v>
      </c>
      <c r="J621" s="355">
        <v>4703.3100000000004</v>
      </c>
    </row>
    <row r="622" spans="1:10" x14ac:dyDescent="0.2">
      <c r="A622">
        <v>1325</v>
      </c>
      <c r="B622" s="585">
        <v>42794.961111111108</v>
      </c>
      <c r="C622" s="376" t="s">
        <v>93</v>
      </c>
      <c r="D622" s="355">
        <v>310</v>
      </c>
      <c r="E622">
        <v>0.01</v>
      </c>
      <c r="F622">
        <v>1.0581799999999999</v>
      </c>
      <c r="G622" s="355">
        <v>0</v>
      </c>
      <c r="H622">
        <v>0</v>
      </c>
    </row>
    <row r="623" spans="1:10" x14ac:dyDescent="0.2">
      <c r="A623">
        <v>1330</v>
      </c>
      <c r="B623" s="585">
        <v>42795.084722222222</v>
      </c>
      <c r="C623" s="376" t="s">
        <v>2050</v>
      </c>
      <c r="D623" s="355">
        <v>310</v>
      </c>
      <c r="E623">
        <v>0.01</v>
      </c>
      <c r="F623">
        <v>1.0566800000000001</v>
      </c>
      <c r="G623" s="355">
        <v>0</v>
      </c>
      <c r="H623">
        <v>1.0566800000000001</v>
      </c>
      <c r="I623">
        <v>1.5</v>
      </c>
      <c r="J623" s="355">
        <v>4710.0600000000004</v>
      </c>
    </row>
    <row r="624" spans="1:10" x14ac:dyDescent="0.2">
      <c r="A624">
        <v>1331</v>
      </c>
      <c r="B624" s="585">
        <v>42795.084722222222</v>
      </c>
      <c r="C624" s="376" t="s">
        <v>93</v>
      </c>
      <c r="D624" s="355">
        <v>311</v>
      </c>
      <c r="E624">
        <v>0.01</v>
      </c>
      <c r="F624">
        <v>1.0566599999999999</v>
      </c>
      <c r="G624" s="355">
        <v>0</v>
      </c>
      <c r="H624">
        <v>0</v>
      </c>
    </row>
    <row r="625" spans="1:10" x14ac:dyDescent="0.2">
      <c r="A625">
        <v>1337</v>
      </c>
      <c r="B625" s="585">
        <v>42795.375694444447</v>
      </c>
      <c r="C625" s="376" t="s">
        <v>2050</v>
      </c>
      <c r="D625" s="355">
        <v>311</v>
      </c>
      <c r="E625">
        <v>0.01</v>
      </c>
      <c r="F625">
        <v>1.0550900000000001</v>
      </c>
      <c r="G625" s="355">
        <v>0</v>
      </c>
      <c r="H625">
        <v>1.0550900000000001</v>
      </c>
      <c r="I625">
        <v>1.5</v>
      </c>
      <c r="J625" s="355">
        <v>4711.5600000000004</v>
      </c>
    </row>
    <row r="626" spans="1:10" x14ac:dyDescent="0.2">
      <c r="A626">
        <v>1333</v>
      </c>
      <c r="B626" s="585">
        <v>42795.137499999997</v>
      </c>
      <c r="C626" s="376" t="s">
        <v>92</v>
      </c>
      <c r="D626" s="355">
        <v>312</v>
      </c>
      <c r="E626">
        <v>0.03</v>
      </c>
      <c r="F626">
        <v>1.0556000000000001</v>
      </c>
      <c r="G626" s="355">
        <v>0</v>
      </c>
      <c r="H626">
        <v>0</v>
      </c>
    </row>
    <row r="627" spans="1:10" x14ac:dyDescent="0.2">
      <c r="A627">
        <v>1356</v>
      </c>
      <c r="B627" s="585">
        <v>42795.777083333334</v>
      </c>
      <c r="C627" s="376" t="s">
        <v>2050</v>
      </c>
      <c r="D627" s="355">
        <v>312</v>
      </c>
      <c r="E627">
        <v>0.03</v>
      </c>
      <c r="F627">
        <v>1.05671</v>
      </c>
      <c r="G627" s="355">
        <v>0</v>
      </c>
      <c r="H627">
        <v>1.05671</v>
      </c>
      <c r="I627">
        <v>3.12</v>
      </c>
      <c r="J627" s="355">
        <v>4706.43</v>
      </c>
    </row>
    <row r="628" spans="1:10" x14ac:dyDescent="0.2">
      <c r="A628">
        <v>1338</v>
      </c>
      <c r="B628" s="585">
        <v>42795.375694444447</v>
      </c>
      <c r="C628" s="376" t="s">
        <v>93</v>
      </c>
      <c r="D628" s="355">
        <v>313</v>
      </c>
      <c r="E628">
        <v>0.01</v>
      </c>
      <c r="F628">
        <v>1.05507</v>
      </c>
      <c r="G628" s="355">
        <v>0</v>
      </c>
      <c r="H628">
        <v>0</v>
      </c>
    </row>
    <row r="629" spans="1:10" x14ac:dyDescent="0.2">
      <c r="A629">
        <v>1340</v>
      </c>
      <c r="B629" s="585">
        <v>42795.417361111111</v>
      </c>
      <c r="C629" s="376" t="s">
        <v>2050</v>
      </c>
      <c r="D629" s="355">
        <v>313</v>
      </c>
      <c r="E629">
        <v>0.01</v>
      </c>
      <c r="F629">
        <v>1.0535000000000001</v>
      </c>
      <c r="G629" s="355">
        <v>0</v>
      </c>
      <c r="H629">
        <v>1.0535000000000001</v>
      </c>
      <c r="I629">
        <v>1.5</v>
      </c>
      <c r="J629" s="355">
        <v>4713.0600000000004</v>
      </c>
    </row>
    <row r="630" spans="1:10" x14ac:dyDescent="0.2">
      <c r="A630">
        <v>1341</v>
      </c>
      <c r="B630" s="585">
        <v>42795.417361111111</v>
      </c>
      <c r="C630" s="376" t="s">
        <v>93</v>
      </c>
      <c r="D630" s="355">
        <v>314</v>
      </c>
      <c r="E630">
        <v>0.01</v>
      </c>
      <c r="F630">
        <v>1.0534699999999999</v>
      </c>
      <c r="G630" s="355">
        <v>0</v>
      </c>
      <c r="H630">
        <v>0</v>
      </c>
    </row>
    <row r="631" spans="1:10" x14ac:dyDescent="0.2">
      <c r="A631">
        <v>1348</v>
      </c>
      <c r="B631" s="585">
        <v>42795.642361111109</v>
      </c>
      <c r="C631" s="376" t="s">
        <v>2050</v>
      </c>
      <c r="D631" s="355">
        <v>314</v>
      </c>
      <c r="E631">
        <v>0.01</v>
      </c>
      <c r="F631">
        <v>1.0519000000000001</v>
      </c>
      <c r="G631" s="355">
        <v>0</v>
      </c>
      <c r="H631">
        <v>1.0519000000000001</v>
      </c>
      <c r="I631">
        <v>1.5</v>
      </c>
      <c r="J631" s="355">
        <v>4714.5600000000004</v>
      </c>
    </row>
    <row r="632" spans="1:10" x14ac:dyDescent="0.2">
      <c r="A632">
        <v>1343</v>
      </c>
      <c r="B632" s="585">
        <v>42795.642361111109</v>
      </c>
      <c r="C632" s="376" t="s">
        <v>92</v>
      </c>
      <c r="D632" s="355">
        <v>315</v>
      </c>
      <c r="E632">
        <v>0.06</v>
      </c>
      <c r="F632">
        <v>1.0520799999999999</v>
      </c>
      <c r="G632" s="355">
        <v>0</v>
      </c>
      <c r="H632">
        <v>0</v>
      </c>
    </row>
    <row r="633" spans="1:10" x14ac:dyDescent="0.2">
      <c r="A633">
        <v>1357</v>
      </c>
      <c r="B633" s="585">
        <v>42795.777083333334</v>
      </c>
      <c r="C633" s="376" t="s">
        <v>2050</v>
      </c>
      <c r="D633" s="355">
        <v>315</v>
      </c>
      <c r="E633">
        <v>0.06</v>
      </c>
      <c r="F633">
        <v>1.05671</v>
      </c>
      <c r="G633" s="355">
        <v>0</v>
      </c>
      <c r="H633">
        <v>1.05671</v>
      </c>
      <c r="I633">
        <v>27.36</v>
      </c>
      <c r="J633" s="355">
        <v>4733.79</v>
      </c>
    </row>
    <row r="634" spans="1:10" x14ac:dyDescent="0.2">
      <c r="A634">
        <v>1349</v>
      </c>
      <c r="B634" s="585">
        <v>42795.642361111109</v>
      </c>
      <c r="C634" s="376" t="s">
        <v>93</v>
      </c>
      <c r="D634" s="355">
        <v>316</v>
      </c>
      <c r="E634">
        <v>0.01</v>
      </c>
      <c r="F634">
        <v>1.05189</v>
      </c>
      <c r="G634" s="355">
        <v>0</v>
      </c>
      <c r="H634">
        <v>0</v>
      </c>
    </row>
    <row r="635" spans="1:10" x14ac:dyDescent="0.2">
      <c r="A635">
        <v>1366</v>
      </c>
      <c r="B635" s="585">
        <v>42796.197916666664</v>
      </c>
      <c r="C635" s="376" t="s">
        <v>2050</v>
      </c>
      <c r="D635" s="355">
        <v>316</v>
      </c>
      <c r="E635">
        <v>0.01</v>
      </c>
      <c r="F635">
        <v>1.05287</v>
      </c>
      <c r="G635" s="355">
        <v>0</v>
      </c>
      <c r="H635">
        <v>1.05287</v>
      </c>
      <c r="I635">
        <v>-0.85</v>
      </c>
      <c r="J635" s="355">
        <v>4732.9399999999996</v>
      </c>
    </row>
    <row r="636" spans="1:10" x14ac:dyDescent="0.2">
      <c r="A636">
        <v>1351</v>
      </c>
      <c r="B636" s="585">
        <v>42795.734722222223</v>
      </c>
      <c r="C636" s="376" t="s">
        <v>93</v>
      </c>
      <c r="D636" s="355">
        <v>317</v>
      </c>
      <c r="E636">
        <v>0.02</v>
      </c>
      <c r="F636">
        <v>1.05542</v>
      </c>
      <c r="G636" s="355">
        <v>0</v>
      </c>
      <c r="H636">
        <v>0</v>
      </c>
    </row>
    <row r="637" spans="1:10" x14ac:dyDescent="0.2">
      <c r="A637">
        <v>1367</v>
      </c>
      <c r="B637" s="585">
        <v>42796.197916666664</v>
      </c>
      <c r="C637" s="376" t="s">
        <v>2050</v>
      </c>
      <c r="D637" s="355">
        <v>317</v>
      </c>
      <c r="E637">
        <v>0.02</v>
      </c>
      <c r="F637">
        <v>1.05287</v>
      </c>
      <c r="G637" s="355">
        <v>0</v>
      </c>
      <c r="H637">
        <v>1.05287</v>
      </c>
      <c r="I637">
        <v>5.35</v>
      </c>
      <c r="J637" s="355">
        <v>4738.29</v>
      </c>
    </row>
    <row r="638" spans="1:10" x14ac:dyDescent="0.2">
      <c r="A638">
        <v>1358</v>
      </c>
      <c r="B638" s="585">
        <v>42795.777083333334</v>
      </c>
      <c r="C638" s="376" t="s">
        <v>92</v>
      </c>
      <c r="D638" s="355">
        <v>318</v>
      </c>
      <c r="E638">
        <v>0.01</v>
      </c>
      <c r="F638">
        <v>1.0567200000000001</v>
      </c>
      <c r="G638" s="355">
        <v>0</v>
      </c>
      <c r="H638">
        <v>0</v>
      </c>
    </row>
    <row r="639" spans="1:10" x14ac:dyDescent="0.2">
      <c r="A639">
        <v>1387</v>
      </c>
      <c r="B639" s="585">
        <v>42797.53125</v>
      </c>
      <c r="C639" s="376" t="s">
        <v>2050</v>
      </c>
      <c r="D639" s="355">
        <v>318</v>
      </c>
      <c r="E639">
        <v>0.01</v>
      </c>
      <c r="F639">
        <v>1.0537799999999999</v>
      </c>
      <c r="G639" s="355">
        <v>0</v>
      </c>
      <c r="H639">
        <v>1.0537799999999999</v>
      </c>
      <c r="I639">
        <v>-3.49</v>
      </c>
      <c r="J639" s="355">
        <v>4737.8100000000004</v>
      </c>
    </row>
    <row r="640" spans="1:10" x14ac:dyDescent="0.2">
      <c r="A640">
        <v>1363</v>
      </c>
      <c r="B640" s="585">
        <v>42796.085416666669</v>
      </c>
      <c r="C640" s="376" t="s">
        <v>92</v>
      </c>
      <c r="D640" s="355">
        <v>319</v>
      </c>
      <c r="E640">
        <v>0.02</v>
      </c>
      <c r="F640">
        <v>1.05321</v>
      </c>
      <c r="G640" s="355">
        <v>0</v>
      </c>
      <c r="H640">
        <v>0</v>
      </c>
    </row>
    <row r="641" spans="1:10" x14ac:dyDescent="0.2">
      <c r="A641">
        <v>1388</v>
      </c>
      <c r="B641" s="585">
        <v>42797.53125</v>
      </c>
      <c r="C641" s="376" t="s">
        <v>2050</v>
      </c>
      <c r="D641" s="355">
        <v>319</v>
      </c>
      <c r="E641">
        <v>0.02</v>
      </c>
      <c r="F641">
        <v>1.0537799999999999</v>
      </c>
      <c r="G641" s="355">
        <v>0</v>
      </c>
      <c r="H641">
        <v>1.0537799999999999</v>
      </c>
      <c r="I641">
        <v>0.76</v>
      </c>
      <c r="J641" s="355">
        <v>4738.57</v>
      </c>
    </row>
    <row r="642" spans="1:10" x14ac:dyDescent="0.2">
      <c r="A642">
        <v>1368</v>
      </c>
      <c r="B642" s="585">
        <v>42796.197916666664</v>
      </c>
      <c r="C642" s="376" t="s">
        <v>93</v>
      </c>
      <c r="D642" s="355">
        <v>320</v>
      </c>
      <c r="E642">
        <v>0.01</v>
      </c>
      <c r="F642">
        <v>1.05284</v>
      </c>
      <c r="G642" s="355">
        <v>0</v>
      </c>
      <c r="H642">
        <v>0</v>
      </c>
    </row>
    <row r="643" spans="1:10" x14ac:dyDescent="0.2">
      <c r="A643">
        <v>1370</v>
      </c>
      <c r="B643" s="585">
        <v>42796.591666666667</v>
      </c>
      <c r="C643" s="376" t="s">
        <v>2050</v>
      </c>
      <c r="D643" s="355">
        <v>320</v>
      </c>
      <c r="E643">
        <v>0.01</v>
      </c>
      <c r="F643">
        <v>1.0512699999999999</v>
      </c>
      <c r="G643" s="355">
        <v>0</v>
      </c>
      <c r="H643">
        <v>1.0512699999999999</v>
      </c>
      <c r="I643">
        <v>1.5</v>
      </c>
      <c r="J643" s="355">
        <v>4739.79</v>
      </c>
    </row>
    <row r="644" spans="1:10" x14ac:dyDescent="0.2">
      <c r="A644">
        <v>1371</v>
      </c>
      <c r="B644" s="585">
        <v>42796.591666666667</v>
      </c>
      <c r="C644" s="376" t="s">
        <v>93</v>
      </c>
      <c r="D644" s="355">
        <v>321</v>
      </c>
      <c r="E644">
        <v>0.01</v>
      </c>
      <c r="F644">
        <v>1.05124</v>
      </c>
      <c r="G644" s="355">
        <v>0</v>
      </c>
      <c r="H644">
        <v>0</v>
      </c>
    </row>
    <row r="645" spans="1:10" x14ac:dyDescent="0.2">
      <c r="A645">
        <v>1377</v>
      </c>
      <c r="B645" s="585">
        <v>42796.88958333333</v>
      </c>
      <c r="C645" s="376" t="s">
        <v>2050</v>
      </c>
      <c r="D645" s="355">
        <v>321</v>
      </c>
      <c r="E645">
        <v>0.01</v>
      </c>
      <c r="F645">
        <v>1.0496700000000001</v>
      </c>
      <c r="G645" s="355">
        <v>0</v>
      </c>
      <c r="H645">
        <v>1.0496700000000001</v>
      </c>
      <c r="I645">
        <v>1.5</v>
      </c>
      <c r="J645" s="355">
        <v>4741.29</v>
      </c>
    </row>
    <row r="646" spans="1:10" x14ac:dyDescent="0.2">
      <c r="A646">
        <v>1373</v>
      </c>
      <c r="B646" s="585">
        <v>42796.88958333333</v>
      </c>
      <c r="C646" s="376" t="s">
        <v>92</v>
      </c>
      <c r="D646" s="355">
        <v>322</v>
      </c>
      <c r="E646">
        <v>0.03</v>
      </c>
      <c r="F646">
        <v>1.04969</v>
      </c>
      <c r="G646" s="355">
        <v>0</v>
      </c>
      <c r="H646">
        <v>0</v>
      </c>
    </row>
    <row r="647" spans="1:10" x14ac:dyDescent="0.2">
      <c r="A647">
        <v>1389</v>
      </c>
      <c r="B647" s="585">
        <v>42797.53125</v>
      </c>
      <c r="C647" s="376" t="s">
        <v>2050</v>
      </c>
      <c r="D647" s="355">
        <v>322</v>
      </c>
      <c r="E647">
        <v>0.03</v>
      </c>
      <c r="F647">
        <v>1.0537799999999999</v>
      </c>
      <c r="G647" s="355">
        <v>0</v>
      </c>
      <c r="H647">
        <v>1.0537799999999999</v>
      </c>
      <c r="I647">
        <v>11.7</v>
      </c>
      <c r="J647" s="355">
        <v>4750.2700000000004</v>
      </c>
    </row>
    <row r="648" spans="1:10" x14ac:dyDescent="0.2">
      <c r="A648">
        <v>1378</v>
      </c>
      <c r="B648" s="585">
        <v>42796.88958333333</v>
      </c>
      <c r="C648" s="376" t="s">
        <v>93</v>
      </c>
      <c r="D648" s="355">
        <v>323</v>
      </c>
      <c r="E648">
        <v>0.01</v>
      </c>
      <c r="F648">
        <v>1.04965</v>
      </c>
      <c r="G648" s="355">
        <v>0</v>
      </c>
      <c r="H648">
        <v>0</v>
      </c>
    </row>
    <row r="649" spans="1:10" x14ac:dyDescent="0.2">
      <c r="A649">
        <v>1444</v>
      </c>
      <c r="B649" s="585">
        <v>42802.407638888886</v>
      </c>
      <c r="C649" s="376" t="s">
        <v>2050</v>
      </c>
      <c r="D649" s="355">
        <v>323</v>
      </c>
      <c r="E649">
        <v>0.01</v>
      </c>
      <c r="F649">
        <v>1.0557799999999999</v>
      </c>
      <c r="G649" s="355">
        <v>0</v>
      </c>
      <c r="H649">
        <v>1.0557799999999999</v>
      </c>
      <c r="I649">
        <v>-5.94</v>
      </c>
      <c r="J649" s="355">
        <v>4753.33</v>
      </c>
    </row>
    <row r="650" spans="1:10" x14ac:dyDescent="0.2">
      <c r="A650">
        <v>1384</v>
      </c>
      <c r="B650" s="585">
        <v>42797.526388888888</v>
      </c>
      <c r="C650" s="376" t="s">
        <v>93</v>
      </c>
      <c r="D650" s="355">
        <v>324</v>
      </c>
      <c r="E650">
        <v>0.02</v>
      </c>
      <c r="F650">
        <v>1.0531600000000001</v>
      </c>
      <c r="G650" s="355">
        <v>0</v>
      </c>
      <c r="H650">
        <v>0</v>
      </c>
    </row>
    <row r="651" spans="1:10" x14ac:dyDescent="0.2">
      <c r="A651">
        <v>1445</v>
      </c>
      <c r="B651" s="585">
        <v>42802.407638888886</v>
      </c>
      <c r="C651" s="376" t="s">
        <v>2050</v>
      </c>
      <c r="D651" s="355">
        <v>324</v>
      </c>
      <c r="E651">
        <v>0.02</v>
      </c>
      <c r="F651">
        <v>1.0557799999999999</v>
      </c>
      <c r="G651" s="355">
        <v>0</v>
      </c>
      <c r="H651">
        <v>1.0557799999999999</v>
      </c>
      <c r="I651">
        <v>-4.99</v>
      </c>
      <c r="J651" s="355">
        <v>4748.3500000000004</v>
      </c>
    </row>
    <row r="652" spans="1:10" x14ac:dyDescent="0.2">
      <c r="A652">
        <v>1390</v>
      </c>
      <c r="B652" s="585">
        <v>42797.53125</v>
      </c>
      <c r="C652" s="376" t="s">
        <v>92</v>
      </c>
      <c r="D652" s="355">
        <v>325</v>
      </c>
      <c r="E652">
        <v>0.01</v>
      </c>
      <c r="F652">
        <v>1.05379</v>
      </c>
      <c r="G652" s="355">
        <v>0</v>
      </c>
      <c r="H652">
        <v>0</v>
      </c>
    </row>
    <row r="653" spans="1:10" x14ac:dyDescent="0.2">
      <c r="A653">
        <v>1392</v>
      </c>
      <c r="B653" s="585">
        <v>42797.605555555558</v>
      </c>
      <c r="C653" s="376" t="s">
        <v>2050</v>
      </c>
      <c r="D653" s="355">
        <v>325</v>
      </c>
      <c r="E653">
        <v>0.01</v>
      </c>
      <c r="F653">
        <v>1.0553600000000001</v>
      </c>
      <c r="G653" s="355">
        <v>0</v>
      </c>
      <c r="H653">
        <v>1.0553600000000001</v>
      </c>
      <c r="I653">
        <v>1.5</v>
      </c>
      <c r="J653" s="355">
        <v>4751.7700000000004</v>
      </c>
    </row>
    <row r="654" spans="1:10" x14ac:dyDescent="0.2">
      <c r="A654">
        <v>1393</v>
      </c>
      <c r="B654" s="585">
        <v>42797.605555555558</v>
      </c>
      <c r="C654" s="376" t="s">
        <v>92</v>
      </c>
      <c r="D654" s="355">
        <v>326</v>
      </c>
      <c r="E654">
        <v>0.01</v>
      </c>
      <c r="F654">
        <v>1.0553999999999999</v>
      </c>
      <c r="G654" s="355">
        <v>0</v>
      </c>
      <c r="H654">
        <v>0</v>
      </c>
    </row>
    <row r="655" spans="1:10" x14ac:dyDescent="0.2">
      <c r="A655">
        <v>1399</v>
      </c>
      <c r="B655" s="585">
        <v>42797.638194444444</v>
      </c>
      <c r="C655" s="376" t="s">
        <v>2050</v>
      </c>
      <c r="D655" s="355">
        <v>326</v>
      </c>
      <c r="E655">
        <v>0.01</v>
      </c>
      <c r="F655">
        <v>1.05697</v>
      </c>
      <c r="G655" s="355">
        <v>0</v>
      </c>
      <c r="H655">
        <v>1.05697</v>
      </c>
      <c r="I655">
        <v>1.5</v>
      </c>
      <c r="J655" s="355">
        <v>4753.2700000000004</v>
      </c>
    </row>
    <row r="656" spans="1:10" x14ac:dyDescent="0.2">
      <c r="A656">
        <v>1395</v>
      </c>
      <c r="B656" s="585">
        <v>42797.631944444445</v>
      </c>
      <c r="C656" s="376" t="s">
        <v>93</v>
      </c>
      <c r="D656" s="355">
        <v>327</v>
      </c>
      <c r="E656">
        <v>0.03</v>
      </c>
      <c r="F656">
        <v>1.05667</v>
      </c>
      <c r="G656" s="355">
        <v>0</v>
      </c>
      <c r="H656">
        <v>0</v>
      </c>
    </row>
    <row r="657" spans="1:10" x14ac:dyDescent="0.2">
      <c r="A657">
        <v>1446</v>
      </c>
      <c r="B657" s="585">
        <v>42802.407638888886</v>
      </c>
      <c r="C657" s="376" t="s">
        <v>2050</v>
      </c>
      <c r="D657" s="355">
        <v>327</v>
      </c>
      <c r="E657">
        <v>0.03</v>
      </c>
      <c r="F657">
        <v>1.0557799999999999</v>
      </c>
      <c r="G657" s="355">
        <v>0</v>
      </c>
      <c r="H657">
        <v>1.0557799999999999</v>
      </c>
      <c r="I657">
        <v>3.05</v>
      </c>
      <c r="J657" s="355">
        <v>4751.3999999999996</v>
      </c>
    </row>
    <row r="658" spans="1:10" x14ac:dyDescent="0.2">
      <c r="A658">
        <v>1400</v>
      </c>
      <c r="B658" s="585">
        <v>42797.638194444444</v>
      </c>
      <c r="C658" s="376" t="s">
        <v>92</v>
      </c>
      <c r="D658" s="355">
        <v>328</v>
      </c>
      <c r="E658">
        <v>0.01</v>
      </c>
      <c r="F658">
        <v>1.05698</v>
      </c>
      <c r="G658" s="355">
        <v>0</v>
      </c>
      <c r="H658">
        <v>0</v>
      </c>
    </row>
    <row r="659" spans="1:10" x14ac:dyDescent="0.2">
      <c r="A659">
        <v>1402</v>
      </c>
      <c r="B659" s="585">
        <v>42797.879166666666</v>
      </c>
      <c r="C659" s="376" t="s">
        <v>2050</v>
      </c>
      <c r="D659" s="355">
        <v>328</v>
      </c>
      <c r="E659">
        <v>0.01</v>
      </c>
      <c r="F659">
        <v>1.0585500000000001</v>
      </c>
      <c r="G659" s="355">
        <v>0</v>
      </c>
      <c r="H659">
        <v>1.0585500000000001</v>
      </c>
      <c r="I659">
        <v>1.5</v>
      </c>
      <c r="J659" s="355">
        <v>4754.7700000000004</v>
      </c>
    </row>
    <row r="660" spans="1:10" x14ac:dyDescent="0.2">
      <c r="A660">
        <v>1403</v>
      </c>
      <c r="B660" s="585">
        <v>42797.879166666666</v>
      </c>
      <c r="C660" s="376" t="s">
        <v>92</v>
      </c>
      <c r="D660" s="355">
        <v>329</v>
      </c>
      <c r="E660">
        <v>0.01</v>
      </c>
      <c r="F660">
        <v>1.0585899999999999</v>
      </c>
      <c r="G660" s="355">
        <v>0</v>
      </c>
      <c r="H660">
        <v>0</v>
      </c>
    </row>
    <row r="661" spans="1:10" x14ac:dyDescent="0.2">
      <c r="A661">
        <v>1405</v>
      </c>
      <c r="B661" s="585">
        <v>42797.88958333333</v>
      </c>
      <c r="C661" s="376" t="s">
        <v>2050</v>
      </c>
      <c r="D661" s="355">
        <v>329</v>
      </c>
      <c r="E661">
        <v>0.01</v>
      </c>
      <c r="F661">
        <v>1.06016</v>
      </c>
      <c r="G661" s="355">
        <v>0</v>
      </c>
      <c r="H661">
        <v>1.06016</v>
      </c>
      <c r="I661">
        <v>1.5</v>
      </c>
      <c r="J661" s="355">
        <v>4756.2700000000004</v>
      </c>
    </row>
    <row r="662" spans="1:10" x14ac:dyDescent="0.2">
      <c r="A662">
        <v>1406</v>
      </c>
      <c r="B662" s="585">
        <v>42797.88958333333</v>
      </c>
      <c r="C662" s="376" t="s">
        <v>93</v>
      </c>
      <c r="D662" s="355">
        <v>330</v>
      </c>
      <c r="E662">
        <v>0.06</v>
      </c>
      <c r="F662">
        <v>1.0601700000000001</v>
      </c>
      <c r="G662" s="355">
        <v>0</v>
      </c>
      <c r="H662">
        <v>0</v>
      </c>
    </row>
    <row r="663" spans="1:10" x14ac:dyDescent="0.2">
      <c r="A663">
        <v>1447</v>
      </c>
      <c r="B663" s="585">
        <v>42802.407638888886</v>
      </c>
      <c r="C663" s="376" t="s">
        <v>2050</v>
      </c>
      <c r="D663" s="355">
        <v>330</v>
      </c>
      <c r="E663">
        <v>0.06</v>
      </c>
      <c r="F663">
        <v>1.0557799999999999</v>
      </c>
      <c r="G663" s="355">
        <v>0</v>
      </c>
      <c r="H663">
        <v>1.0557799999999999</v>
      </c>
      <c r="I663">
        <v>27.1</v>
      </c>
      <c r="J663" s="355">
        <v>4778.49</v>
      </c>
    </row>
    <row r="664" spans="1:10" x14ac:dyDescent="0.2">
      <c r="A664">
        <v>1411</v>
      </c>
      <c r="B664" s="585">
        <v>42797.88958333333</v>
      </c>
      <c r="C664" s="376" t="s">
        <v>92</v>
      </c>
      <c r="D664" s="355">
        <v>331</v>
      </c>
      <c r="E664">
        <v>0.01</v>
      </c>
      <c r="F664">
        <v>1.06019</v>
      </c>
      <c r="G664" s="355">
        <v>0</v>
      </c>
      <c r="H664">
        <v>0</v>
      </c>
    </row>
    <row r="665" spans="1:10" x14ac:dyDescent="0.2">
      <c r="A665">
        <v>1413</v>
      </c>
      <c r="B665" s="585">
        <v>42797.958333333336</v>
      </c>
      <c r="C665" s="376" t="s">
        <v>2050</v>
      </c>
      <c r="D665" s="355">
        <v>331</v>
      </c>
      <c r="E665">
        <v>0.01</v>
      </c>
      <c r="F665">
        <v>1.06176</v>
      </c>
      <c r="G665" s="355">
        <v>0</v>
      </c>
      <c r="H665">
        <v>1.06176</v>
      </c>
      <c r="I665">
        <v>1.5</v>
      </c>
      <c r="J665" s="355">
        <v>4757.7700000000004</v>
      </c>
    </row>
    <row r="666" spans="1:10" x14ac:dyDescent="0.2">
      <c r="A666">
        <v>1414</v>
      </c>
      <c r="B666" s="585">
        <v>42797.958333333336</v>
      </c>
      <c r="C666" s="376" t="s">
        <v>92</v>
      </c>
      <c r="D666" s="355">
        <v>332</v>
      </c>
      <c r="E666">
        <v>0.01</v>
      </c>
      <c r="F666">
        <v>1.0618000000000001</v>
      </c>
      <c r="G666" s="355">
        <v>0</v>
      </c>
      <c r="H666">
        <v>0</v>
      </c>
    </row>
    <row r="667" spans="1:10" x14ac:dyDescent="0.2">
      <c r="A667">
        <v>1421</v>
      </c>
      <c r="B667" s="585">
        <v>42800.43472222222</v>
      </c>
      <c r="C667" s="376" t="s">
        <v>2050</v>
      </c>
      <c r="D667" s="355">
        <v>332</v>
      </c>
      <c r="E667">
        <v>0.01</v>
      </c>
      <c r="F667">
        <v>1.06349</v>
      </c>
      <c r="G667" s="355">
        <v>0</v>
      </c>
      <c r="H667">
        <v>1.06349</v>
      </c>
      <c r="I667">
        <v>1.5</v>
      </c>
      <c r="J667" s="355">
        <v>4759.2700000000004</v>
      </c>
    </row>
    <row r="668" spans="1:10" x14ac:dyDescent="0.2">
      <c r="A668">
        <v>1422</v>
      </c>
      <c r="B668" s="585">
        <v>42800.43472222222</v>
      </c>
      <c r="C668" s="376" t="s">
        <v>92</v>
      </c>
      <c r="D668" s="355">
        <v>333</v>
      </c>
      <c r="E668">
        <v>0.01</v>
      </c>
      <c r="F668">
        <v>1.06351</v>
      </c>
      <c r="G668" s="355">
        <v>0</v>
      </c>
      <c r="H668">
        <v>0</v>
      </c>
    </row>
    <row r="669" spans="1:10" x14ac:dyDescent="0.2">
      <c r="A669">
        <v>1468</v>
      </c>
      <c r="B669" s="585">
        <v>42803.662499999999</v>
      </c>
      <c r="C669" s="376" t="s">
        <v>2050</v>
      </c>
      <c r="D669" s="355">
        <v>333</v>
      </c>
      <c r="E669">
        <v>0.01</v>
      </c>
      <c r="F669">
        <v>1.05786</v>
      </c>
      <c r="G669" s="355">
        <v>0</v>
      </c>
      <c r="H669">
        <v>1.05786</v>
      </c>
      <c r="I669">
        <v>-6.31</v>
      </c>
      <c r="J669" s="355">
        <v>4775.18</v>
      </c>
    </row>
    <row r="670" spans="1:10" x14ac:dyDescent="0.2">
      <c r="A670">
        <v>1424</v>
      </c>
      <c r="B670" s="585">
        <v>42800.486111111109</v>
      </c>
      <c r="C670" s="376" t="s">
        <v>92</v>
      </c>
      <c r="D670" s="355">
        <v>334</v>
      </c>
      <c r="E670">
        <v>0.02</v>
      </c>
      <c r="F670">
        <v>1.0600099999999999</v>
      </c>
      <c r="G670" s="355">
        <v>0</v>
      </c>
      <c r="H670">
        <v>0</v>
      </c>
    </row>
    <row r="671" spans="1:10" x14ac:dyDescent="0.2">
      <c r="A671">
        <v>1469</v>
      </c>
      <c r="B671" s="585">
        <v>42803.662499999999</v>
      </c>
      <c r="C671" s="376" t="s">
        <v>2050</v>
      </c>
      <c r="D671" s="355">
        <v>334</v>
      </c>
      <c r="E671">
        <v>0.02</v>
      </c>
      <c r="F671">
        <v>1.05786</v>
      </c>
      <c r="G671" s="355">
        <v>0</v>
      </c>
      <c r="H671">
        <v>1.05786</v>
      </c>
      <c r="I671">
        <v>-5.63</v>
      </c>
      <c r="J671" s="355">
        <v>4769.55</v>
      </c>
    </row>
    <row r="672" spans="1:10" x14ac:dyDescent="0.2">
      <c r="A672">
        <v>1433</v>
      </c>
      <c r="B672" s="585">
        <v>42801.499305555553</v>
      </c>
      <c r="C672" s="376" t="s">
        <v>92</v>
      </c>
      <c r="D672" s="355">
        <v>335</v>
      </c>
      <c r="E672">
        <v>0.03</v>
      </c>
      <c r="F672">
        <v>1.0565</v>
      </c>
      <c r="G672" s="355">
        <v>0</v>
      </c>
      <c r="H672">
        <v>0</v>
      </c>
    </row>
    <row r="673" spans="1:10" x14ac:dyDescent="0.2">
      <c r="A673">
        <v>1470</v>
      </c>
      <c r="B673" s="585">
        <v>42803.662499999999</v>
      </c>
      <c r="C673" s="376" t="s">
        <v>2050</v>
      </c>
      <c r="D673" s="355">
        <v>335</v>
      </c>
      <c r="E673">
        <v>0.03</v>
      </c>
      <c r="F673">
        <v>1.05786</v>
      </c>
      <c r="G673" s="355">
        <v>0</v>
      </c>
      <c r="H673">
        <v>1.05786</v>
      </c>
      <c r="I673">
        <v>2.44</v>
      </c>
      <c r="J673" s="355">
        <v>4771.99</v>
      </c>
    </row>
    <row r="674" spans="1:10" x14ac:dyDescent="0.2">
      <c r="A674">
        <v>1448</v>
      </c>
      <c r="B674" s="585">
        <v>42802.407638888886</v>
      </c>
      <c r="C674" s="376" t="s">
        <v>93</v>
      </c>
      <c r="D674" s="355">
        <v>336</v>
      </c>
      <c r="E674">
        <v>0.01</v>
      </c>
      <c r="F674">
        <v>1.0557399999999999</v>
      </c>
      <c r="G674" s="355">
        <v>0</v>
      </c>
      <c r="H674">
        <v>0</v>
      </c>
    </row>
    <row r="675" spans="1:10" x14ac:dyDescent="0.2">
      <c r="A675">
        <v>1450</v>
      </c>
      <c r="B675" s="585">
        <v>42802.635416666664</v>
      </c>
      <c r="C675" s="376" t="s">
        <v>2050</v>
      </c>
      <c r="D675" s="355">
        <v>336</v>
      </c>
      <c r="E675">
        <v>0.01</v>
      </c>
      <c r="F675">
        <v>1.0541700000000001</v>
      </c>
      <c r="G675" s="355">
        <v>0</v>
      </c>
      <c r="H675">
        <v>1.0541700000000001</v>
      </c>
      <c r="I675">
        <v>1.5</v>
      </c>
      <c r="J675" s="355">
        <v>4779.99</v>
      </c>
    </row>
    <row r="676" spans="1:10" x14ac:dyDescent="0.2">
      <c r="A676">
        <v>1451</v>
      </c>
      <c r="B676" s="585">
        <v>42802.638888888891</v>
      </c>
      <c r="C676" s="376" t="s">
        <v>93</v>
      </c>
      <c r="D676" s="355">
        <v>337</v>
      </c>
      <c r="E676">
        <v>0.01</v>
      </c>
      <c r="F676">
        <v>1.0541</v>
      </c>
      <c r="G676" s="355">
        <v>0</v>
      </c>
      <c r="H676">
        <v>0</v>
      </c>
    </row>
    <row r="677" spans="1:10" x14ac:dyDescent="0.2">
      <c r="A677">
        <v>1462</v>
      </c>
      <c r="B677" s="585">
        <v>42803.395138888889</v>
      </c>
      <c r="C677" s="376" t="s">
        <v>2050</v>
      </c>
      <c r="D677" s="355">
        <v>337</v>
      </c>
      <c r="E677">
        <v>0.01</v>
      </c>
      <c r="F677">
        <v>1.0527299999999999</v>
      </c>
      <c r="G677" s="355">
        <v>0</v>
      </c>
      <c r="H677">
        <v>1.0527299999999999</v>
      </c>
      <c r="I677">
        <v>1.5</v>
      </c>
      <c r="J677" s="355">
        <v>4781.49</v>
      </c>
    </row>
    <row r="678" spans="1:10" x14ac:dyDescent="0.2">
      <c r="A678">
        <v>1457</v>
      </c>
      <c r="B678" s="585">
        <v>42803.251388888886</v>
      </c>
      <c r="C678" s="376" t="s">
        <v>92</v>
      </c>
      <c r="D678" s="355">
        <v>338</v>
      </c>
      <c r="E678">
        <v>0.06</v>
      </c>
      <c r="F678">
        <v>1.0529999999999999</v>
      </c>
      <c r="G678" s="355">
        <v>0</v>
      </c>
      <c r="H678">
        <v>0</v>
      </c>
    </row>
    <row r="679" spans="1:10" x14ac:dyDescent="0.2">
      <c r="A679">
        <v>1471</v>
      </c>
      <c r="B679" s="585">
        <v>42803.662499999999</v>
      </c>
      <c r="C679" s="376" t="s">
        <v>2050</v>
      </c>
      <c r="D679" s="355">
        <v>338</v>
      </c>
      <c r="E679">
        <v>0.06</v>
      </c>
      <c r="F679">
        <v>1.05786</v>
      </c>
      <c r="G679" s="355">
        <v>0</v>
      </c>
      <c r="H679">
        <v>1.05786</v>
      </c>
      <c r="I679">
        <v>28.74</v>
      </c>
      <c r="J679" s="355">
        <v>4800.7299999999996</v>
      </c>
    </row>
    <row r="680" spans="1:10" x14ac:dyDescent="0.2">
      <c r="A680">
        <v>1463</v>
      </c>
      <c r="B680" s="585">
        <v>42803.395138888889</v>
      </c>
      <c r="C680" s="376" t="s">
        <v>93</v>
      </c>
      <c r="D680" s="355">
        <v>339</v>
      </c>
      <c r="E680">
        <v>0.01</v>
      </c>
      <c r="F680">
        <v>1.0527200000000001</v>
      </c>
      <c r="G680" s="355">
        <v>0</v>
      </c>
      <c r="H680">
        <v>0</v>
      </c>
    </row>
    <row r="681" spans="1:10" x14ac:dyDescent="0.2">
      <c r="A681">
        <v>1541</v>
      </c>
      <c r="B681" s="585">
        <v>42808.086111111108</v>
      </c>
      <c r="C681" s="376" t="s">
        <v>2050</v>
      </c>
      <c r="D681" s="355">
        <v>339</v>
      </c>
      <c r="E681">
        <v>0.01</v>
      </c>
      <c r="F681">
        <v>1.06477</v>
      </c>
      <c r="G681" s="355">
        <v>0</v>
      </c>
      <c r="H681">
        <v>1.06477</v>
      </c>
      <c r="I681">
        <v>-11.92</v>
      </c>
      <c r="J681" s="355">
        <v>4800.8100000000004</v>
      </c>
    </row>
    <row r="682" spans="1:10" x14ac:dyDescent="0.2">
      <c r="A682">
        <v>1465</v>
      </c>
      <c r="B682" s="585">
        <v>42803.482638888891</v>
      </c>
      <c r="C682" s="376" t="s">
        <v>93</v>
      </c>
      <c r="D682" s="355">
        <v>340</v>
      </c>
      <c r="E682">
        <v>0.02</v>
      </c>
      <c r="F682">
        <v>1.0562400000000001</v>
      </c>
      <c r="G682" s="355">
        <v>0</v>
      </c>
      <c r="H682">
        <v>0</v>
      </c>
    </row>
    <row r="683" spans="1:10" x14ac:dyDescent="0.2">
      <c r="A683">
        <v>1542</v>
      </c>
      <c r="B683" s="585">
        <v>42808.086111111108</v>
      </c>
      <c r="C683" s="376" t="s">
        <v>2050</v>
      </c>
      <c r="D683" s="355">
        <v>340</v>
      </c>
      <c r="E683">
        <v>0.02</v>
      </c>
      <c r="F683">
        <v>1.06477</v>
      </c>
      <c r="G683" s="355">
        <v>0</v>
      </c>
      <c r="H683">
        <v>1.06477</v>
      </c>
      <c r="I683">
        <v>-16.809999999999999</v>
      </c>
      <c r="J683" s="355">
        <v>4784</v>
      </c>
    </row>
    <row r="684" spans="1:10" x14ac:dyDescent="0.2">
      <c r="A684">
        <v>1472</v>
      </c>
      <c r="B684" s="585">
        <v>42803.663194444445</v>
      </c>
      <c r="C684" s="376" t="s">
        <v>92</v>
      </c>
      <c r="D684" s="355">
        <v>341</v>
      </c>
      <c r="E684">
        <v>0.01</v>
      </c>
      <c r="F684">
        <v>1.0583</v>
      </c>
      <c r="G684" s="355">
        <v>0</v>
      </c>
      <c r="H684">
        <v>0</v>
      </c>
    </row>
    <row r="685" spans="1:10" x14ac:dyDescent="0.2">
      <c r="A685">
        <v>1478</v>
      </c>
      <c r="B685" s="585">
        <v>42803.670138888891</v>
      </c>
      <c r="C685" s="376" t="s">
        <v>2050</v>
      </c>
      <c r="D685" s="355">
        <v>341</v>
      </c>
      <c r="E685">
        <v>0.01</v>
      </c>
      <c r="F685">
        <v>1.0598700000000001</v>
      </c>
      <c r="G685" s="355">
        <v>0</v>
      </c>
      <c r="H685">
        <v>1.0598700000000001</v>
      </c>
      <c r="I685">
        <v>1.5</v>
      </c>
      <c r="J685" s="355">
        <v>4802.2299999999996</v>
      </c>
    </row>
    <row r="686" spans="1:10" x14ac:dyDescent="0.2">
      <c r="A686">
        <v>1474</v>
      </c>
      <c r="B686" s="585">
        <v>42803.670138888891</v>
      </c>
      <c r="C686" s="376" t="s">
        <v>93</v>
      </c>
      <c r="D686" s="355">
        <v>342</v>
      </c>
      <c r="E686">
        <v>0.03</v>
      </c>
      <c r="F686">
        <v>1.05976</v>
      </c>
      <c r="G686" s="355">
        <v>0</v>
      </c>
      <c r="H686">
        <v>0</v>
      </c>
    </row>
    <row r="687" spans="1:10" x14ac:dyDescent="0.2">
      <c r="A687">
        <v>1543</v>
      </c>
      <c r="B687" s="585">
        <v>42808.086111111108</v>
      </c>
      <c r="C687" s="376" t="s">
        <v>2050</v>
      </c>
      <c r="D687" s="355">
        <v>342</v>
      </c>
      <c r="E687">
        <v>0.03</v>
      </c>
      <c r="F687">
        <v>1.06477</v>
      </c>
      <c r="G687" s="355">
        <v>0</v>
      </c>
      <c r="H687">
        <v>1.06477</v>
      </c>
      <c r="I687">
        <v>-14.65</v>
      </c>
      <c r="J687" s="355">
        <v>4769.3500000000004</v>
      </c>
    </row>
    <row r="688" spans="1:10" x14ac:dyDescent="0.2">
      <c r="A688">
        <v>1479</v>
      </c>
      <c r="B688" s="585">
        <v>42803.670138888891</v>
      </c>
      <c r="C688" s="376" t="s">
        <v>92</v>
      </c>
      <c r="D688" s="355">
        <v>343</v>
      </c>
      <c r="E688">
        <v>0.01</v>
      </c>
      <c r="F688">
        <v>1.05996</v>
      </c>
      <c r="G688" s="355">
        <v>0</v>
      </c>
      <c r="H688">
        <v>0</v>
      </c>
    </row>
    <row r="689" spans="1:10" x14ac:dyDescent="0.2">
      <c r="A689">
        <v>1485</v>
      </c>
      <c r="B689" s="585">
        <v>42804.446527777778</v>
      </c>
      <c r="C689" s="376" t="s">
        <v>2050</v>
      </c>
      <c r="D689" s="355">
        <v>343</v>
      </c>
      <c r="E689">
        <v>0.01</v>
      </c>
      <c r="F689">
        <v>1.06165</v>
      </c>
      <c r="G689" s="355">
        <v>0</v>
      </c>
      <c r="H689">
        <v>1.06165</v>
      </c>
      <c r="I689">
        <v>1.5</v>
      </c>
      <c r="J689" s="355">
        <v>4803.7299999999996</v>
      </c>
    </row>
    <row r="690" spans="1:10" x14ac:dyDescent="0.2">
      <c r="A690">
        <v>1486</v>
      </c>
      <c r="B690" s="585">
        <v>42804.446527777778</v>
      </c>
      <c r="C690" s="376" t="s">
        <v>92</v>
      </c>
      <c r="D690" s="355">
        <v>344</v>
      </c>
      <c r="E690">
        <v>0.01</v>
      </c>
      <c r="F690">
        <v>1.06169</v>
      </c>
      <c r="G690" s="355">
        <v>0</v>
      </c>
      <c r="H690">
        <v>0</v>
      </c>
    </row>
    <row r="691" spans="1:10" x14ac:dyDescent="0.2">
      <c r="A691">
        <v>1488</v>
      </c>
      <c r="B691" s="585">
        <v>42804.647916666669</v>
      </c>
      <c r="C691" s="376" t="s">
        <v>2050</v>
      </c>
      <c r="D691" s="355">
        <v>344</v>
      </c>
      <c r="E691">
        <v>0.01</v>
      </c>
      <c r="F691">
        <v>1.0632600000000001</v>
      </c>
      <c r="G691" s="355">
        <v>0</v>
      </c>
      <c r="H691">
        <v>1.0632600000000001</v>
      </c>
      <c r="I691">
        <v>1.5</v>
      </c>
      <c r="J691" s="355">
        <v>4805.2299999999996</v>
      </c>
    </row>
    <row r="692" spans="1:10" x14ac:dyDescent="0.2">
      <c r="A692">
        <v>1489</v>
      </c>
      <c r="B692" s="585">
        <v>42804.649305555555</v>
      </c>
      <c r="C692" s="376" t="s">
        <v>92</v>
      </c>
      <c r="D692" s="355">
        <v>345</v>
      </c>
      <c r="E692">
        <v>0.01</v>
      </c>
      <c r="F692">
        <v>1.0619700000000001</v>
      </c>
      <c r="G692" s="355">
        <v>0</v>
      </c>
      <c r="H692">
        <v>0</v>
      </c>
    </row>
    <row r="693" spans="1:10" x14ac:dyDescent="0.2">
      <c r="A693">
        <v>1496</v>
      </c>
      <c r="B693" s="585">
        <v>42804.654861111114</v>
      </c>
      <c r="C693" s="376" t="s">
        <v>2050</v>
      </c>
      <c r="D693" s="355">
        <v>345</v>
      </c>
      <c r="E693">
        <v>0.01</v>
      </c>
      <c r="F693">
        <v>1.0635399999999999</v>
      </c>
      <c r="G693" s="355">
        <v>0</v>
      </c>
      <c r="H693">
        <v>1.0635399999999999</v>
      </c>
      <c r="I693">
        <v>1.5</v>
      </c>
      <c r="J693" s="355">
        <v>4806.7299999999996</v>
      </c>
    </row>
    <row r="694" spans="1:10" x14ac:dyDescent="0.2">
      <c r="A694">
        <v>1491</v>
      </c>
      <c r="B694" s="585">
        <v>42804.654166666667</v>
      </c>
      <c r="C694" s="376" t="s">
        <v>93</v>
      </c>
      <c r="D694" s="355">
        <v>346</v>
      </c>
      <c r="E694">
        <v>0.06</v>
      </c>
      <c r="F694">
        <v>1.0632699999999999</v>
      </c>
      <c r="G694" s="355">
        <v>0</v>
      </c>
      <c r="H694">
        <v>0</v>
      </c>
    </row>
    <row r="695" spans="1:10" x14ac:dyDescent="0.2">
      <c r="A695">
        <v>1544</v>
      </c>
      <c r="B695" s="585">
        <v>42808.086111111108</v>
      </c>
      <c r="C695" s="376" t="s">
        <v>2050</v>
      </c>
      <c r="D695" s="355">
        <v>346</v>
      </c>
      <c r="E695">
        <v>0.06</v>
      </c>
      <c r="F695">
        <v>1.06477</v>
      </c>
      <c r="G695" s="355">
        <v>0</v>
      </c>
      <c r="H695">
        <v>1.06477</v>
      </c>
      <c r="I695">
        <v>-8.64</v>
      </c>
      <c r="J695" s="355">
        <v>4760.72</v>
      </c>
    </row>
    <row r="696" spans="1:10" x14ac:dyDescent="0.2">
      <c r="A696">
        <v>1497</v>
      </c>
      <c r="B696" s="585">
        <v>42804.654861111114</v>
      </c>
      <c r="C696" s="376" t="s">
        <v>92</v>
      </c>
      <c r="D696" s="355">
        <v>347</v>
      </c>
      <c r="E696">
        <v>0.01</v>
      </c>
      <c r="F696">
        <v>1.0635699999999999</v>
      </c>
      <c r="G696" s="355">
        <v>0</v>
      </c>
      <c r="H696">
        <v>0</v>
      </c>
    </row>
    <row r="697" spans="1:10" x14ac:dyDescent="0.2">
      <c r="A697">
        <v>1499</v>
      </c>
      <c r="B697" s="585">
        <v>42804.669444444444</v>
      </c>
      <c r="C697" s="376" t="s">
        <v>2050</v>
      </c>
      <c r="D697" s="355">
        <v>347</v>
      </c>
      <c r="E697">
        <v>0.01</v>
      </c>
      <c r="F697">
        <v>1.06514</v>
      </c>
      <c r="G697" s="355">
        <v>0</v>
      </c>
      <c r="H697">
        <v>1.06514</v>
      </c>
      <c r="I697">
        <v>1.5</v>
      </c>
      <c r="J697" s="355">
        <v>4808.2299999999996</v>
      </c>
    </row>
    <row r="698" spans="1:10" x14ac:dyDescent="0.2">
      <c r="A698">
        <v>1500</v>
      </c>
      <c r="B698" s="585">
        <v>42804.669444444444</v>
      </c>
      <c r="C698" s="376" t="s">
        <v>92</v>
      </c>
      <c r="D698" s="355">
        <v>348</v>
      </c>
      <c r="E698">
        <v>0.01</v>
      </c>
      <c r="F698">
        <v>1.0651600000000001</v>
      </c>
      <c r="G698" s="355">
        <v>0</v>
      </c>
      <c r="H698">
        <v>0</v>
      </c>
    </row>
    <row r="699" spans="1:10" x14ac:dyDescent="0.2">
      <c r="A699">
        <v>1502</v>
      </c>
      <c r="B699" s="585">
        <v>42804.746527777781</v>
      </c>
      <c r="C699" s="376" t="s">
        <v>2050</v>
      </c>
      <c r="D699" s="355">
        <v>348</v>
      </c>
      <c r="E699">
        <v>0.01</v>
      </c>
      <c r="F699">
        <v>1.06673</v>
      </c>
      <c r="G699" s="355">
        <v>0</v>
      </c>
      <c r="H699">
        <v>1.06673</v>
      </c>
      <c r="I699">
        <v>1.5</v>
      </c>
      <c r="J699" s="355">
        <v>4809.7299999999996</v>
      </c>
    </row>
    <row r="700" spans="1:10" x14ac:dyDescent="0.2">
      <c r="A700">
        <v>1503</v>
      </c>
      <c r="B700" s="585">
        <v>42804.746527777781</v>
      </c>
      <c r="C700" s="376" t="s">
        <v>92</v>
      </c>
      <c r="D700" s="355">
        <v>349</v>
      </c>
      <c r="E700">
        <v>0.01</v>
      </c>
      <c r="F700">
        <v>1.06674</v>
      </c>
      <c r="G700" s="355">
        <v>0</v>
      </c>
      <c r="H700">
        <v>0</v>
      </c>
    </row>
    <row r="701" spans="1:10" x14ac:dyDescent="0.2">
      <c r="A701">
        <v>1511</v>
      </c>
      <c r="B701" s="585">
        <v>42804.868055555555</v>
      </c>
      <c r="C701" s="376" t="s">
        <v>2050</v>
      </c>
      <c r="D701" s="355">
        <v>349</v>
      </c>
      <c r="E701">
        <v>0.01</v>
      </c>
      <c r="F701">
        <v>1.0683100000000001</v>
      </c>
      <c r="G701" s="355">
        <v>0</v>
      </c>
      <c r="H701">
        <v>1.0683100000000001</v>
      </c>
      <c r="I701">
        <v>1.5</v>
      </c>
      <c r="J701" s="355">
        <v>4811.2299999999996</v>
      </c>
    </row>
    <row r="702" spans="1:10" x14ac:dyDescent="0.2">
      <c r="A702">
        <v>1505</v>
      </c>
      <c r="B702" s="585">
        <v>42804.746527777781</v>
      </c>
      <c r="C702" s="376" t="s">
        <v>93</v>
      </c>
      <c r="D702" s="355">
        <v>350</v>
      </c>
      <c r="E702">
        <v>0.1</v>
      </c>
      <c r="F702">
        <v>1.0667899999999999</v>
      </c>
      <c r="G702" s="355">
        <v>0</v>
      </c>
      <c r="H702">
        <v>0</v>
      </c>
    </row>
    <row r="703" spans="1:10" x14ac:dyDescent="0.2">
      <c r="A703">
        <v>1545</v>
      </c>
      <c r="B703" s="585">
        <v>42808.086111111108</v>
      </c>
      <c r="C703" s="376" t="s">
        <v>2050</v>
      </c>
      <c r="D703" s="355">
        <v>350</v>
      </c>
      <c r="E703">
        <v>0.1</v>
      </c>
      <c r="F703">
        <v>1.06477</v>
      </c>
      <c r="G703" s="355">
        <v>0</v>
      </c>
      <c r="H703">
        <v>1.06477</v>
      </c>
      <c r="I703">
        <v>20.81</v>
      </c>
      <c r="J703" s="355">
        <v>4781.5200000000004</v>
      </c>
    </row>
    <row r="704" spans="1:10" x14ac:dyDescent="0.2">
      <c r="A704">
        <v>1512</v>
      </c>
      <c r="B704" s="585">
        <v>42804.868055555555</v>
      </c>
      <c r="C704" s="376" t="s">
        <v>92</v>
      </c>
      <c r="D704" s="355">
        <v>351</v>
      </c>
      <c r="E704">
        <v>0.01</v>
      </c>
      <c r="F704">
        <v>1.0684</v>
      </c>
      <c r="G704" s="355">
        <v>0</v>
      </c>
      <c r="H704">
        <v>0</v>
      </c>
    </row>
    <row r="705" spans="1:10" x14ac:dyDescent="0.2">
      <c r="A705">
        <v>1520</v>
      </c>
      <c r="B705" s="585">
        <v>42807.343055555553</v>
      </c>
      <c r="C705" s="376" t="s">
        <v>2050</v>
      </c>
      <c r="D705" s="355">
        <v>351</v>
      </c>
      <c r="E705">
        <v>0.01</v>
      </c>
      <c r="F705">
        <v>1.07009</v>
      </c>
      <c r="G705" s="355">
        <v>0</v>
      </c>
      <c r="H705">
        <v>1.07009</v>
      </c>
      <c r="I705">
        <v>1.5</v>
      </c>
      <c r="J705" s="355">
        <v>4812.7299999999996</v>
      </c>
    </row>
    <row r="706" spans="1:10" x14ac:dyDescent="0.2">
      <c r="A706">
        <v>1521</v>
      </c>
      <c r="B706" s="585">
        <v>42807.343055555553</v>
      </c>
      <c r="C706" s="376" t="s">
        <v>92</v>
      </c>
      <c r="D706" s="355">
        <v>352</v>
      </c>
      <c r="E706">
        <v>0.01</v>
      </c>
      <c r="F706">
        <v>1.0701099999999999</v>
      </c>
      <c r="G706" s="355">
        <v>0</v>
      </c>
      <c r="H706">
        <v>0</v>
      </c>
    </row>
    <row r="707" spans="1:10" x14ac:dyDescent="0.2">
      <c r="A707">
        <v>1563</v>
      </c>
      <c r="B707" s="585">
        <v>42809.876388888886</v>
      </c>
      <c r="C707" s="376" t="s">
        <v>2050</v>
      </c>
      <c r="D707" s="355">
        <v>352</v>
      </c>
      <c r="E707">
        <v>0.01</v>
      </c>
      <c r="F707">
        <v>1.0671900000000001</v>
      </c>
      <c r="G707" s="355">
        <v>0</v>
      </c>
      <c r="H707">
        <v>1.0671900000000001</v>
      </c>
      <c r="I707">
        <v>-3.23</v>
      </c>
      <c r="J707" s="355">
        <v>4886.47</v>
      </c>
    </row>
    <row r="708" spans="1:10" x14ac:dyDescent="0.2">
      <c r="A708">
        <v>1523</v>
      </c>
      <c r="B708" s="585">
        <v>42807.343055555553</v>
      </c>
      <c r="C708" s="376" t="s">
        <v>93</v>
      </c>
      <c r="D708" s="355">
        <v>353</v>
      </c>
      <c r="E708">
        <v>0.19</v>
      </c>
      <c r="F708">
        <v>1.0703100000000001</v>
      </c>
      <c r="G708" s="355">
        <v>0</v>
      </c>
      <c r="H708">
        <v>0</v>
      </c>
    </row>
    <row r="709" spans="1:10" x14ac:dyDescent="0.2">
      <c r="A709">
        <v>1546</v>
      </c>
      <c r="B709" s="585">
        <v>42808.086111111108</v>
      </c>
      <c r="C709" s="376" t="s">
        <v>2050</v>
      </c>
      <c r="D709" s="355">
        <v>353</v>
      </c>
      <c r="E709">
        <v>0.19</v>
      </c>
      <c r="F709">
        <v>1.06477</v>
      </c>
      <c r="G709" s="355">
        <v>0</v>
      </c>
      <c r="H709">
        <v>1.06477</v>
      </c>
      <c r="I709">
        <v>105.17</v>
      </c>
      <c r="J709" s="355">
        <v>4886.7</v>
      </c>
    </row>
    <row r="710" spans="1:10" x14ac:dyDescent="0.2">
      <c r="A710">
        <v>1530</v>
      </c>
      <c r="B710" s="585">
        <v>42807.536111111112</v>
      </c>
      <c r="C710" s="376" t="s">
        <v>92</v>
      </c>
      <c r="D710" s="355">
        <v>354</v>
      </c>
      <c r="E710">
        <v>0.02</v>
      </c>
      <c r="F710">
        <v>1.0666100000000001</v>
      </c>
      <c r="G710" s="355">
        <v>0</v>
      </c>
      <c r="H710">
        <v>0</v>
      </c>
    </row>
    <row r="711" spans="1:10" x14ac:dyDescent="0.2">
      <c r="A711">
        <v>1564</v>
      </c>
      <c r="B711" s="585">
        <v>42809.876388888886</v>
      </c>
      <c r="C711" s="376" t="s">
        <v>2050</v>
      </c>
      <c r="D711" s="355">
        <v>354</v>
      </c>
      <c r="E711">
        <v>0.02</v>
      </c>
      <c r="F711">
        <v>1.0671900000000001</v>
      </c>
      <c r="G711" s="355">
        <v>0</v>
      </c>
      <c r="H711">
        <v>1.0671900000000001</v>
      </c>
      <c r="I711">
        <v>0.54</v>
      </c>
      <c r="J711" s="355">
        <v>4887.01</v>
      </c>
    </row>
    <row r="712" spans="1:10" x14ac:dyDescent="0.2">
      <c r="A712">
        <v>1547</v>
      </c>
      <c r="B712" s="585">
        <v>42808.086111111108</v>
      </c>
      <c r="C712" s="376" t="s">
        <v>93</v>
      </c>
      <c r="D712" s="355">
        <v>355</v>
      </c>
      <c r="E712">
        <v>0.01</v>
      </c>
      <c r="F712">
        <v>1.06474</v>
      </c>
      <c r="G712" s="355">
        <v>0</v>
      </c>
      <c r="H712">
        <v>0</v>
      </c>
    </row>
    <row r="713" spans="1:10" x14ac:dyDescent="0.2">
      <c r="A713">
        <v>1549</v>
      </c>
      <c r="B713" s="585">
        <v>42808.585416666669</v>
      </c>
      <c r="C713" s="376" t="s">
        <v>2050</v>
      </c>
      <c r="D713" s="355">
        <v>355</v>
      </c>
      <c r="E713">
        <v>0.01</v>
      </c>
      <c r="F713">
        <v>1.0631699999999999</v>
      </c>
      <c r="G713" s="355">
        <v>0</v>
      </c>
      <c r="H713">
        <v>1.0631699999999999</v>
      </c>
      <c r="I713">
        <v>1.5</v>
      </c>
      <c r="J713" s="355">
        <v>4888.2</v>
      </c>
    </row>
    <row r="714" spans="1:10" x14ac:dyDescent="0.2">
      <c r="A714">
        <v>1550</v>
      </c>
      <c r="B714" s="585">
        <v>42808.585416666669</v>
      </c>
      <c r="C714" s="376" t="s">
        <v>93</v>
      </c>
      <c r="D714" s="355">
        <v>356</v>
      </c>
      <c r="E714">
        <v>0.01</v>
      </c>
      <c r="F714">
        <v>1.06314</v>
      </c>
      <c r="G714" s="355">
        <v>0</v>
      </c>
      <c r="H714">
        <v>0</v>
      </c>
    </row>
    <row r="715" spans="1:10" x14ac:dyDescent="0.2">
      <c r="A715">
        <v>1556</v>
      </c>
      <c r="B715" s="585">
        <v>42808.875</v>
      </c>
      <c r="C715" s="376" t="s">
        <v>2050</v>
      </c>
      <c r="D715" s="355">
        <v>356</v>
      </c>
      <c r="E715">
        <v>0.01</v>
      </c>
      <c r="F715">
        <v>1.0615699999999999</v>
      </c>
      <c r="G715" s="355">
        <v>0</v>
      </c>
      <c r="H715">
        <v>1.0615699999999999</v>
      </c>
      <c r="I715">
        <v>1.5</v>
      </c>
      <c r="J715" s="355">
        <v>4889.7</v>
      </c>
    </row>
    <row r="716" spans="1:10" x14ac:dyDescent="0.2">
      <c r="A716">
        <v>1552</v>
      </c>
      <c r="B716" s="585">
        <v>42808.587500000001</v>
      </c>
      <c r="C716" s="376" t="s">
        <v>92</v>
      </c>
      <c r="D716" s="355">
        <v>357</v>
      </c>
      <c r="E716">
        <v>0.03</v>
      </c>
      <c r="F716">
        <v>1.0630999999999999</v>
      </c>
      <c r="G716" s="355">
        <v>0</v>
      </c>
      <c r="H716">
        <v>0</v>
      </c>
    </row>
    <row r="717" spans="1:10" x14ac:dyDescent="0.2">
      <c r="A717">
        <v>1565</v>
      </c>
      <c r="B717" s="585">
        <v>42809.876388888886</v>
      </c>
      <c r="C717" s="376" t="s">
        <v>2050</v>
      </c>
      <c r="D717" s="355">
        <v>357</v>
      </c>
      <c r="E717">
        <v>0.03</v>
      </c>
      <c r="F717">
        <v>1.0671900000000001</v>
      </c>
      <c r="G717" s="355">
        <v>0</v>
      </c>
      <c r="H717">
        <v>1.0671900000000001</v>
      </c>
      <c r="I717">
        <v>11.7</v>
      </c>
      <c r="J717" s="355">
        <v>4898.72</v>
      </c>
    </row>
    <row r="718" spans="1:10" x14ac:dyDescent="0.2">
      <c r="A718">
        <v>1557</v>
      </c>
      <c r="B718" s="585">
        <v>42808.875</v>
      </c>
      <c r="C718" s="376" t="s">
        <v>93</v>
      </c>
      <c r="D718" s="355">
        <v>358</v>
      </c>
      <c r="E718">
        <v>0.01</v>
      </c>
      <c r="F718">
        <v>1.0615300000000001</v>
      </c>
      <c r="G718" s="355">
        <v>0</v>
      </c>
      <c r="H718">
        <v>0</v>
      </c>
    </row>
    <row r="719" spans="1:10" x14ac:dyDescent="0.2">
      <c r="A719">
        <v>1644</v>
      </c>
      <c r="B719" s="585">
        <v>42815.105555555558</v>
      </c>
      <c r="C719" s="376" t="s">
        <v>2050</v>
      </c>
      <c r="D719" s="355">
        <v>358</v>
      </c>
      <c r="E719">
        <v>0.01</v>
      </c>
      <c r="F719">
        <v>1.0723800000000001</v>
      </c>
      <c r="G719" s="355">
        <v>0</v>
      </c>
      <c r="H719">
        <v>1.0723800000000001</v>
      </c>
      <c r="I719">
        <v>-10.46</v>
      </c>
      <c r="J719" s="355">
        <v>4903.26</v>
      </c>
    </row>
    <row r="720" spans="1:10" x14ac:dyDescent="0.2">
      <c r="A720">
        <v>1566</v>
      </c>
      <c r="B720" s="585">
        <v>42809.878472222219</v>
      </c>
      <c r="C720" s="376" t="s">
        <v>2112</v>
      </c>
      <c r="D720" s="355">
        <v>359</v>
      </c>
      <c r="E720">
        <v>0.02</v>
      </c>
      <c r="F720">
        <v>1.0669599999999999</v>
      </c>
      <c r="G720" s="355">
        <v>0</v>
      </c>
      <c r="H720">
        <v>0</v>
      </c>
    </row>
    <row r="721" spans="1:10" x14ac:dyDescent="0.2">
      <c r="A721">
        <v>1574</v>
      </c>
      <c r="B721" s="585">
        <v>42809.884722222225</v>
      </c>
      <c r="C721" s="376" t="s">
        <v>93</v>
      </c>
      <c r="D721" s="355">
        <v>359</v>
      </c>
      <c r="E721">
        <v>0.02</v>
      </c>
      <c r="F721">
        <v>1.0669599999999999</v>
      </c>
      <c r="G721" s="355">
        <v>0</v>
      </c>
      <c r="H721">
        <v>1.06365</v>
      </c>
    </row>
    <row r="722" spans="1:10" x14ac:dyDescent="0.2">
      <c r="A722">
        <v>1645</v>
      </c>
      <c r="B722" s="585">
        <v>42815.105555555558</v>
      </c>
      <c r="C722" s="376" t="s">
        <v>2050</v>
      </c>
      <c r="D722" s="355">
        <v>359</v>
      </c>
      <c r="E722">
        <v>0.02</v>
      </c>
      <c r="F722">
        <v>1.0723800000000001</v>
      </c>
      <c r="G722" s="355">
        <v>0</v>
      </c>
      <c r="H722">
        <v>1.0723800000000001</v>
      </c>
      <c r="I722">
        <v>-10.199999999999999</v>
      </c>
      <c r="J722" s="355">
        <v>4893.07</v>
      </c>
    </row>
    <row r="723" spans="1:10" x14ac:dyDescent="0.2">
      <c r="A723">
        <v>1569</v>
      </c>
      <c r="B723" s="585">
        <v>42809.878472222219</v>
      </c>
      <c r="C723" s="376" t="s">
        <v>92</v>
      </c>
      <c r="D723" s="355">
        <v>360</v>
      </c>
      <c r="E723">
        <v>0.01</v>
      </c>
      <c r="F723">
        <v>1.06759</v>
      </c>
      <c r="G723" s="355">
        <v>0</v>
      </c>
      <c r="H723">
        <v>0</v>
      </c>
    </row>
    <row r="724" spans="1:10" x14ac:dyDescent="0.2">
      <c r="A724">
        <v>1571</v>
      </c>
      <c r="B724" s="585">
        <v>42809.879166666666</v>
      </c>
      <c r="C724" s="376" t="s">
        <v>2050</v>
      </c>
      <c r="D724" s="355">
        <v>360</v>
      </c>
      <c r="E724">
        <v>0.01</v>
      </c>
      <c r="F724">
        <v>1.0691600000000001</v>
      </c>
      <c r="G724" s="355">
        <v>0</v>
      </c>
      <c r="H724">
        <v>1.0691600000000001</v>
      </c>
      <c r="I724">
        <v>1.5</v>
      </c>
      <c r="J724" s="355">
        <v>4900.22</v>
      </c>
    </row>
    <row r="725" spans="1:10" x14ac:dyDescent="0.2">
      <c r="A725">
        <v>1572</v>
      </c>
      <c r="B725" s="585">
        <v>42809.881944444445</v>
      </c>
      <c r="C725" s="376" t="s">
        <v>92</v>
      </c>
      <c r="D725" s="355">
        <v>361</v>
      </c>
      <c r="E725">
        <v>0.01</v>
      </c>
      <c r="F725">
        <v>1.0681400000000001</v>
      </c>
      <c r="G725" s="355">
        <v>0</v>
      </c>
      <c r="H725">
        <v>0</v>
      </c>
    </row>
    <row r="726" spans="1:10" x14ac:dyDescent="0.2">
      <c r="A726">
        <v>1577</v>
      </c>
      <c r="B726" s="585">
        <v>42809.90625</v>
      </c>
      <c r="C726" s="376" t="s">
        <v>2050</v>
      </c>
      <c r="D726" s="355">
        <v>361</v>
      </c>
      <c r="E726">
        <v>0.01</v>
      </c>
      <c r="F726">
        <v>1.0697099999999999</v>
      </c>
      <c r="G726" s="355">
        <v>0</v>
      </c>
      <c r="H726">
        <v>1.0697099999999999</v>
      </c>
      <c r="I726">
        <v>1.5</v>
      </c>
      <c r="J726" s="355">
        <v>4901.72</v>
      </c>
    </row>
    <row r="727" spans="1:10" x14ac:dyDescent="0.2">
      <c r="A727">
        <v>1578</v>
      </c>
      <c r="B727" s="585">
        <v>42809.90625</v>
      </c>
      <c r="C727" s="376" t="s">
        <v>92</v>
      </c>
      <c r="D727" s="355">
        <v>362</v>
      </c>
      <c r="E727">
        <v>0.01</v>
      </c>
      <c r="F727">
        <v>1.0697399999999999</v>
      </c>
      <c r="G727" s="355">
        <v>0</v>
      </c>
      <c r="H727">
        <v>0</v>
      </c>
    </row>
    <row r="728" spans="1:10" x14ac:dyDescent="0.2">
      <c r="A728">
        <v>1584</v>
      </c>
      <c r="B728" s="585">
        <v>42809.916666666664</v>
      </c>
      <c r="C728" s="376" t="s">
        <v>2050</v>
      </c>
      <c r="D728" s="355">
        <v>362</v>
      </c>
      <c r="E728">
        <v>0.01</v>
      </c>
      <c r="F728">
        <v>1.07131</v>
      </c>
      <c r="G728" s="355">
        <v>0</v>
      </c>
      <c r="H728">
        <v>1.07131</v>
      </c>
      <c r="I728">
        <v>1.5</v>
      </c>
      <c r="J728" s="355">
        <v>4903.22</v>
      </c>
    </row>
    <row r="729" spans="1:10" x14ac:dyDescent="0.2">
      <c r="A729">
        <v>1580</v>
      </c>
      <c r="B729" s="585">
        <v>42809.907638888886</v>
      </c>
      <c r="C729" s="376" t="s">
        <v>93</v>
      </c>
      <c r="D729" s="355">
        <v>363</v>
      </c>
      <c r="E729">
        <v>0.03</v>
      </c>
      <c r="F729">
        <v>1.07046</v>
      </c>
      <c r="G729" s="355">
        <v>0</v>
      </c>
      <c r="H729">
        <v>0</v>
      </c>
    </row>
    <row r="730" spans="1:10" x14ac:dyDescent="0.2">
      <c r="A730">
        <v>1646</v>
      </c>
      <c r="B730" s="585">
        <v>42815.105555555558</v>
      </c>
      <c r="C730" s="376" t="s">
        <v>2050</v>
      </c>
      <c r="D730" s="355">
        <v>363</v>
      </c>
      <c r="E730">
        <v>0.03</v>
      </c>
      <c r="F730">
        <v>1.0723800000000001</v>
      </c>
      <c r="G730" s="355">
        <v>0</v>
      </c>
      <c r="H730">
        <v>1.0723800000000001</v>
      </c>
      <c r="I730">
        <v>-4.79</v>
      </c>
      <c r="J730" s="355">
        <v>4888.28</v>
      </c>
    </row>
    <row r="731" spans="1:10" x14ac:dyDescent="0.2">
      <c r="A731">
        <v>1585</v>
      </c>
      <c r="B731" s="585">
        <v>42809.916666666664</v>
      </c>
      <c r="C731" s="376" t="s">
        <v>92</v>
      </c>
      <c r="D731" s="355">
        <v>364</v>
      </c>
      <c r="E731">
        <v>0.01</v>
      </c>
      <c r="F731">
        <v>1.07138</v>
      </c>
      <c r="G731" s="355">
        <v>0</v>
      </c>
      <c r="H731">
        <v>0</v>
      </c>
    </row>
    <row r="732" spans="1:10" x14ac:dyDescent="0.2">
      <c r="A732">
        <v>1587</v>
      </c>
      <c r="B732" s="585">
        <v>42809.961805555555</v>
      </c>
      <c r="C732" s="376" t="s">
        <v>2050</v>
      </c>
      <c r="D732" s="355">
        <v>364</v>
      </c>
      <c r="E732">
        <v>0.01</v>
      </c>
      <c r="F732">
        <v>1.0729500000000001</v>
      </c>
      <c r="G732" s="355">
        <v>0</v>
      </c>
      <c r="H732">
        <v>1.0729500000000001</v>
      </c>
      <c r="I732">
        <v>1.5</v>
      </c>
      <c r="J732" s="355">
        <v>4904.72</v>
      </c>
    </row>
    <row r="733" spans="1:10" x14ac:dyDescent="0.2">
      <c r="A733">
        <v>1588</v>
      </c>
      <c r="B733" s="585">
        <v>42809.961805555555</v>
      </c>
      <c r="C733" s="376" t="s">
        <v>92</v>
      </c>
      <c r="D733" s="355">
        <v>365</v>
      </c>
      <c r="E733">
        <v>0.01</v>
      </c>
      <c r="F733">
        <v>1.0729900000000001</v>
      </c>
      <c r="G733" s="355">
        <v>0</v>
      </c>
      <c r="H733">
        <v>0</v>
      </c>
    </row>
    <row r="734" spans="1:10" x14ac:dyDescent="0.2">
      <c r="A734">
        <v>1600</v>
      </c>
      <c r="B734" s="585">
        <v>42810.913888888892</v>
      </c>
      <c r="C734" s="376" t="s">
        <v>2050</v>
      </c>
      <c r="D734" s="355">
        <v>365</v>
      </c>
      <c r="E734">
        <v>0.01</v>
      </c>
      <c r="F734">
        <v>1.0749200000000001</v>
      </c>
      <c r="G734" s="355">
        <v>0</v>
      </c>
      <c r="H734">
        <v>1.0749200000000001</v>
      </c>
      <c r="I734">
        <v>1.5</v>
      </c>
      <c r="J734" s="355">
        <v>4906.22</v>
      </c>
    </row>
    <row r="735" spans="1:10" x14ac:dyDescent="0.2">
      <c r="A735">
        <v>1590</v>
      </c>
      <c r="B735" s="585">
        <v>42809.969444444447</v>
      </c>
      <c r="C735" s="376" t="s">
        <v>93</v>
      </c>
      <c r="D735" s="355">
        <v>366</v>
      </c>
      <c r="E735">
        <v>0.06</v>
      </c>
      <c r="F735">
        <v>1.07396</v>
      </c>
      <c r="G735" s="355">
        <v>0</v>
      </c>
      <c r="H735">
        <v>0</v>
      </c>
    </row>
    <row r="736" spans="1:10" x14ac:dyDescent="0.2">
      <c r="A736">
        <v>1647</v>
      </c>
      <c r="B736" s="585">
        <v>42815.105555555558</v>
      </c>
      <c r="C736" s="376" t="s">
        <v>2050</v>
      </c>
      <c r="D736" s="355">
        <v>366</v>
      </c>
      <c r="E736">
        <v>0.06</v>
      </c>
      <c r="F736">
        <v>1.0723800000000001</v>
      </c>
      <c r="G736" s="355">
        <v>0</v>
      </c>
      <c r="H736">
        <v>1.0723800000000001</v>
      </c>
      <c r="I736">
        <v>11.41</v>
      </c>
      <c r="J736" s="355">
        <v>4899.6899999999996</v>
      </c>
    </row>
    <row r="737" spans="1:10" x14ac:dyDescent="0.2">
      <c r="A737">
        <v>1601</v>
      </c>
      <c r="B737" s="585">
        <v>42810.913888888892</v>
      </c>
      <c r="C737" s="376" t="s">
        <v>92</v>
      </c>
      <c r="D737" s="355">
        <v>367</v>
      </c>
      <c r="E737">
        <v>0.01</v>
      </c>
      <c r="F737">
        <v>1.0749500000000001</v>
      </c>
      <c r="G737" s="355">
        <v>0</v>
      </c>
      <c r="H737">
        <v>0</v>
      </c>
    </row>
    <row r="738" spans="1:10" x14ac:dyDescent="0.2">
      <c r="A738">
        <v>1603</v>
      </c>
      <c r="B738" s="585">
        <v>42810.935416666667</v>
      </c>
      <c r="C738" s="376" t="s">
        <v>2050</v>
      </c>
      <c r="D738" s="355">
        <v>367</v>
      </c>
      <c r="E738">
        <v>0.01</v>
      </c>
      <c r="F738">
        <v>1.0765199999999999</v>
      </c>
      <c r="G738" s="355">
        <v>0</v>
      </c>
      <c r="H738">
        <v>1.0765199999999999</v>
      </c>
      <c r="I738">
        <v>1.5</v>
      </c>
      <c r="J738" s="355">
        <v>4907.72</v>
      </c>
    </row>
    <row r="739" spans="1:10" x14ac:dyDescent="0.2">
      <c r="A739">
        <v>1604</v>
      </c>
      <c r="B739" s="585">
        <v>42810.935416666667</v>
      </c>
      <c r="C739" s="376" t="s">
        <v>92</v>
      </c>
      <c r="D739" s="355">
        <v>368</v>
      </c>
      <c r="E739">
        <v>0.01</v>
      </c>
      <c r="F739">
        <v>1.0765499999999999</v>
      </c>
      <c r="G739" s="355">
        <v>0</v>
      </c>
      <c r="H739">
        <v>0</v>
      </c>
    </row>
    <row r="740" spans="1:10" x14ac:dyDescent="0.2">
      <c r="A740">
        <v>1627</v>
      </c>
      <c r="B740" s="585">
        <v>42814.204861111109</v>
      </c>
      <c r="C740" s="376" t="s">
        <v>2050</v>
      </c>
      <c r="D740" s="355">
        <v>368</v>
      </c>
      <c r="E740">
        <v>0.01</v>
      </c>
      <c r="F740">
        <v>1.0759399999999999</v>
      </c>
      <c r="G740" s="355">
        <v>0</v>
      </c>
      <c r="H740">
        <v>1.0759399999999999</v>
      </c>
      <c r="I740">
        <v>-0.92</v>
      </c>
      <c r="J740" s="355">
        <v>4906.8</v>
      </c>
    </row>
    <row r="741" spans="1:10" x14ac:dyDescent="0.2">
      <c r="A741">
        <v>1611</v>
      </c>
      <c r="B741" s="585">
        <v>42811.39166666667</v>
      </c>
      <c r="C741" s="376" t="s">
        <v>93</v>
      </c>
      <c r="D741" s="355">
        <v>369</v>
      </c>
      <c r="E741">
        <v>0.1</v>
      </c>
      <c r="F741">
        <v>1.0774600000000001</v>
      </c>
      <c r="G741" s="355">
        <v>0</v>
      </c>
      <c r="H741">
        <v>0</v>
      </c>
    </row>
    <row r="742" spans="1:10" x14ac:dyDescent="0.2">
      <c r="A742">
        <v>1648</v>
      </c>
      <c r="B742" s="585">
        <v>42815.105555555558</v>
      </c>
      <c r="C742" s="376" t="s">
        <v>2050</v>
      </c>
      <c r="D742" s="355">
        <v>369</v>
      </c>
      <c r="E742">
        <v>0.1</v>
      </c>
      <c r="F742">
        <v>1.0723800000000001</v>
      </c>
      <c r="G742" s="355">
        <v>0</v>
      </c>
      <c r="H742">
        <v>1.0723800000000001</v>
      </c>
      <c r="I742">
        <v>51.41</v>
      </c>
      <c r="J742" s="355">
        <v>4951.1000000000004</v>
      </c>
    </row>
    <row r="743" spans="1:10" x14ac:dyDescent="0.2">
      <c r="A743">
        <v>1617</v>
      </c>
      <c r="B743" s="585">
        <v>42811.626388888886</v>
      </c>
      <c r="C743" s="376" t="s">
        <v>92</v>
      </c>
      <c r="D743" s="355">
        <v>370</v>
      </c>
      <c r="E743">
        <v>0.02</v>
      </c>
      <c r="F743">
        <v>1.07304</v>
      </c>
      <c r="G743" s="355">
        <v>0</v>
      </c>
      <c r="H743">
        <v>0</v>
      </c>
    </row>
    <row r="744" spans="1:10" x14ac:dyDescent="0.2">
      <c r="A744">
        <v>1628</v>
      </c>
      <c r="B744" s="585">
        <v>42814.204861111109</v>
      </c>
      <c r="C744" s="376" t="s">
        <v>2050</v>
      </c>
      <c r="D744" s="355">
        <v>370</v>
      </c>
      <c r="E744">
        <v>0.02</v>
      </c>
      <c r="F744">
        <v>1.0759399999999999</v>
      </c>
      <c r="G744" s="355">
        <v>0</v>
      </c>
      <c r="H744">
        <v>1.0759399999999999</v>
      </c>
      <c r="I744">
        <v>5.42</v>
      </c>
      <c r="J744" s="355">
        <v>4912.2299999999996</v>
      </c>
    </row>
    <row r="745" spans="1:10" x14ac:dyDescent="0.2">
      <c r="A745">
        <v>1629</v>
      </c>
      <c r="B745" s="585">
        <v>42814.204861111109</v>
      </c>
      <c r="C745" s="376" t="s">
        <v>92</v>
      </c>
      <c r="D745" s="355">
        <v>371</v>
      </c>
      <c r="E745">
        <v>0.01</v>
      </c>
      <c r="F745">
        <v>1.07596</v>
      </c>
      <c r="G745" s="355">
        <v>0</v>
      </c>
      <c r="H745">
        <v>0</v>
      </c>
    </row>
    <row r="746" spans="1:10" x14ac:dyDescent="0.2">
      <c r="A746">
        <v>1631</v>
      </c>
      <c r="B746" s="585">
        <v>42814.432638888888</v>
      </c>
      <c r="C746" s="376" t="s">
        <v>2050</v>
      </c>
      <c r="D746" s="355">
        <v>371</v>
      </c>
      <c r="E746">
        <v>0.01</v>
      </c>
      <c r="F746">
        <v>1.0775300000000001</v>
      </c>
      <c r="G746" s="355">
        <v>0</v>
      </c>
      <c r="H746">
        <v>1.0775300000000001</v>
      </c>
      <c r="I746">
        <v>1.5</v>
      </c>
      <c r="J746" s="355">
        <v>4913.7299999999996</v>
      </c>
    </row>
    <row r="747" spans="1:10" x14ac:dyDescent="0.2">
      <c r="A747">
        <v>1632</v>
      </c>
      <c r="B747" s="585">
        <v>42814.432638888888</v>
      </c>
      <c r="C747" s="376" t="s">
        <v>92</v>
      </c>
      <c r="D747" s="355">
        <v>372</v>
      </c>
      <c r="E747">
        <v>0.01</v>
      </c>
      <c r="F747">
        <v>1.0775399999999999</v>
      </c>
      <c r="G747" s="355">
        <v>0</v>
      </c>
      <c r="H747">
        <v>0</v>
      </c>
    </row>
    <row r="748" spans="1:10" x14ac:dyDescent="0.2">
      <c r="A748">
        <v>1654</v>
      </c>
      <c r="B748" s="585">
        <v>42815.186805555553</v>
      </c>
      <c r="C748" s="376" t="s">
        <v>2050</v>
      </c>
      <c r="D748" s="355">
        <v>372</v>
      </c>
      <c r="E748">
        <v>0.01</v>
      </c>
      <c r="F748">
        <v>1.0769</v>
      </c>
      <c r="G748" s="355">
        <v>0</v>
      </c>
      <c r="H748">
        <v>1.0769</v>
      </c>
      <c r="I748">
        <v>-0.83</v>
      </c>
      <c r="J748" s="355">
        <v>4950.2700000000004</v>
      </c>
    </row>
    <row r="749" spans="1:10" x14ac:dyDescent="0.2">
      <c r="A749">
        <v>1634</v>
      </c>
      <c r="B749" s="585">
        <v>42814.805555555555</v>
      </c>
      <c r="C749" s="376" t="s">
        <v>92</v>
      </c>
      <c r="D749" s="355">
        <v>373</v>
      </c>
      <c r="E749">
        <v>0.02</v>
      </c>
      <c r="F749">
        <v>1.0740400000000001</v>
      </c>
      <c r="G749" s="355">
        <v>0</v>
      </c>
      <c r="H749">
        <v>0</v>
      </c>
    </row>
    <row r="750" spans="1:10" x14ac:dyDescent="0.2">
      <c r="A750">
        <v>1655</v>
      </c>
      <c r="B750" s="585">
        <v>42815.186805555553</v>
      </c>
      <c r="C750" s="376" t="s">
        <v>2050</v>
      </c>
      <c r="D750" s="355">
        <v>373</v>
      </c>
      <c r="E750">
        <v>0.02</v>
      </c>
      <c r="F750">
        <v>1.0769</v>
      </c>
      <c r="G750" s="355">
        <v>0</v>
      </c>
      <c r="H750">
        <v>1.0769</v>
      </c>
      <c r="I750">
        <v>5.34</v>
      </c>
      <c r="J750" s="355">
        <v>4955.6099999999997</v>
      </c>
    </row>
    <row r="751" spans="1:10" x14ac:dyDescent="0.2">
      <c r="A751">
        <v>1649</v>
      </c>
      <c r="B751" s="585">
        <v>42815.105555555558</v>
      </c>
      <c r="C751" s="376" t="s">
        <v>93</v>
      </c>
      <c r="D751" s="355">
        <v>374</v>
      </c>
      <c r="E751">
        <v>0.01</v>
      </c>
      <c r="F751">
        <v>1.0723400000000001</v>
      </c>
      <c r="G751" s="355">
        <v>0</v>
      </c>
      <c r="H751">
        <v>0</v>
      </c>
    </row>
    <row r="752" spans="1:10" x14ac:dyDescent="0.2">
      <c r="A752">
        <v>1744</v>
      </c>
      <c r="B752" s="585">
        <v>42822.8</v>
      </c>
      <c r="C752" s="376" t="s">
        <v>2050</v>
      </c>
      <c r="D752" s="355">
        <v>374</v>
      </c>
      <c r="E752">
        <v>0.01</v>
      </c>
      <c r="F752">
        <v>1.0844800000000001</v>
      </c>
      <c r="G752" s="355">
        <v>0</v>
      </c>
      <c r="H752">
        <v>1.0844800000000001</v>
      </c>
      <c r="I752">
        <v>-11.75</v>
      </c>
      <c r="J752" s="355">
        <v>4964.7299999999996</v>
      </c>
    </row>
    <row r="753" spans="1:10" x14ac:dyDescent="0.2">
      <c r="A753">
        <v>1651</v>
      </c>
      <c r="B753" s="585">
        <v>42815.162499999999</v>
      </c>
      <c r="C753" s="376" t="s">
        <v>93</v>
      </c>
      <c r="D753" s="355">
        <v>375</v>
      </c>
      <c r="E753">
        <v>0.02</v>
      </c>
      <c r="F753">
        <v>1.07586</v>
      </c>
      <c r="G753" s="355">
        <v>0</v>
      </c>
      <c r="H753">
        <v>0</v>
      </c>
    </row>
    <row r="754" spans="1:10" x14ac:dyDescent="0.2">
      <c r="A754">
        <v>1745</v>
      </c>
      <c r="B754" s="585">
        <v>42822.8</v>
      </c>
      <c r="C754" s="376" t="s">
        <v>2050</v>
      </c>
      <c r="D754" s="355">
        <v>375</v>
      </c>
      <c r="E754">
        <v>0.02</v>
      </c>
      <c r="F754">
        <v>1.0844800000000001</v>
      </c>
      <c r="G754" s="355">
        <v>0</v>
      </c>
      <c r="H754">
        <v>1.0844800000000001</v>
      </c>
      <c r="I754">
        <v>-16.46</v>
      </c>
      <c r="J754" s="355">
        <v>4948.26</v>
      </c>
    </row>
    <row r="755" spans="1:10" x14ac:dyDescent="0.2">
      <c r="A755">
        <v>1656</v>
      </c>
      <c r="B755" s="585">
        <v>42815.186805555553</v>
      </c>
      <c r="C755" s="376" t="s">
        <v>92</v>
      </c>
      <c r="D755" s="355">
        <v>376</v>
      </c>
      <c r="E755">
        <v>0.01</v>
      </c>
      <c r="F755">
        <v>1.07694</v>
      </c>
      <c r="G755" s="355">
        <v>0</v>
      </c>
      <c r="H755">
        <v>0</v>
      </c>
    </row>
    <row r="756" spans="1:10" x14ac:dyDescent="0.2">
      <c r="A756">
        <v>1658</v>
      </c>
      <c r="B756" s="585">
        <v>42815.424305555556</v>
      </c>
      <c r="C756" s="376" t="s">
        <v>2050</v>
      </c>
      <c r="D756" s="355">
        <v>376</v>
      </c>
      <c r="E756">
        <v>0.01</v>
      </c>
      <c r="F756">
        <v>1.0785100000000001</v>
      </c>
      <c r="G756" s="355">
        <v>0</v>
      </c>
      <c r="H756">
        <v>1.0785100000000001</v>
      </c>
      <c r="I756">
        <v>1.5</v>
      </c>
      <c r="J756" s="355">
        <v>4957.1099999999997</v>
      </c>
    </row>
    <row r="757" spans="1:10" x14ac:dyDescent="0.2">
      <c r="A757">
        <v>1659</v>
      </c>
      <c r="B757" s="585">
        <v>42815.424305555556</v>
      </c>
      <c r="C757" s="376" t="s">
        <v>92</v>
      </c>
      <c r="D757" s="355">
        <v>377</v>
      </c>
      <c r="E757">
        <v>0.01</v>
      </c>
      <c r="F757">
        <v>1.0785400000000001</v>
      </c>
      <c r="G757" s="355">
        <v>0</v>
      </c>
      <c r="H757">
        <v>0</v>
      </c>
    </row>
    <row r="758" spans="1:10" x14ac:dyDescent="0.2">
      <c r="A758">
        <v>1665</v>
      </c>
      <c r="B758" s="585">
        <v>42815.492361111108</v>
      </c>
      <c r="C758" s="376" t="s">
        <v>2050</v>
      </c>
      <c r="D758" s="355">
        <v>377</v>
      </c>
      <c r="E758">
        <v>0.01</v>
      </c>
      <c r="F758">
        <v>1.0801099999999999</v>
      </c>
      <c r="G758" s="355">
        <v>0</v>
      </c>
      <c r="H758">
        <v>1.0801099999999999</v>
      </c>
      <c r="I758">
        <v>1.5</v>
      </c>
      <c r="J758" s="355">
        <v>4958.6099999999997</v>
      </c>
    </row>
    <row r="759" spans="1:10" x14ac:dyDescent="0.2">
      <c r="A759">
        <v>1661</v>
      </c>
      <c r="B759" s="585">
        <v>42815.461111111108</v>
      </c>
      <c r="C759" s="376" t="s">
        <v>93</v>
      </c>
      <c r="D759" s="355">
        <v>378</v>
      </c>
      <c r="E759">
        <v>0.03</v>
      </c>
      <c r="F759">
        <v>1.0793600000000001</v>
      </c>
      <c r="G759" s="355">
        <v>0</v>
      </c>
      <c r="H759">
        <v>0</v>
      </c>
    </row>
    <row r="760" spans="1:10" x14ac:dyDescent="0.2">
      <c r="A760">
        <v>1746</v>
      </c>
      <c r="B760" s="585">
        <v>42822.8</v>
      </c>
      <c r="C760" s="376" t="s">
        <v>2050</v>
      </c>
      <c r="D760" s="355">
        <v>378</v>
      </c>
      <c r="E760">
        <v>0.03</v>
      </c>
      <c r="F760">
        <v>1.0844800000000001</v>
      </c>
      <c r="G760" s="355">
        <v>0</v>
      </c>
      <c r="H760">
        <v>1.0844800000000001</v>
      </c>
      <c r="I760">
        <v>-14.2</v>
      </c>
      <c r="J760" s="355">
        <v>4934.07</v>
      </c>
    </row>
    <row r="761" spans="1:10" x14ac:dyDescent="0.2">
      <c r="A761">
        <v>1666</v>
      </c>
      <c r="B761" s="585">
        <v>42815.492361111108</v>
      </c>
      <c r="C761" s="376" t="s">
        <v>92</v>
      </c>
      <c r="D761" s="355">
        <v>379</v>
      </c>
      <c r="E761">
        <v>0.01</v>
      </c>
      <c r="F761">
        <v>1.08016</v>
      </c>
      <c r="G761" s="355">
        <v>0</v>
      </c>
      <c r="H761">
        <v>0</v>
      </c>
    </row>
    <row r="762" spans="1:10" x14ac:dyDescent="0.2">
      <c r="A762">
        <v>1668</v>
      </c>
      <c r="B762" s="585">
        <v>42815.708333333336</v>
      </c>
      <c r="C762" s="376" t="s">
        <v>2050</v>
      </c>
      <c r="D762" s="355">
        <v>379</v>
      </c>
      <c r="E762">
        <v>0.01</v>
      </c>
      <c r="F762">
        <v>1.0817300000000001</v>
      </c>
      <c r="G762" s="355">
        <v>0</v>
      </c>
      <c r="H762">
        <v>1.0817300000000001</v>
      </c>
      <c r="I762">
        <v>1.5</v>
      </c>
      <c r="J762" s="355">
        <v>4960.1099999999997</v>
      </c>
    </row>
    <row r="763" spans="1:10" x14ac:dyDescent="0.2">
      <c r="A763">
        <v>1669</v>
      </c>
      <c r="B763" s="585">
        <v>42815.708333333336</v>
      </c>
      <c r="C763" s="376" t="s">
        <v>92</v>
      </c>
      <c r="D763" s="355">
        <v>380</v>
      </c>
      <c r="E763">
        <v>0.01</v>
      </c>
      <c r="F763">
        <v>1.0817600000000001</v>
      </c>
      <c r="G763" s="355">
        <v>0</v>
      </c>
      <c r="H763">
        <v>0</v>
      </c>
    </row>
    <row r="764" spans="1:10" x14ac:dyDescent="0.2">
      <c r="A764">
        <v>1678</v>
      </c>
      <c r="B764" s="585">
        <v>42816.718055555553</v>
      </c>
      <c r="C764" s="376" t="s">
        <v>2050</v>
      </c>
      <c r="D764" s="355">
        <v>380</v>
      </c>
      <c r="E764">
        <v>0.01</v>
      </c>
      <c r="F764">
        <v>1.0810299999999999</v>
      </c>
      <c r="G764" s="355">
        <v>0</v>
      </c>
      <c r="H764">
        <v>1.0810299999999999</v>
      </c>
      <c r="I764">
        <v>-0.92</v>
      </c>
      <c r="J764" s="355">
        <v>4959.1899999999996</v>
      </c>
    </row>
    <row r="765" spans="1:10" x14ac:dyDescent="0.2">
      <c r="A765">
        <v>1675</v>
      </c>
      <c r="B765" s="585">
        <v>42816.509722222225</v>
      </c>
      <c r="C765" s="376" t="s">
        <v>92</v>
      </c>
      <c r="D765" s="355">
        <v>381</v>
      </c>
      <c r="E765">
        <v>0.02</v>
      </c>
      <c r="F765">
        <v>1.0782499999999999</v>
      </c>
      <c r="G765" s="355">
        <v>0</v>
      </c>
      <c r="H765">
        <v>0</v>
      </c>
    </row>
    <row r="766" spans="1:10" x14ac:dyDescent="0.2">
      <c r="A766">
        <v>1679</v>
      </c>
      <c r="B766" s="585">
        <v>42816.718055555553</v>
      </c>
      <c r="C766" s="376" t="s">
        <v>2050</v>
      </c>
      <c r="D766" s="355">
        <v>381</v>
      </c>
      <c r="E766">
        <v>0.02</v>
      </c>
      <c r="F766">
        <v>1.0810299999999999</v>
      </c>
      <c r="G766" s="355">
        <v>0</v>
      </c>
      <c r="H766">
        <v>1.0810299999999999</v>
      </c>
      <c r="I766">
        <v>5.42</v>
      </c>
      <c r="J766" s="355">
        <v>4964.6099999999997</v>
      </c>
    </row>
    <row r="767" spans="1:10" x14ac:dyDescent="0.2">
      <c r="A767">
        <v>1680</v>
      </c>
      <c r="B767" s="585">
        <v>42816.718055555553</v>
      </c>
      <c r="C767" s="376" t="s">
        <v>92</v>
      </c>
      <c r="D767" s="355">
        <v>382</v>
      </c>
      <c r="E767">
        <v>0.01</v>
      </c>
      <c r="F767">
        <v>1.0810999999999999</v>
      </c>
      <c r="G767" s="355">
        <v>0</v>
      </c>
      <c r="H767">
        <v>0</v>
      </c>
    </row>
    <row r="768" spans="1:10" x14ac:dyDescent="0.2">
      <c r="A768">
        <v>1694</v>
      </c>
      <c r="B768" s="585">
        <v>42818.486111111109</v>
      </c>
      <c r="C768" s="376" t="s">
        <v>2050</v>
      </c>
      <c r="D768" s="355">
        <v>382</v>
      </c>
      <c r="E768">
        <v>0.01</v>
      </c>
      <c r="F768">
        <v>1.08057</v>
      </c>
      <c r="G768" s="355">
        <v>0</v>
      </c>
      <c r="H768">
        <v>1.08057</v>
      </c>
      <c r="I768">
        <v>-1.08</v>
      </c>
      <c r="J768" s="355">
        <v>4963.54</v>
      </c>
    </row>
    <row r="769" spans="1:10" x14ac:dyDescent="0.2">
      <c r="A769">
        <v>1686</v>
      </c>
      <c r="B769" s="585">
        <v>42817.49722222222</v>
      </c>
      <c r="C769" s="376" t="s">
        <v>92</v>
      </c>
      <c r="D769" s="355">
        <v>383</v>
      </c>
      <c r="E769">
        <v>0.02</v>
      </c>
      <c r="F769">
        <v>1.0775999999999999</v>
      </c>
      <c r="G769" s="355">
        <v>0</v>
      </c>
      <c r="H769">
        <v>0</v>
      </c>
    </row>
    <row r="770" spans="1:10" x14ac:dyDescent="0.2">
      <c r="A770">
        <v>1695</v>
      </c>
      <c r="B770" s="585">
        <v>42818.486111111109</v>
      </c>
      <c r="C770" s="376" t="s">
        <v>2050</v>
      </c>
      <c r="D770" s="355">
        <v>383</v>
      </c>
      <c r="E770">
        <v>0.02</v>
      </c>
      <c r="F770">
        <v>1.08057</v>
      </c>
      <c r="G770" s="355">
        <v>0</v>
      </c>
      <c r="H770">
        <v>1.08057</v>
      </c>
      <c r="I770">
        <v>5.56</v>
      </c>
      <c r="J770" s="355">
        <v>4969.1000000000004</v>
      </c>
    </row>
    <row r="771" spans="1:10" x14ac:dyDescent="0.2">
      <c r="A771">
        <v>1696</v>
      </c>
      <c r="B771" s="585">
        <v>42818.486111111109</v>
      </c>
      <c r="C771" s="376" t="s">
        <v>92</v>
      </c>
      <c r="D771" s="355">
        <v>384</v>
      </c>
      <c r="E771">
        <v>0.01</v>
      </c>
      <c r="F771">
        <v>1.0805899999999999</v>
      </c>
      <c r="G771" s="355">
        <v>0</v>
      </c>
      <c r="H771">
        <v>0</v>
      </c>
    </row>
    <row r="772" spans="1:10" x14ac:dyDescent="0.2">
      <c r="A772">
        <v>1698</v>
      </c>
      <c r="B772" s="585">
        <v>42821</v>
      </c>
      <c r="C772" s="376" t="s">
        <v>2050</v>
      </c>
      <c r="D772" s="355">
        <v>384</v>
      </c>
      <c r="E772">
        <v>0.01</v>
      </c>
      <c r="F772">
        <v>1.08216</v>
      </c>
      <c r="G772" s="355">
        <v>0</v>
      </c>
      <c r="H772">
        <v>1.08216</v>
      </c>
      <c r="I772">
        <v>1.38</v>
      </c>
      <c r="J772" s="355">
        <v>4970.4799999999996</v>
      </c>
    </row>
    <row r="773" spans="1:10" x14ac:dyDescent="0.2">
      <c r="A773">
        <v>1702</v>
      </c>
      <c r="B773" s="585">
        <v>42821.003472222219</v>
      </c>
      <c r="C773" s="376" t="s">
        <v>93</v>
      </c>
      <c r="D773" s="355">
        <v>385</v>
      </c>
      <c r="E773">
        <v>0.06</v>
      </c>
      <c r="F773">
        <v>1.08297</v>
      </c>
      <c r="G773" s="355">
        <v>0</v>
      </c>
      <c r="H773">
        <v>0</v>
      </c>
    </row>
    <row r="774" spans="1:10" x14ac:dyDescent="0.2">
      <c r="A774">
        <v>1747</v>
      </c>
      <c r="B774" s="585">
        <v>42822.8</v>
      </c>
      <c r="C774" s="376" t="s">
        <v>2050</v>
      </c>
      <c r="D774" s="355">
        <v>385</v>
      </c>
      <c r="E774">
        <v>0.06</v>
      </c>
      <c r="F774">
        <v>1.0844800000000001</v>
      </c>
      <c r="G774" s="355">
        <v>0</v>
      </c>
      <c r="H774">
        <v>1.0844800000000001</v>
      </c>
      <c r="I774">
        <v>-9.09</v>
      </c>
      <c r="J774" s="355">
        <v>4924.9799999999996</v>
      </c>
    </row>
    <row r="775" spans="1:10" x14ac:dyDescent="0.2">
      <c r="A775">
        <v>1707</v>
      </c>
      <c r="B775" s="585">
        <v>42821.003472222219</v>
      </c>
      <c r="C775" s="376" t="s">
        <v>92</v>
      </c>
      <c r="D775" s="355">
        <v>386</v>
      </c>
      <c r="E775">
        <v>0.01</v>
      </c>
      <c r="F775">
        <v>1.08307</v>
      </c>
      <c r="G775" s="355">
        <v>0</v>
      </c>
      <c r="H775">
        <v>0</v>
      </c>
    </row>
    <row r="776" spans="1:10" x14ac:dyDescent="0.2">
      <c r="A776">
        <v>1709</v>
      </c>
      <c r="B776" s="585">
        <v>42821.076388888891</v>
      </c>
      <c r="C776" s="376" t="s">
        <v>2050</v>
      </c>
      <c r="D776" s="355">
        <v>386</v>
      </c>
      <c r="E776">
        <v>0.01</v>
      </c>
      <c r="F776">
        <v>1.08464</v>
      </c>
      <c r="G776" s="355">
        <v>0</v>
      </c>
      <c r="H776">
        <v>1.08464</v>
      </c>
      <c r="I776">
        <v>1.5</v>
      </c>
      <c r="J776" s="355">
        <v>4971.9799999999996</v>
      </c>
    </row>
    <row r="777" spans="1:10" x14ac:dyDescent="0.2">
      <c r="A777">
        <v>1710</v>
      </c>
      <c r="B777" s="585">
        <v>42821.076388888891</v>
      </c>
      <c r="C777" s="376" t="s">
        <v>92</v>
      </c>
      <c r="D777" s="355">
        <v>387</v>
      </c>
      <c r="E777">
        <v>0.01</v>
      </c>
      <c r="F777">
        <v>1.08474</v>
      </c>
      <c r="G777" s="355">
        <v>0</v>
      </c>
      <c r="H777">
        <v>0</v>
      </c>
    </row>
    <row r="778" spans="1:10" x14ac:dyDescent="0.2">
      <c r="A778">
        <v>1712</v>
      </c>
      <c r="B778" s="585">
        <v>42821.400694444441</v>
      </c>
      <c r="C778" s="376" t="s">
        <v>2050</v>
      </c>
      <c r="D778" s="355">
        <v>387</v>
      </c>
      <c r="E778">
        <v>0.01</v>
      </c>
      <c r="F778">
        <v>1.0863100000000001</v>
      </c>
      <c r="G778" s="355">
        <v>0</v>
      </c>
      <c r="H778">
        <v>1.0863100000000001</v>
      </c>
      <c r="I778">
        <v>1.5</v>
      </c>
      <c r="J778" s="355">
        <v>4973.4799999999996</v>
      </c>
    </row>
    <row r="779" spans="1:10" x14ac:dyDescent="0.2">
      <c r="A779">
        <v>1713</v>
      </c>
      <c r="B779" s="585">
        <v>42821.400694444441</v>
      </c>
      <c r="C779" s="376" t="s">
        <v>92</v>
      </c>
      <c r="D779" s="355">
        <v>388</v>
      </c>
      <c r="E779">
        <v>0.01</v>
      </c>
      <c r="F779">
        <v>1.08633</v>
      </c>
      <c r="G779" s="355">
        <v>0</v>
      </c>
      <c r="H779">
        <v>0</v>
      </c>
    </row>
    <row r="780" spans="1:10" x14ac:dyDescent="0.2">
      <c r="A780">
        <v>1721</v>
      </c>
      <c r="B780" s="585">
        <v>42821.614583333336</v>
      </c>
      <c r="C780" s="376" t="s">
        <v>2050</v>
      </c>
      <c r="D780" s="355">
        <v>388</v>
      </c>
      <c r="E780">
        <v>0.01</v>
      </c>
      <c r="F780">
        <v>1.0879000000000001</v>
      </c>
      <c r="G780" s="355">
        <v>0</v>
      </c>
      <c r="H780">
        <v>1.0879000000000001</v>
      </c>
      <c r="I780">
        <v>1.5</v>
      </c>
      <c r="J780" s="355">
        <v>4974.9799999999996</v>
      </c>
    </row>
    <row r="781" spans="1:10" x14ac:dyDescent="0.2">
      <c r="A781">
        <v>1715</v>
      </c>
      <c r="B781" s="585">
        <v>42821.408333333333</v>
      </c>
      <c r="C781" s="376" t="s">
        <v>93</v>
      </c>
      <c r="D781" s="355">
        <v>389</v>
      </c>
      <c r="E781">
        <v>0.1</v>
      </c>
      <c r="F781">
        <v>1.0865</v>
      </c>
      <c r="G781" s="355">
        <v>0</v>
      </c>
      <c r="H781">
        <v>0</v>
      </c>
    </row>
    <row r="782" spans="1:10" x14ac:dyDescent="0.2">
      <c r="A782">
        <v>1748</v>
      </c>
      <c r="B782" s="585">
        <v>42822.8</v>
      </c>
      <c r="C782" s="376" t="s">
        <v>2050</v>
      </c>
      <c r="D782" s="355">
        <v>389</v>
      </c>
      <c r="E782">
        <v>0.1</v>
      </c>
      <c r="F782">
        <v>1.0844800000000001</v>
      </c>
      <c r="G782" s="355">
        <v>0</v>
      </c>
      <c r="H782">
        <v>1.0844800000000001</v>
      </c>
      <c r="I782">
        <v>20.149999999999999</v>
      </c>
      <c r="J782" s="355">
        <v>4945.13</v>
      </c>
    </row>
    <row r="783" spans="1:10" x14ac:dyDescent="0.2">
      <c r="A783">
        <v>1722</v>
      </c>
      <c r="B783" s="585">
        <v>42821.614583333336</v>
      </c>
      <c r="C783" s="376" t="s">
        <v>92</v>
      </c>
      <c r="D783" s="355">
        <v>390</v>
      </c>
      <c r="E783">
        <v>0.01</v>
      </c>
      <c r="F783">
        <v>1.0879099999999999</v>
      </c>
      <c r="G783" s="355">
        <v>0</v>
      </c>
      <c r="H783">
        <v>0</v>
      </c>
    </row>
    <row r="784" spans="1:10" x14ac:dyDescent="0.2">
      <c r="A784">
        <v>1724</v>
      </c>
      <c r="B784" s="585">
        <v>42821.644444444442</v>
      </c>
      <c r="C784" s="376" t="s">
        <v>2050</v>
      </c>
      <c r="D784" s="355">
        <v>390</v>
      </c>
      <c r="E784">
        <v>0.01</v>
      </c>
      <c r="F784">
        <v>1.08948</v>
      </c>
      <c r="G784" s="355">
        <v>0</v>
      </c>
      <c r="H784">
        <v>1.08948</v>
      </c>
      <c r="I784">
        <v>1.5</v>
      </c>
      <c r="J784" s="355">
        <v>4976.4799999999996</v>
      </c>
    </row>
    <row r="785" spans="1:10" x14ac:dyDescent="0.2">
      <c r="A785">
        <v>1725</v>
      </c>
      <c r="B785" s="585">
        <v>42821.644444444442</v>
      </c>
      <c r="C785" s="376" t="s">
        <v>92</v>
      </c>
      <c r="D785" s="355">
        <v>391</v>
      </c>
      <c r="E785">
        <v>0.01</v>
      </c>
      <c r="F785">
        <v>1.08951</v>
      </c>
      <c r="G785" s="355">
        <v>0</v>
      </c>
      <c r="H785">
        <v>0</v>
      </c>
    </row>
    <row r="786" spans="1:10" x14ac:dyDescent="0.2">
      <c r="A786">
        <v>1975</v>
      </c>
      <c r="B786" s="585">
        <v>42837.929166666669</v>
      </c>
      <c r="C786" s="376" t="s">
        <v>2050</v>
      </c>
      <c r="D786" s="355">
        <v>391</v>
      </c>
      <c r="E786">
        <v>0.01</v>
      </c>
      <c r="F786">
        <v>1.0648500000000001</v>
      </c>
      <c r="G786" s="355">
        <v>0</v>
      </c>
      <c r="H786">
        <v>1.0648500000000001</v>
      </c>
      <c r="I786">
        <v>-26.63</v>
      </c>
      <c r="J786" s="355">
        <v>5057.97</v>
      </c>
    </row>
    <row r="787" spans="1:10" x14ac:dyDescent="0.2">
      <c r="A787">
        <v>1727</v>
      </c>
      <c r="B787" s="585">
        <v>42821.670138888891</v>
      </c>
      <c r="C787" s="376" t="s">
        <v>93</v>
      </c>
      <c r="D787" s="355">
        <v>392</v>
      </c>
      <c r="E787">
        <v>0.19</v>
      </c>
      <c r="F787">
        <v>1.0900099999999999</v>
      </c>
      <c r="G787" s="355">
        <v>0</v>
      </c>
      <c r="H787">
        <v>0</v>
      </c>
    </row>
    <row r="788" spans="1:10" x14ac:dyDescent="0.2">
      <c r="A788">
        <v>1749</v>
      </c>
      <c r="B788" s="585">
        <v>42822.8</v>
      </c>
      <c r="C788" s="376" t="s">
        <v>2050</v>
      </c>
      <c r="D788" s="355">
        <v>392</v>
      </c>
      <c r="E788">
        <v>0.19</v>
      </c>
      <c r="F788">
        <v>1.0844800000000001</v>
      </c>
      <c r="G788" s="355">
        <v>0</v>
      </c>
      <c r="H788">
        <v>1.0844800000000001</v>
      </c>
      <c r="I788">
        <v>104.98</v>
      </c>
      <c r="J788" s="355">
        <v>5050.12</v>
      </c>
    </row>
    <row r="789" spans="1:10" x14ac:dyDescent="0.2">
      <c r="A789">
        <v>1741</v>
      </c>
      <c r="B789" s="585">
        <v>42822.107638888891</v>
      </c>
      <c r="C789" s="376" t="s">
        <v>92</v>
      </c>
      <c r="D789" s="355">
        <v>393</v>
      </c>
      <c r="E789">
        <v>0.02</v>
      </c>
      <c r="F789">
        <v>1.0860099999999999</v>
      </c>
      <c r="G789" s="355">
        <v>0</v>
      </c>
      <c r="H789">
        <v>0</v>
      </c>
    </row>
    <row r="790" spans="1:10" x14ac:dyDescent="0.2">
      <c r="A790">
        <v>1976</v>
      </c>
      <c r="B790" s="585">
        <v>42837.929166666669</v>
      </c>
      <c r="C790" s="376" t="s">
        <v>2050</v>
      </c>
      <c r="D790" s="355">
        <v>393</v>
      </c>
      <c r="E790">
        <v>0.02</v>
      </c>
      <c r="F790">
        <v>1.0648500000000001</v>
      </c>
      <c r="G790" s="355">
        <v>0</v>
      </c>
      <c r="H790">
        <v>1.0648500000000001</v>
      </c>
      <c r="I790">
        <v>-46.02</v>
      </c>
      <c r="J790" s="355">
        <v>5011.9399999999996</v>
      </c>
    </row>
    <row r="791" spans="1:10" x14ac:dyDescent="0.2">
      <c r="A791">
        <v>1750</v>
      </c>
      <c r="B791" s="585">
        <v>42822.8</v>
      </c>
      <c r="C791" s="376" t="s">
        <v>93</v>
      </c>
      <c r="D791" s="355">
        <v>394</v>
      </c>
      <c r="E791">
        <v>0.01</v>
      </c>
      <c r="F791">
        <v>1.08446</v>
      </c>
      <c r="G791" s="355">
        <v>0</v>
      </c>
      <c r="H791">
        <v>0</v>
      </c>
    </row>
    <row r="792" spans="1:10" x14ac:dyDescent="0.2">
      <c r="A792">
        <v>1752</v>
      </c>
      <c r="B792" s="585">
        <v>42822.856249999997</v>
      </c>
      <c r="C792" s="376" t="s">
        <v>2050</v>
      </c>
      <c r="D792" s="355">
        <v>394</v>
      </c>
      <c r="E792">
        <v>0.01</v>
      </c>
      <c r="F792">
        <v>1.0828899999999999</v>
      </c>
      <c r="G792" s="355">
        <v>0</v>
      </c>
      <c r="H792">
        <v>1.0828899999999999</v>
      </c>
      <c r="I792">
        <v>1.5</v>
      </c>
      <c r="J792" s="355">
        <v>5051.62</v>
      </c>
    </row>
    <row r="793" spans="1:10" x14ac:dyDescent="0.2">
      <c r="A793">
        <v>1753</v>
      </c>
      <c r="B793" s="585">
        <v>42822.856249999997</v>
      </c>
      <c r="C793" s="376" t="s">
        <v>93</v>
      </c>
      <c r="D793" s="355">
        <v>395</v>
      </c>
      <c r="E793">
        <v>0.01</v>
      </c>
      <c r="F793">
        <v>1.0828599999999999</v>
      </c>
      <c r="G793" s="355">
        <v>0</v>
      </c>
      <c r="H793">
        <v>0</v>
      </c>
    </row>
    <row r="794" spans="1:10" x14ac:dyDescent="0.2">
      <c r="A794">
        <v>1759</v>
      </c>
      <c r="B794" s="585">
        <v>42822.875</v>
      </c>
      <c r="C794" s="376" t="s">
        <v>2050</v>
      </c>
      <c r="D794" s="355">
        <v>395</v>
      </c>
      <c r="E794">
        <v>0.01</v>
      </c>
      <c r="F794">
        <v>1.0812900000000001</v>
      </c>
      <c r="G794" s="355">
        <v>0</v>
      </c>
      <c r="H794">
        <v>1.0812900000000001</v>
      </c>
      <c r="I794">
        <v>1.5</v>
      </c>
      <c r="J794" s="355">
        <v>5053.12</v>
      </c>
    </row>
    <row r="795" spans="1:10" x14ac:dyDescent="0.2">
      <c r="A795">
        <v>1755</v>
      </c>
      <c r="B795" s="585">
        <v>42822.86041666667</v>
      </c>
      <c r="C795" s="376" t="s">
        <v>92</v>
      </c>
      <c r="D795" s="355">
        <v>396</v>
      </c>
      <c r="E795">
        <v>0.03</v>
      </c>
      <c r="F795">
        <v>1.08246</v>
      </c>
      <c r="G795" s="355">
        <v>0</v>
      </c>
      <c r="H795">
        <v>0</v>
      </c>
    </row>
    <row r="796" spans="1:10" x14ac:dyDescent="0.2">
      <c r="A796">
        <v>1977</v>
      </c>
      <c r="B796" s="585">
        <v>42837.929166666669</v>
      </c>
      <c r="C796" s="376" t="s">
        <v>2050</v>
      </c>
      <c r="D796" s="355">
        <v>396</v>
      </c>
      <c r="E796">
        <v>0.03</v>
      </c>
      <c r="F796">
        <v>1.0648500000000001</v>
      </c>
      <c r="G796" s="355">
        <v>0</v>
      </c>
      <c r="H796">
        <v>1.0648500000000001</v>
      </c>
      <c r="I796">
        <v>-58.39</v>
      </c>
      <c r="J796" s="355">
        <v>4953.5600000000004</v>
      </c>
    </row>
    <row r="797" spans="1:10" x14ac:dyDescent="0.2">
      <c r="A797">
        <v>1760</v>
      </c>
      <c r="B797" s="585">
        <v>42822.875</v>
      </c>
      <c r="C797" s="376" t="s">
        <v>93</v>
      </c>
      <c r="D797" s="355">
        <v>397</v>
      </c>
      <c r="E797">
        <v>0.01</v>
      </c>
      <c r="F797">
        <v>1.08124</v>
      </c>
      <c r="G797" s="355">
        <v>0</v>
      </c>
      <c r="H797">
        <v>0</v>
      </c>
    </row>
    <row r="798" spans="1:10" x14ac:dyDescent="0.2">
      <c r="A798">
        <v>1766</v>
      </c>
      <c r="B798" s="585">
        <v>42823.399305555555</v>
      </c>
      <c r="C798" s="376" t="s">
        <v>2050</v>
      </c>
      <c r="D798" s="355">
        <v>397</v>
      </c>
      <c r="E798">
        <v>0.01</v>
      </c>
      <c r="F798">
        <v>1.0797399999999999</v>
      </c>
      <c r="G798" s="355">
        <v>0</v>
      </c>
      <c r="H798">
        <v>1.0797399999999999</v>
      </c>
      <c r="I798">
        <v>1.5</v>
      </c>
      <c r="J798" s="355">
        <v>5054.6099999999997</v>
      </c>
    </row>
    <row r="799" spans="1:10" x14ac:dyDescent="0.2">
      <c r="A799">
        <v>1767</v>
      </c>
      <c r="B799" s="585">
        <v>42823.399305555555</v>
      </c>
      <c r="C799" s="376" t="s">
        <v>93</v>
      </c>
      <c r="D799" s="355">
        <v>398</v>
      </c>
      <c r="E799">
        <v>0.01</v>
      </c>
      <c r="F799">
        <v>1.0796699999999999</v>
      </c>
      <c r="G799" s="355">
        <v>0</v>
      </c>
      <c r="H799">
        <v>0</v>
      </c>
    </row>
    <row r="800" spans="1:10" x14ac:dyDescent="0.2">
      <c r="A800">
        <v>1774</v>
      </c>
      <c r="B800" s="585">
        <v>42823.436111111114</v>
      </c>
      <c r="C800" s="376" t="s">
        <v>2050</v>
      </c>
      <c r="D800" s="355">
        <v>398</v>
      </c>
      <c r="E800">
        <v>0.01</v>
      </c>
      <c r="F800">
        <v>1.0781000000000001</v>
      </c>
      <c r="G800" s="355">
        <v>0</v>
      </c>
      <c r="H800">
        <v>1.0781000000000001</v>
      </c>
      <c r="I800">
        <v>1.5</v>
      </c>
      <c r="J800" s="355">
        <v>5056.1099999999997</v>
      </c>
    </row>
    <row r="801" spans="1:10" x14ac:dyDescent="0.2">
      <c r="A801">
        <v>1769</v>
      </c>
      <c r="B801" s="585">
        <v>42823.399305555555</v>
      </c>
      <c r="C801" s="376" t="s">
        <v>92</v>
      </c>
      <c r="D801" s="355">
        <v>399</v>
      </c>
      <c r="E801">
        <v>0.06</v>
      </c>
      <c r="F801">
        <v>1.07894</v>
      </c>
      <c r="G801" s="355">
        <v>0</v>
      </c>
      <c r="H801">
        <v>0</v>
      </c>
    </row>
    <row r="802" spans="1:10" x14ac:dyDescent="0.2">
      <c r="A802">
        <v>1978</v>
      </c>
      <c r="B802" s="585">
        <v>42837.929166666669</v>
      </c>
      <c r="C802" s="376" t="s">
        <v>2050</v>
      </c>
      <c r="D802" s="355">
        <v>399</v>
      </c>
      <c r="E802">
        <v>0.06</v>
      </c>
      <c r="F802">
        <v>1.0648500000000001</v>
      </c>
      <c r="G802" s="355">
        <v>0</v>
      </c>
      <c r="H802">
        <v>1.0648500000000001</v>
      </c>
      <c r="I802">
        <v>-94.94</v>
      </c>
      <c r="J802" s="355">
        <v>4858.62</v>
      </c>
    </row>
    <row r="803" spans="1:10" x14ac:dyDescent="0.2">
      <c r="A803">
        <v>1775</v>
      </c>
      <c r="B803" s="585">
        <v>42823.436111111114</v>
      </c>
      <c r="C803" s="376" t="s">
        <v>93</v>
      </c>
      <c r="D803" s="355">
        <v>400</v>
      </c>
      <c r="E803">
        <v>0.01</v>
      </c>
      <c r="F803">
        <v>1.0780799999999999</v>
      </c>
      <c r="G803" s="355">
        <v>0</v>
      </c>
      <c r="H803">
        <v>0</v>
      </c>
    </row>
    <row r="804" spans="1:10" x14ac:dyDescent="0.2">
      <c r="A804">
        <v>1777</v>
      </c>
      <c r="B804" s="585">
        <v>42823.618055555555</v>
      </c>
      <c r="C804" s="376" t="s">
        <v>2050</v>
      </c>
      <c r="D804" s="355">
        <v>400</v>
      </c>
      <c r="E804">
        <v>0.01</v>
      </c>
      <c r="F804">
        <v>1.0765100000000001</v>
      </c>
      <c r="G804" s="355">
        <v>0</v>
      </c>
      <c r="H804">
        <v>1.0765100000000001</v>
      </c>
      <c r="I804">
        <v>1.5</v>
      </c>
      <c r="J804" s="355">
        <v>5057.6099999999997</v>
      </c>
    </row>
    <row r="805" spans="1:10" x14ac:dyDescent="0.2">
      <c r="A805">
        <v>1778</v>
      </c>
      <c r="B805" s="585">
        <v>42823.621527777781</v>
      </c>
      <c r="C805" s="376" t="s">
        <v>93</v>
      </c>
      <c r="D805" s="355">
        <v>401</v>
      </c>
      <c r="E805">
        <v>0.01</v>
      </c>
      <c r="F805">
        <v>1.07525</v>
      </c>
      <c r="G805" s="355">
        <v>0</v>
      </c>
      <c r="H805">
        <v>0</v>
      </c>
    </row>
    <row r="806" spans="1:10" x14ac:dyDescent="0.2">
      <c r="A806">
        <v>1792</v>
      </c>
      <c r="B806" s="585">
        <v>42824.447916666664</v>
      </c>
      <c r="C806" s="376" t="s">
        <v>2050</v>
      </c>
      <c r="D806" s="355">
        <v>401</v>
      </c>
      <c r="E806">
        <v>0.01</v>
      </c>
      <c r="F806">
        <v>1.0738799999999999</v>
      </c>
      <c r="G806" s="355">
        <v>0</v>
      </c>
      <c r="H806">
        <v>1.0738799999999999</v>
      </c>
      <c r="I806">
        <v>1.5</v>
      </c>
      <c r="J806" s="355">
        <v>5059.1099999999997</v>
      </c>
    </row>
    <row r="807" spans="1:10" x14ac:dyDescent="0.2">
      <c r="A807">
        <v>1780</v>
      </c>
      <c r="B807" s="585">
        <v>42823.621527777781</v>
      </c>
      <c r="C807" s="376" t="s">
        <v>92</v>
      </c>
      <c r="D807" s="355">
        <v>402</v>
      </c>
      <c r="E807">
        <v>0.1</v>
      </c>
      <c r="F807">
        <v>1.0752699999999999</v>
      </c>
      <c r="G807" s="355">
        <v>0</v>
      </c>
      <c r="H807">
        <v>0</v>
      </c>
    </row>
    <row r="808" spans="1:10" x14ac:dyDescent="0.2">
      <c r="A808">
        <v>1979</v>
      </c>
      <c r="B808" s="585">
        <v>42837.929166666669</v>
      </c>
      <c r="C808" s="376" t="s">
        <v>2050</v>
      </c>
      <c r="D808" s="355">
        <v>402</v>
      </c>
      <c r="E808">
        <v>0.1</v>
      </c>
      <c r="F808">
        <v>1.0648500000000001</v>
      </c>
      <c r="G808" s="355">
        <v>0</v>
      </c>
      <c r="H808">
        <v>1.0648500000000001</v>
      </c>
      <c r="I808">
        <v>-121.53</v>
      </c>
      <c r="J808" s="355">
        <v>4737.09</v>
      </c>
    </row>
    <row r="809" spans="1:10" x14ac:dyDescent="0.2">
      <c r="A809">
        <v>1793</v>
      </c>
      <c r="B809" s="585">
        <v>42824.447916666664</v>
      </c>
      <c r="C809" s="376" t="s">
        <v>93</v>
      </c>
      <c r="D809" s="355">
        <v>403</v>
      </c>
      <c r="E809">
        <v>0.01</v>
      </c>
      <c r="F809">
        <v>1.07385</v>
      </c>
      <c r="G809" s="355">
        <v>0</v>
      </c>
      <c r="H809">
        <v>0</v>
      </c>
    </row>
    <row r="810" spans="1:10" x14ac:dyDescent="0.2">
      <c r="A810">
        <v>1795</v>
      </c>
      <c r="B810" s="585">
        <v>42824.663888888892</v>
      </c>
      <c r="C810" s="376" t="s">
        <v>2050</v>
      </c>
      <c r="D810" s="355">
        <v>403</v>
      </c>
      <c r="E810">
        <v>0.01</v>
      </c>
      <c r="F810">
        <v>1.0722799999999999</v>
      </c>
      <c r="G810" s="355">
        <v>0</v>
      </c>
      <c r="H810">
        <v>1.0722799999999999</v>
      </c>
      <c r="I810">
        <v>1.5</v>
      </c>
      <c r="J810" s="355">
        <v>5060.6099999999997</v>
      </c>
    </row>
    <row r="811" spans="1:10" x14ac:dyDescent="0.2">
      <c r="A811">
        <v>1796</v>
      </c>
      <c r="B811" s="585">
        <v>42824.663888888892</v>
      </c>
      <c r="C811" s="376" t="s">
        <v>93</v>
      </c>
      <c r="D811" s="355">
        <v>404</v>
      </c>
      <c r="E811">
        <v>0.01</v>
      </c>
      <c r="F811">
        <v>1.07226</v>
      </c>
      <c r="G811" s="355">
        <v>0</v>
      </c>
      <c r="H811">
        <v>0</v>
      </c>
    </row>
    <row r="812" spans="1:10" x14ac:dyDescent="0.2">
      <c r="A812">
        <v>1805</v>
      </c>
      <c r="B812" s="585">
        <v>42824.831250000003</v>
      </c>
      <c r="C812" s="376" t="s">
        <v>2050</v>
      </c>
      <c r="D812" s="355">
        <v>404</v>
      </c>
      <c r="E812">
        <v>0.01</v>
      </c>
      <c r="F812">
        <v>1.0706899999999999</v>
      </c>
      <c r="G812" s="355">
        <v>0</v>
      </c>
      <c r="H812">
        <v>1.0706899999999999</v>
      </c>
      <c r="I812">
        <v>1.5</v>
      </c>
      <c r="J812" s="355">
        <v>5062.1099999999997</v>
      </c>
    </row>
    <row r="813" spans="1:10" x14ac:dyDescent="0.2">
      <c r="A813">
        <v>1798</v>
      </c>
      <c r="B813" s="585">
        <v>42824.82916666667</v>
      </c>
      <c r="C813" s="376" t="s">
        <v>92</v>
      </c>
      <c r="D813" s="355">
        <v>405</v>
      </c>
      <c r="E813">
        <v>0.19</v>
      </c>
      <c r="F813">
        <v>1.0717399999999999</v>
      </c>
      <c r="G813" s="355">
        <v>0</v>
      </c>
      <c r="H813">
        <v>0</v>
      </c>
    </row>
    <row r="814" spans="1:10" x14ac:dyDescent="0.2">
      <c r="A814">
        <v>1980</v>
      </c>
      <c r="B814" s="585">
        <v>42837.929166666669</v>
      </c>
      <c r="C814" s="376" t="s">
        <v>2050</v>
      </c>
      <c r="D814" s="355">
        <v>405</v>
      </c>
      <c r="E814">
        <v>0.19</v>
      </c>
      <c r="F814">
        <v>1.0648500000000001</v>
      </c>
      <c r="G814" s="355">
        <v>0</v>
      </c>
      <c r="H814">
        <v>1.0648500000000001</v>
      </c>
      <c r="I814">
        <v>-157.07</v>
      </c>
      <c r="J814" s="355">
        <v>4580.0200000000004</v>
      </c>
    </row>
    <row r="815" spans="1:10" x14ac:dyDescent="0.2">
      <c r="A815">
        <v>1806</v>
      </c>
      <c r="B815" s="585">
        <v>42824.831250000003</v>
      </c>
      <c r="C815" s="376" t="s">
        <v>93</v>
      </c>
      <c r="D815" s="355">
        <v>406</v>
      </c>
      <c r="E815">
        <v>0.01</v>
      </c>
      <c r="F815">
        <v>1.0706500000000001</v>
      </c>
      <c r="G815" s="355">
        <v>0</v>
      </c>
      <c r="H815">
        <v>0</v>
      </c>
    </row>
    <row r="816" spans="1:10" x14ac:dyDescent="0.2">
      <c r="A816">
        <v>1808</v>
      </c>
      <c r="B816" s="585">
        <v>42824.854166666664</v>
      </c>
      <c r="C816" s="376" t="s">
        <v>2050</v>
      </c>
      <c r="D816" s="355">
        <v>406</v>
      </c>
      <c r="E816">
        <v>0.01</v>
      </c>
      <c r="F816">
        <v>1.06908</v>
      </c>
      <c r="G816" s="355">
        <v>0</v>
      </c>
      <c r="H816">
        <v>1.06908</v>
      </c>
      <c r="I816">
        <v>1.5</v>
      </c>
      <c r="J816" s="355">
        <v>5063.6099999999997</v>
      </c>
    </row>
    <row r="817" spans="1:10" x14ac:dyDescent="0.2">
      <c r="A817">
        <v>1809</v>
      </c>
      <c r="B817" s="585">
        <v>42824.854166666664</v>
      </c>
      <c r="C817" s="376" t="s">
        <v>93</v>
      </c>
      <c r="D817" s="355">
        <v>407</v>
      </c>
      <c r="E817">
        <v>0.01</v>
      </c>
      <c r="F817">
        <v>1.0690500000000001</v>
      </c>
      <c r="G817" s="355">
        <v>0</v>
      </c>
      <c r="H817">
        <v>0</v>
      </c>
    </row>
    <row r="818" spans="1:10" x14ac:dyDescent="0.2">
      <c r="A818">
        <v>1819</v>
      </c>
      <c r="B818" s="585">
        <v>42824.991666666669</v>
      </c>
      <c r="C818" s="376" t="s">
        <v>2050</v>
      </c>
      <c r="D818" s="355">
        <v>407</v>
      </c>
      <c r="E818">
        <v>0.01</v>
      </c>
      <c r="F818">
        <v>1.06748</v>
      </c>
      <c r="G818" s="355">
        <v>0</v>
      </c>
      <c r="H818">
        <v>1.06748</v>
      </c>
      <c r="I818">
        <v>1.5</v>
      </c>
      <c r="J818" s="355">
        <v>5065.1099999999997</v>
      </c>
    </row>
    <row r="819" spans="1:10" x14ac:dyDescent="0.2">
      <c r="A819">
        <v>1811</v>
      </c>
      <c r="B819" s="585">
        <v>42824.936111111114</v>
      </c>
      <c r="C819" s="376" t="s">
        <v>92</v>
      </c>
      <c r="D819" s="355">
        <v>408</v>
      </c>
      <c r="E819">
        <v>0.34</v>
      </c>
      <c r="F819">
        <v>1.06823</v>
      </c>
      <c r="G819" s="355">
        <v>0</v>
      </c>
      <c r="H819">
        <v>0</v>
      </c>
    </row>
    <row r="820" spans="1:10" x14ac:dyDescent="0.2">
      <c r="A820">
        <v>1981</v>
      </c>
      <c r="B820" s="585">
        <v>42837.929166666669</v>
      </c>
      <c r="C820" s="376" t="s">
        <v>2050</v>
      </c>
      <c r="D820" s="355">
        <v>408</v>
      </c>
      <c r="E820">
        <v>0.34</v>
      </c>
      <c r="F820">
        <v>1.0648500000000001</v>
      </c>
      <c r="G820" s="355">
        <v>0</v>
      </c>
      <c r="H820">
        <v>1.0648500000000001</v>
      </c>
      <c r="I820">
        <v>-161.72999999999999</v>
      </c>
      <c r="J820" s="355">
        <v>4418.28</v>
      </c>
    </row>
    <row r="821" spans="1:10" x14ac:dyDescent="0.2">
      <c r="A821">
        <v>1820</v>
      </c>
      <c r="B821" s="585">
        <v>42824.991666666669</v>
      </c>
      <c r="C821" s="376" t="s">
        <v>93</v>
      </c>
      <c r="D821" s="355">
        <v>409</v>
      </c>
      <c r="E821">
        <v>0.01</v>
      </c>
      <c r="F821">
        <v>1.06742</v>
      </c>
      <c r="G821" s="355">
        <v>0</v>
      </c>
      <c r="H821">
        <v>0</v>
      </c>
    </row>
    <row r="822" spans="1:10" x14ac:dyDescent="0.2">
      <c r="A822">
        <v>1830</v>
      </c>
      <c r="B822" s="585">
        <v>42825.970138888886</v>
      </c>
      <c r="C822" s="376" t="s">
        <v>2050</v>
      </c>
      <c r="D822" s="355">
        <v>409</v>
      </c>
      <c r="E822">
        <v>0.01</v>
      </c>
      <c r="F822">
        <v>1.06592</v>
      </c>
      <c r="G822" s="355">
        <v>0</v>
      </c>
      <c r="H822">
        <v>1.06592</v>
      </c>
      <c r="I822">
        <v>1.5</v>
      </c>
      <c r="J822" s="355">
        <v>5066.6000000000004</v>
      </c>
    </row>
    <row r="823" spans="1:10" x14ac:dyDescent="0.2">
      <c r="A823">
        <v>1831</v>
      </c>
      <c r="B823" s="585">
        <v>42825.970138888886</v>
      </c>
      <c r="C823" s="376" t="s">
        <v>93</v>
      </c>
      <c r="D823" s="355">
        <v>410</v>
      </c>
      <c r="E823">
        <v>0.01</v>
      </c>
      <c r="F823">
        <v>1.0658300000000001</v>
      </c>
      <c r="G823" s="355">
        <v>0</v>
      </c>
      <c r="H823">
        <v>0</v>
      </c>
    </row>
    <row r="824" spans="1:10" x14ac:dyDescent="0.2">
      <c r="A824">
        <v>1850</v>
      </c>
      <c r="B824" s="585">
        <v>42828.751388888886</v>
      </c>
      <c r="C824" s="376" t="s">
        <v>2050</v>
      </c>
      <c r="D824" s="355">
        <v>410</v>
      </c>
      <c r="E824">
        <v>0.01</v>
      </c>
      <c r="F824">
        <v>1.06433</v>
      </c>
      <c r="G824" s="355">
        <v>0</v>
      </c>
      <c r="H824">
        <v>1.06433</v>
      </c>
      <c r="I824">
        <v>1.5</v>
      </c>
      <c r="J824" s="355">
        <v>5068.1000000000004</v>
      </c>
    </row>
    <row r="825" spans="1:10" x14ac:dyDescent="0.2">
      <c r="A825">
        <v>1841</v>
      </c>
      <c r="B825" s="585">
        <v>42828.75</v>
      </c>
      <c r="C825" s="376" t="s">
        <v>92</v>
      </c>
      <c r="D825" s="355">
        <v>411</v>
      </c>
      <c r="E825">
        <v>0.61</v>
      </c>
      <c r="F825">
        <v>1.06473</v>
      </c>
      <c r="G825" s="355">
        <v>0</v>
      </c>
      <c r="H825">
        <v>0</v>
      </c>
    </row>
    <row r="826" spans="1:10" x14ac:dyDescent="0.2">
      <c r="A826">
        <v>1982</v>
      </c>
      <c r="B826" s="585">
        <v>42837.929166666669</v>
      </c>
      <c r="C826" s="376" t="s">
        <v>2050</v>
      </c>
      <c r="D826" s="355">
        <v>411</v>
      </c>
      <c r="E826">
        <v>0.61</v>
      </c>
      <c r="F826">
        <v>1.0648500000000001</v>
      </c>
      <c r="G826" s="355">
        <v>0</v>
      </c>
      <c r="H826">
        <v>1.0648500000000001</v>
      </c>
      <c r="I826">
        <v>-62.17</v>
      </c>
      <c r="J826" s="355">
        <v>4356.1099999999997</v>
      </c>
    </row>
    <row r="827" spans="1:10" x14ac:dyDescent="0.2">
      <c r="A827">
        <v>1851</v>
      </c>
      <c r="B827" s="585">
        <v>42828.751388888886</v>
      </c>
      <c r="C827" s="376" t="s">
        <v>93</v>
      </c>
      <c r="D827" s="355">
        <v>412</v>
      </c>
      <c r="E827">
        <v>0.01</v>
      </c>
      <c r="F827">
        <v>1.06429</v>
      </c>
      <c r="G827" s="355">
        <v>0</v>
      </c>
      <c r="H827">
        <v>0</v>
      </c>
    </row>
    <row r="828" spans="1:10" x14ac:dyDescent="0.2">
      <c r="A828">
        <v>1874</v>
      </c>
      <c r="B828" s="585">
        <v>42830.821527777778</v>
      </c>
      <c r="C828" s="376" t="s">
        <v>2050</v>
      </c>
      <c r="D828" s="355">
        <v>412</v>
      </c>
      <c r="E828">
        <v>0.01</v>
      </c>
      <c r="F828">
        <v>1.0650999999999999</v>
      </c>
      <c r="G828" s="355">
        <v>0</v>
      </c>
      <c r="H828">
        <v>1.0650999999999999</v>
      </c>
      <c r="I828">
        <v>-0.75</v>
      </c>
      <c r="J828" s="355">
        <v>5067.3500000000004</v>
      </c>
    </row>
    <row r="829" spans="1:10" x14ac:dyDescent="0.2">
      <c r="A829">
        <v>1871</v>
      </c>
      <c r="B829" s="585">
        <v>42830.040277777778</v>
      </c>
      <c r="C829" s="376" t="s">
        <v>93</v>
      </c>
      <c r="D829" s="355">
        <v>413</v>
      </c>
      <c r="E829">
        <v>0.02</v>
      </c>
      <c r="F829">
        <v>1.0678000000000001</v>
      </c>
      <c r="G829" s="355">
        <v>0</v>
      </c>
      <c r="H829">
        <v>0</v>
      </c>
    </row>
    <row r="830" spans="1:10" x14ac:dyDescent="0.2">
      <c r="A830">
        <v>1875</v>
      </c>
      <c r="B830" s="585">
        <v>42830.821527777778</v>
      </c>
      <c r="C830" s="376" t="s">
        <v>2050</v>
      </c>
      <c r="D830" s="355">
        <v>413</v>
      </c>
      <c r="E830">
        <v>0.02</v>
      </c>
      <c r="F830">
        <v>1.0650999999999999</v>
      </c>
      <c r="G830" s="355">
        <v>0</v>
      </c>
      <c r="H830">
        <v>1.0650999999999999</v>
      </c>
      <c r="I830">
        <v>5.26</v>
      </c>
      <c r="J830" s="355">
        <v>5072.6099999999997</v>
      </c>
    </row>
    <row r="831" spans="1:10" x14ac:dyDescent="0.2">
      <c r="A831">
        <v>1876</v>
      </c>
      <c r="B831" s="585">
        <v>42830.821527777778</v>
      </c>
      <c r="C831" s="376" t="s">
        <v>93</v>
      </c>
      <c r="D831" s="355">
        <v>414</v>
      </c>
      <c r="E831">
        <v>0.01</v>
      </c>
      <c r="F831">
        <v>1.0650599999999999</v>
      </c>
      <c r="G831" s="355">
        <v>0</v>
      </c>
      <c r="H831">
        <v>0</v>
      </c>
    </row>
    <row r="832" spans="1:10" x14ac:dyDescent="0.2">
      <c r="A832">
        <v>1887</v>
      </c>
      <c r="B832" s="585">
        <v>42831.428472222222</v>
      </c>
      <c r="C832" s="376" t="s">
        <v>2050</v>
      </c>
      <c r="D832" s="355">
        <v>414</v>
      </c>
      <c r="E832">
        <v>0.01</v>
      </c>
      <c r="F832">
        <v>1.06369</v>
      </c>
      <c r="G832" s="355">
        <v>0</v>
      </c>
      <c r="H832">
        <v>1.06369</v>
      </c>
      <c r="I832">
        <v>1.5</v>
      </c>
      <c r="J832" s="355">
        <v>5074.1099999999997</v>
      </c>
    </row>
    <row r="833" spans="1:10" x14ac:dyDescent="0.2">
      <c r="A833">
        <v>1888</v>
      </c>
      <c r="B833" s="585">
        <v>42831.430555555555</v>
      </c>
      <c r="C833" s="376" t="s">
        <v>93</v>
      </c>
      <c r="D833" s="355">
        <v>415</v>
      </c>
      <c r="E833">
        <v>0.01</v>
      </c>
      <c r="F833">
        <v>1.0630900000000001</v>
      </c>
      <c r="G833" s="355">
        <v>0</v>
      </c>
      <c r="H833">
        <v>0</v>
      </c>
    </row>
    <row r="834" spans="1:10" x14ac:dyDescent="0.2">
      <c r="A834">
        <v>1893</v>
      </c>
      <c r="B834" s="585">
        <v>42831.851388888892</v>
      </c>
      <c r="C834" s="376" t="s">
        <v>2050</v>
      </c>
      <c r="D834" s="355">
        <v>415</v>
      </c>
      <c r="E834">
        <v>0.01</v>
      </c>
      <c r="F834">
        <v>1.06386</v>
      </c>
      <c r="G834" s="355">
        <v>0</v>
      </c>
      <c r="H834">
        <v>1.06386</v>
      </c>
      <c r="I834">
        <v>-0.84</v>
      </c>
      <c r="J834" s="355">
        <v>5073.2700000000004</v>
      </c>
    </row>
    <row r="835" spans="1:10" x14ac:dyDescent="0.2">
      <c r="A835">
        <v>1890</v>
      </c>
      <c r="B835" s="585">
        <v>42831.501388888886</v>
      </c>
      <c r="C835" s="376" t="s">
        <v>93</v>
      </c>
      <c r="D835" s="355">
        <v>416</v>
      </c>
      <c r="E835">
        <v>0.02</v>
      </c>
      <c r="F835">
        <v>1.0666</v>
      </c>
      <c r="G835" s="355">
        <v>0</v>
      </c>
      <c r="H835">
        <v>0</v>
      </c>
    </row>
    <row r="836" spans="1:10" x14ac:dyDescent="0.2">
      <c r="A836">
        <v>1894</v>
      </c>
      <c r="B836" s="585">
        <v>42831.851388888892</v>
      </c>
      <c r="C836" s="376" t="s">
        <v>2050</v>
      </c>
      <c r="D836" s="355">
        <v>416</v>
      </c>
      <c r="E836">
        <v>0.02</v>
      </c>
      <c r="F836">
        <v>1.06386</v>
      </c>
      <c r="G836" s="355">
        <v>0</v>
      </c>
      <c r="H836">
        <v>1.06386</v>
      </c>
      <c r="I836">
        <v>5.34</v>
      </c>
      <c r="J836" s="355">
        <v>5078.6099999999997</v>
      </c>
    </row>
    <row r="837" spans="1:10" x14ac:dyDescent="0.2">
      <c r="A837">
        <v>1895</v>
      </c>
      <c r="B837" s="585">
        <v>42831.851388888892</v>
      </c>
      <c r="C837" s="376" t="s">
        <v>93</v>
      </c>
      <c r="D837" s="355">
        <v>417</v>
      </c>
      <c r="E837">
        <v>0.01</v>
      </c>
      <c r="F837">
        <v>1.0638300000000001</v>
      </c>
      <c r="G837" s="355">
        <v>0</v>
      </c>
      <c r="H837">
        <v>0</v>
      </c>
    </row>
    <row r="838" spans="1:10" x14ac:dyDescent="0.2">
      <c r="A838">
        <v>1906</v>
      </c>
      <c r="B838" s="585">
        <v>42832.624305555553</v>
      </c>
      <c r="C838" s="376" t="s">
        <v>2050</v>
      </c>
      <c r="D838" s="355">
        <v>417</v>
      </c>
      <c r="E838">
        <v>0.01</v>
      </c>
      <c r="F838">
        <v>1.06233</v>
      </c>
      <c r="G838" s="355">
        <v>0</v>
      </c>
      <c r="H838">
        <v>1.06233</v>
      </c>
      <c r="I838">
        <v>1.5</v>
      </c>
      <c r="J838" s="355">
        <v>5080.1000000000004</v>
      </c>
    </row>
    <row r="839" spans="1:10" x14ac:dyDescent="0.2">
      <c r="A839">
        <v>1907</v>
      </c>
      <c r="B839" s="585">
        <v>42832.624305555553</v>
      </c>
      <c r="C839" s="376" t="s">
        <v>93</v>
      </c>
      <c r="D839" s="355">
        <v>418</v>
      </c>
      <c r="E839">
        <v>0.01</v>
      </c>
      <c r="F839">
        <v>1.06229</v>
      </c>
      <c r="G839" s="355">
        <v>0</v>
      </c>
      <c r="H839">
        <v>0</v>
      </c>
    </row>
    <row r="840" spans="1:10" x14ac:dyDescent="0.2">
      <c r="A840">
        <v>1919</v>
      </c>
      <c r="B840" s="585">
        <v>42832.818055555559</v>
      </c>
      <c r="C840" s="376" t="s">
        <v>2050</v>
      </c>
      <c r="D840" s="355">
        <v>418</v>
      </c>
      <c r="E840">
        <v>0.01</v>
      </c>
      <c r="F840">
        <v>1.0607200000000001</v>
      </c>
      <c r="G840" s="355">
        <v>0</v>
      </c>
      <c r="H840">
        <v>1.0607200000000001</v>
      </c>
      <c r="I840">
        <v>1.5</v>
      </c>
      <c r="J840" s="355">
        <v>5081.6000000000004</v>
      </c>
    </row>
    <row r="841" spans="1:10" x14ac:dyDescent="0.2">
      <c r="A841">
        <v>1909</v>
      </c>
      <c r="B841" s="585">
        <v>42832.663194444445</v>
      </c>
      <c r="C841" s="376" t="s">
        <v>92</v>
      </c>
      <c r="D841" s="355">
        <v>419</v>
      </c>
      <c r="E841">
        <v>1.1000000000000001</v>
      </c>
      <c r="F841">
        <v>1.0612200000000001</v>
      </c>
      <c r="G841" s="355">
        <v>0</v>
      </c>
      <c r="H841">
        <v>0</v>
      </c>
    </row>
    <row r="842" spans="1:10" x14ac:dyDescent="0.2">
      <c r="A842">
        <v>1983</v>
      </c>
      <c r="B842" s="585">
        <v>42837.929166666669</v>
      </c>
      <c r="C842" s="376" t="s">
        <v>2050</v>
      </c>
      <c r="D842" s="355">
        <v>419</v>
      </c>
      <c r="E842">
        <v>1.1000000000000001</v>
      </c>
      <c r="F842">
        <v>1.0648500000000001</v>
      </c>
      <c r="G842" s="355">
        <v>0</v>
      </c>
      <c r="H842">
        <v>1.0648500000000001</v>
      </c>
      <c r="I842">
        <v>352.4</v>
      </c>
      <c r="J842" s="355">
        <v>4708.51</v>
      </c>
    </row>
    <row r="843" spans="1:10" x14ac:dyDescent="0.2">
      <c r="A843">
        <v>1920</v>
      </c>
      <c r="B843" s="585">
        <v>42832.818055555559</v>
      </c>
      <c r="C843" s="376" t="s">
        <v>93</v>
      </c>
      <c r="D843" s="355">
        <v>420</v>
      </c>
      <c r="E843">
        <v>0.01</v>
      </c>
      <c r="F843">
        <v>1.0606800000000001</v>
      </c>
      <c r="G843" s="355">
        <v>0</v>
      </c>
      <c r="H843">
        <v>0</v>
      </c>
    </row>
    <row r="844" spans="1:10" x14ac:dyDescent="0.2">
      <c r="A844">
        <v>1922</v>
      </c>
      <c r="B844" s="585">
        <v>42832.850694444445</v>
      </c>
      <c r="C844" s="376" t="s">
        <v>2050</v>
      </c>
      <c r="D844" s="355">
        <v>420</v>
      </c>
      <c r="E844">
        <v>0.01</v>
      </c>
      <c r="F844">
        <v>1.05911</v>
      </c>
      <c r="G844" s="355">
        <v>0</v>
      </c>
      <c r="H844">
        <v>1.05911</v>
      </c>
      <c r="I844">
        <v>1.5</v>
      </c>
      <c r="J844" s="355">
        <v>5083.1000000000004</v>
      </c>
    </row>
    <row r="845" spans="1:10" x14ac:dyDescent="0.2">
      <c r="A845">
        <v>1923</v>
      </c>
      <c r="B845" s="585">
        <v>42832.850694444445</v>
      </c>
      <c r="C845" s="376" t="s">
        <v>93</v>
      </c>
      <c r="D845" s="355">
        <v>421</v>
      </c>
      <c r="E845">
        <v>0.01</v>
      </c>
      <c r="F845">
        <v>1.0590900000000001</v>
      </c>
      <c r="G845" s="355">
        <v>0</v>
      </c>
      <c r="H845">
        <v>0</v>
      </c>
    </row>
    <row r="846" spans="1:10" x14ac:dyDescent="0.2">
      <c r="A846">
        <v>1946</v>
      </c>
      <c r="B846" s="585">
        <v>42835.083333333336</v>
      </c>
      <c r="C846" s="376" t="s">
        <v>2050</v>
      </c>
      <c r="D846" s="355">
        <v>421</v>
      </c>
      <c r="E846">
        <v>0.01</v>
      </c>
      <c r="F846">
        <v>1.05759</v>
      </c>
      <c r="G846" s="355">
        <v>0</v>
      </c>
      <c r="H846">
        <v>1.05759</v>
      </c>
      <c r="I846">
        <v>1.5</v>
      </c>
      <c r="J846" s="355">
        <v>5084.6000000000004</v>
      </c>
    </row>
    <row r="847" spans="1:10" x14ac:dyDescent="0.2">
      <c r="A847">
        <v>1935</v>
      </c>
      <c r="B847" s="585">
        <v>42835.083333333336</v>
      </c>
      <c r="C847" s="376" t="s">
        <v>92</v>
      </c>
      <c r="D847" s="355">
        <v>422</v>
      </c>
      <c r="E847">
        <v>1.98</v>
      </c>
      <c r="F847">
        <v>1.0577099999999999</v>
      </c>
      <c r="G847" s="355">
        <v>0</v>
      </c>
      <c r="H847">
        <v>0</v>
      </c>
    </row>
    <row r="848" spans="1:10" x14ac:dyDescent="0.2">
      <c r="A848">
        <v>1984</v>
      </c>
      <c r="B848" s="585">
        <v>42837.929166666669</v>
      </c>
      <c r="C848" s="376" t="s">
        <v>2050</v>
      </c>
      <c r="D848" s="355">
        <v>422</v>
      </c>
      <c r="E848">
        <v>1.98</v>
      </c>
      <c r="F848">
        <v>1.0648500000000001</v>
      </c>
      <c r="G848" s="355">
        <v>0</v>
      </c>
      <c r="H848">
        <v>1.0648500000000001</v>
      </c>
      <c r="I848">
        <v>1352.82</v>
      </c>
      <c r="J848" s="355">
        <v>6061.32</v>
      </c>
    </row>
    <row r="849" spans="1:10" x14ac:dyDescent="0.2">
      <c r="A849">
        <v>1947</v>
      </c>
      <c r="B849" s="585">
        <v>42835.083333333336</v>
      </c>
      <c r="C849" s="376" t="s">
        <v>93</v>
      </c>
      <c r="D849" s="355">
        <v>423</v>
      </c>
      <c r="E849">
        <v>0.01</v>
      </c>
      <c r="F849">
        <v>1.0575300000000001</v>
      </c>
      <c r="G849" s="355">
        <v>0</v>
      </c>
      <c r="H849">
        <v>0</v>
      </c>
    </row>
    <row r="850" spans="1:10" x14ac:dyDescent="0.2">
      <c r="A850">
        <v>2001</v>
      </c>
      <c r="B850" s="585">
        <v>42838.711805555555</v>
      </c>
      <c r="C850" s="376" t="s">
        <v>2050</v>
      </c>
      <c r="D850" s="355">
        <v>423</v>
      </c>
      <c r="E850">
        <v>0.01</v>
      </c>
      <c r="F850">
        <v>1.06097</v>
      </c>
      <c r="G850" s="355">
        <v>0</v>
      </c>
      <c r="H850">
        <v>1.06097</v>
      </c>
      <c r="I850">
        <v>-3.18</v>
      </c>
      <c r="J850" s="355">
        <v>6059.64</v>
      </c>
    </row>
    <row r="851" spans="1:10" x14ac:dyDescent="0.2">
      <c r="A851">
        <v>1960</v>
      </c>
      <c r="B851" s="585">
        <v>42836.544444444444</v>
      </c>
      <c r="C851" s="376" t="s">
        <v>93</v>
      </c>
      <c r="D851" s="355">
        <v>424</v>
      </c>
      <c r="E851">
        <v>0.02</v>
      </c>
      <c r="F851">
        <v>1.06104</v>
      </c>
      <c r="G851" s="355">
        <v>0</v>
      </c>
      <c r="H851">
        <v>0</v>
      </c>
    </row>
    <row r="852" spans="1:10" x14ac:dyDescent="0.2">
      <c r="A852">
        <v>2002</v>
      </c>
      <c r="B852" s="585">
        <v>42838.711805555555</v>
      </c>
      <c r="C852" s="376" t="s">
        <v>2050</v>
      </c>
      <c r="D852" s="355">
        <v>424</v>
      </c>
      <c r="E852">
        <v>0.02</v>
      </c>
      <c r="F852">
        <v>1.06097</v>
      </c>
      <c r="G852" s="355">
        <v>0</v>
      </c>
      <c r="H852">
        <v>1.06097</v>
      </c>
      <c r="I852">
        <v>0.52</v>
      </c>
      <c r="J852" s="355">
        <v>6060.16</v>
      </c>
    </row>
    <row r="853" spans="1:10" x14ac:dyDescent="0.2">
      <c r="A853">
        <v>1985</v>
      </c>
      <c r="B853" s="585">
        <v>42837.930555555555</v>
      </c>
      <c r="C853" s="376" t="s">
        <v>93</v>
      </c>
      <c r="D853" s="355">
        <v>425</v>
      </c>
      <c r="E853">
        <v>0.03</v>
      </c>
      <c r="F853">
        <v>1.06473</v>
      </c>
      <c r="G853" s="355">
        <v>0</v>
      </c>
      <c r="H853">
        <v>0</v>
      </c>
    </row>
    <row r="854" spans="1:10" x14ac:dyDescent="0.2">
      <c r="A854">
        <v>2003</v>
      </c>
      <c r="B854" s="585">
        <v>42838.711805555555</v>
      </c>
      <c r="C854" s="376" t="s">
        <v>2050</v>
      </c>
      <c r="D854" s="355">
        <v>425</v>
      </c>
      <c r="E854">
        <v>0.03</v>
      </c>
      <c r="F854">
        <v>1.06097</v>
      </c>
      <c r="G854" s="355">
        <v>0</v>
      </c>
      <c r="H854">
        <v>1.06097</v>
      </c>
      <c r="I854">
        <v>11.66</v>
      </c>
      <c r="J854" s="355">
        <v>6071.82</v>
      </c>
    </row>
    <row r="855" spans="1:10" x14ac:dyDescent="0.2">
      <c r="A855">
        <v>1989</v>
      </c>
      <c r="B855" s="585">
        <v>42837.930555555555</v>
      </c>
      <c r="C855" s="376" t="s">
        <v>92</v>
      </c>
      <c r="D855" s="355">
        <v>426</v>
      </c>
      <c r="E855">
        <v>0.01</v>
      </c>
      <c r="F855">
        <v>1.0647599999999999</v>
      </c>
      <c r="G855" s="355">
        <v>0</v>
      </c>
      <c r="H855">
        <v>0</v>
      </c>
    </row>
    <row r="856" spans="1:10" x14ac:dyDescent="0.2">
      <c r="A856">
        <v>1991</v>
      </c>
      <c r="B856" s="585">
        <v>42837.951388888891</v>
      </c>
      <c r="C856" s="376" t="s">
        <v>2050</v>
      </c>
      <c r="D856" s="355">
        <v>426</v>
      </c>
      <c r="E856">
        <v>0.01</v>
      </c>
      <c r="F856">
        <v>1.06633</v>
      </c>
      <c r="G856" s="355">
        <v>0</v>
      </c>
      <c r="H856">
        <v>1.06633</v>
      </c>
      <c r="I856">
        <v>1.5</v>
      </c>
      <c r="J856" s="355">
        <v>6062.82</v>
      </c>
    </row>
    <row r="857" spans="1:10" x14ac:dyDescent="0.2">
      <c r="A857">
        <v>1992</v>
      </c>
      <c r="B857" s="585">
        <v>42837.951388888891</v>
      </c>
      <c r="C857" s="376" t="s">
        <v>92</v>
      </c>
      <c r="D857" s="355">
        <v>427</v>
      </c>
      <c r="E857">
        <v>0.01</v>
      </c>
      <c r="F857">
        <v>1.06636</v>
      </c>
      <c r="G857" s="355">
        <v>0</v>
      </c>
      <c r="H857">
        <v>0</v>
      </c>
    </row>
    <row r="858" spans="1:10" x14ac:dyDescent="0.2">
      <c r="A858">
        <v>2015</v>
      </c>
      <c r="B858" s="585">
        <v>42842.710416666669</v>
      </c>
      <c r="C858" s="376" t="s">
        <v>2050</v>
      </c>
      <c r="D858" s="355">
        <v>427</v>
      </c>
      <c r="E858">
        <v>0.01</v>
      </c>
      <c r="F858">
        <v>1.0659099999999999</v>
      </c>
      <c r="G858" s="355">
        <v>0</v>
      </c>
      <c r="H858">
        <v>1.0659099999999999</v>
      </c>
      <c r="I858">
        <v>-1.1100000000000001</v>
      </c>
      <c r="J858" s="355">
        <v>6070.71</v>
      </c>
    </row>
    <row r="859" spans="1:10" x14ac:dyDescent="0.2">
      <c r="A859">
        <v>1998</v>
      </c>
      <c r="B859" s="585">
        <v>42838.615277777775</v>
      </c>
      <c r="C859" s="376" t="s">
        <v>92</v>
      </c>
      <c r="D859" s="355">
        <v>428</v>
      </c>
      <c r="E859">
        <v>0.02</v>
      </c>
      <c r="F859">
        <v>1.0628</v>
      </c>
      <c r="G859" s="355">
        <v>0</v>
      </c>
      <c r="H859">
        <v>0</v>
      </c>
    </row>
    <row r="860" spans="1:10" x14ac:dyDescent="0.2">
      <c r="A860">
        <v>2016</v>
      </c>
      <c r="B860" s="585">
        <v>42842.710416666669</v>
      </c>
      <c r="C860" s="376" t="s">
        <v>2050</v>
      </c>
      <c r="D860" s="355">
        <v>428</v>
      </c>
      <c r="E860">
        <v>0.02</v>
      </c>
      <c r="F860">
        <v>1.0659099999999999</v>
      </c>
      <c r="G860" s="355">
        <v>0</v>
      </c>
      <c r="H860">
        <v>1.0659099999999999</v>
      </c>
      <c r="I860">
        <v>5.6</v>
      </c>
      <c r="J860" s="355">
        <v>6076.31</v>
      </c>
    </row>
    <row r="861" spans="1:10" x14ac:dyDescent="0.2">
      <c r="A861">
        <v>2004</v>
      </c>
      <c r="B861" s="585">
        <v>42838.711805555555</v>
      </c>
      <c r="C861" s="376" t="s">
        <v>93</v>
      </c>
      <c r="D861" s="355">
        <v>429</v>
      </c>
      <c r="E861">
        <v>0.01</v>
      </c>
      <c r="F861">
        <v>1.06094</v>
      </c>
      <c r="G861" s="355">
        <v>0</v>
      </c>
      <c r="H861">
        <v>0</v>
      </c>
    </row>
    <row r="862" spans="1:10" x14ac:dyDescent="0.2">
      <c r="A862">
        <v>2082</v>
      </c>
      <c r="B862" s="585">
        <v>42846.506944444445</v>
      </c>
      <c r="C862" s="376" t="s">
        <v>2050</v>
      </c>
      <c r="D862" s="355">
        <v>429</v>
      </c>
      <c r="E862">
        <v>0.01</v>
      </c>
      <c r="F862">
        <v>1.06996</v>
      </c>
      <c r="G862" s="355">
        <v>0</v>
      </c>
      <c r="H862">
        <v>1.06996</v>
      </c>
      <c r="I862">
        <v>-8.57</v>
      </c>
      <c r="J862" s="355">
        <v>6078.25</v>
      </c>
    </row>
    <row r="863" spans="1:10" x14ac:dyDescent="0.2">
      <c r="A863">
        <v>2012</v>
      </c>
      <c r="B863" s="585">
        <v>42842.427083333336</v>
      </c>
      <c r="C863" s="376" t="s">
        <v>93</v>
      </c>
      <c r="D863" s="355">
        <v>430</v>
      </c>
      <c r="E863">
        <v>0.02</v>
      </c>
      <c r="F863">
        <v>1.0644899999999999</v>
      </c>
      <c r="G863" s="355">
        <v>0</v>
      </c>
      <c r="H863">
        <v>0</v>
      </c>
    </row>
    <row r="864" spans="1:10" x14ac:dyDescent="0.2">
      <c r="A864">
        <v>2083</v>
      </c>
      <c r="B864" s="585">
        <v>42846.506944444445</v>
      </c>
      <c r="C864" s="376" t="s">
        <v>2050</v>
      </c>
      <c r="D864" s="355">
        <v>430</v>
      </c>
      <c r="E864">
        <v>0.02</v>
      </c>
      <c r="F864">
        <v>1.06996</v>
      </c>
      <c r="G864" s="355">
        <v>0</v>
      </c>
      <c r="H864">
        <v>1.06996</v>
      </c>
      <c r="I864">
        <v>-10.3</v>
      </c>
      <c r="J864" s="355">
        <v>6067.96</v>
      </c>
    </row>
    <row r="865" spans="1:10" x14ac:dyDescent="0.2">
      <c r="A865">
        <v>2017</v>
      </c>
      <c r="B865" s="585">
        <v>42842.710416666669</v>
      </c>
      <c r="C865" s="376" t="s">
        <v>92</v>
      </c>
      <c r="D865" s="355">
        <v>431</v>
      </c>
      <c r="E865">
        <v>0.01</v>
      </c>
      <c r="F865">
        <v>1.0660000000000001</v>
      </c>
      <c r="G865" s="355">
        <v>0</v>
      </c>
      <c r="H865">
        <v>0</v>
      </c>
    </row>
    <row r="866" spans="1:10" x14ac:dyDescent="0.2">
      <c r="A866">
        <v>2022</v>
      </c>
      <c r="B866" s="585">
        <v>42843.603472222225</v>
      </c>
      <c r="C866" s="376" t="s">
        <v>2050</v>
      </c>
      <c r="D866" s="355">
        <v>431</v>
      </c>
      <c r="E866">
        <v>0.01</v>
      </c>
      <c r="F866">
        <v>1.06769</v>
      </c>
      <c r="G866" s="355">
        <v>0</v>
      </c>
      <c r="H866">
        <v>1.06769</v>
      </c>
      <c r="I866">
        <v>1.5</v>
      </c>
      <c r="J866" s="355">
        <v>6077.82</v>
      </c>
    </row>
    <row r="867" spans="1:10" x14ac:dyDescent="0.2">
      <c r="A867">
        <v>2023</v>
      </c>
      <c r="B867" s="585">
        <v>42843.603472222225</v>
      </c>
      <c r="C867" s="376" t="s">
        <v>92</v>
      </c>
      <c r="D867" s="355">
        <v>432</v>
      </c>
      <c r="E867">
        <v>0.01</v>
      </c>
      <c r="F867">
        <v>1.06776</v>
      </c>
      <c r="G867" s="355">
        <v>0</v>
      </c>
      <c r="H867">
        <v>0</v>
      </c>
    </row>
    <row r="868" spans="1:10" x14ac:dyDescent="0.2">
      <c r="A868">
        <v>2029</v>
      </c>
      <c r="B868" s="585">
        <v>42843.661111111112</v>
      </c>
      <c r="C868" s="376" t="s">
        <v>2050</v>
      </c>
      <c r="D868" s="355">
        <v>432</v>
      </c>
      <c r="E868">
        <v>0.01</v>
      </c>
      <c r="F868">
        <v>1.0693299999999999</v>
      </c>
      <c r="G868" s="355">
        <v>0</v>
      </c>
      <c r="H868">
        <v>1.0693299999999999</v>
      </c>
      <c r="I868">
        <v>1.5</v>
      </c>
      <c r="J868" s="355">
        <v>6079.32</v>
      </c>
    </row>
    <row r="869" spans="1:10" x14ac:dyDescent="0.2">
      <c r="A869">
        <v>2025</v>
      </c>
      <c r="B869" s="585">
        <v>42843.609027777777</v>
      </c>
      <c r="C869" s="376" t="s">
        <v>93</v>
      </c>
      <c r="D869" s="355">
        <v>433</v>
      </c>
      <c r="E869">
        <v>0.03</v>
      </c>
      <c r="F869">
        <v>1.0680099999999999</v>
      </c>
      <c r="G869" s="355">
        <v>0</v>
      </c>
      <c r="H869">
        <v>0</v>
      </c>
    </row>
    <row r="870" spans="1:10" x14ac:dyDescent="0.2">
      <c r="A870">
        <v>2084</v>
      </c>
      <c r="B870" s="585">
        <v>42846.506944444445</v>
      </c>
      <c r="C870" s="376" t="s">
        <v>2050</v>
      </c>
      <c r="D870" s="355">
        <v>433</v>
      </c>
      <c r="E870">
        <v>0.03</v>
      </c>
      <c r="F870">
        <v>1.06996</v>
      </c>
      <c r="G870" s="355">
        <v>0</v>
      </c>
      <c r="H870">
        <v>1.06996</v>
      </c>
      <c r="I870">
        <v>-5.08</v>
      </c>
      <c r="J870" s="355">
        <v>6062.88</v>
      </c>
    </row>
    <row r="871" spans="1:10" x14ac:dyDescent="0.2">
      <c r="A871">
        <v>2030</v>
      </c>
      <c r="B871" s="585">
        <v>42843.661111111112</v>
      </c>
      <c r="C871" s="376" t="s">
        <v>92</v>
      </c>
      <c r="D871" s="355">
        <v>434</v>
      </c>
      <c r="E871">
        <v>0.01</v>
      </c>
      <c r="F871">
        <v>1.0693699999999999</v>
      </c>
      <c r="G871" s="355">
        <v>0</v>
      </c>
      <c r="H871">
        <v>0</v>
      </c>
    </row>
    <row r="872" spans="1:10" x14ac:dyDescent="0.2">
      <c r="A872">
        <v>2032</v>
      </c>
      <c r="B872" s="585">
        <v>42843.834722222222</v>
      </c>
      <c r="C872" s="376" t="s">
        <v>2050</v>
      </c>
      <c r="D872" s="355">
        <v>434</v>
      </c>
      <c r="E872">
        <v>0.01</v>
      </c>
      <c r="F872">
        <v>1.07094</v>
      </c>
      <c r="G872" s="355">
        <v>0</v>
      </c>
      <c r="H872">
        <v>1.07094</v>
      </c>
      <c r="I872">
        <v>1.5</v>
      </c>
      <c r="J872" s="355">
        <v>6080.82</v>
      </c>
    </row>
    <row r="873" spans="1:10" x14ac:dyDescent="0.2">
      <c r="A873">
        <v>2033</v>
      </c>
      <c r="B873" s="585">
        <v>42843.834722222222</v>
      </c>
      <c r="C873" s="376" t="s">
        <v>92</v>
      </c>
      <c r="D873" s="355">
        <v>435</v>
      </c>
      <c r="E873">
        <v>0.01</v>
      </c>
      <c r="F873">
        <v>1.071</v>
      </c>
      <c r="G873" s="355">
        <v>0</v>
      </c>
      <c r="H873">
        <v>0</v>
      </c>
    </row>
    <row r="874" spans="1:10" x14ac:dyDescent="0.2">
      <c r="A874">
        <v>2040</v>
      </c>
      <c r="B874" s="585">
        <v>42843.861805555556</v>
      </c>
      <c r="C874" s="376" t="s">
        <v>2050</v>
      </c>
      <c r="D874" s="355">
        <v>435</v>
      </c>
      <c r="E874">
        <v>0.01</v>
      </c>
      <c r="F874">
        <v>1.07257</v>
      </c>
      <c r="G874" s="355">
        <v>0</v>
      </c>
      <c r="H874">
        <v>1.07257</v>
      </c>
      <c r="I874">
        <v>1.5</v>
      </c>
      <c r="J874" s="355">
        <v>6082.32</v>
      </c>
    </row>
    <row r="875" spans="1:10" x14ac:dyDescent="0.2">
      <c r="A875">
        <v>2035</v>
      </c>
      <c r="B875" s="585">
        <v>42843.861805555556</v>
      </c>
      <c r="C875" s="376" t="s">
        <v>93</v>
      </c>
      <c r="D875" s="355">
        <v>436</v>
      </c>
      <c r="E875">
        <v>0.06</v>
      </c>
      <c r="F875">
        <v>1.07151</v>
      </c>
      <c r="G875" s="355">
        <v>0</v>
      </c>
      <c r="H875">
        <v>0</v>
      </c>
    </row>
    <row r="876" spans="1:10" x14ac:dyDescent="0.2">
      <c r="A876">
        <v>2085</v>
      </c>
      <c r="B876" s="585">
        <v>42846.506944444445</v>
      </c>
      <c r="C876" s="376" t="s">
        <v>2050</v>
      </c>
      <c r="D876" s="355">
        <v>436</v>
      </c>
      <c r="E876">
        <v>0.06</v>
      </c>
      <c r="F876">
        <v>1.06996</v>
      </c>
      <c r="G876" s="355">
        <v>0</v>
      </c>
      <c r="H876">
        <v>1.06996</v>
      </c>
      <c r="I876">
        <v>10.84</v>
      </c>
      <c r="J876" s="355">
        <v>6073.72</v>
      </c>
    </row>
    <row r="877" spans="1:10" x14ac:dyDescent="0.2">
      <c r="A877">
        <v>2041</v>
      </c>
      <c r="B877" s="585">
        <v>42843.864583333336</v>
      </c>
      <c r="C877" s="376" t="s">
        <v>92</v>
      </c>
      <c r="D877" s="355">
        <v>437</v>
      </c>
      <c r="E877">
        <v>0.01</v>
      </c>
      <c r="F877">
        <v>1.0727</v>
      </c>
      <c r="G877" s="355">
        <v>0</v>
      </c>
      <c r="H877">
        <v>0</v>
      </c>
    </row>
    <row r="878" spans="1:10" x14ac:dyDescent="0.2">
      <c r="A878">
        <v>2053</v>
      </c>
      <c r="B878" s="585">
        <v>42845.411805555559</v>
      </c>
      <c r="C878" s="376" t="s">
        <v>2050</v>
      </c>
      <c r="D878" s="355">
        <v>437</v>
      </c>
      <c r="E878">
        <v>0.01</v>
      </c>
      <c r="F878">
        <v>1.0747500000000001</v>
      </c>
      <c r="G878" s="355">
        <v>0</v>
      </c>
      <c r="H878">
        <v>1.0747500000000001</v>
      </c>
      <c r="I878">
        <v>1.5</v>
      </c>
      <c r="J878" s="355">
        <v>6083.82</v>
      </c>
    </row>
    <row r="879" spans="1:10" x14ac:dyDescent="0.2">
      <c r="A879">
        <v>2054</v>
      </c>
      <c r="B879" s="585">
        <v>42845.413194444445</v>
      </c>
      <c r="C879" s="376" t="s">
        <v>92</v>
      </c>
      <c r="D879" s="355">
        <v>438</v>
      </c>
      <c r="E879">
        <v>0.01</v>
      </c>
      <c r="F879">
        <v>1.0739300000000001</v>
      </c>
      <c r="G879" s="355">
        <v>0</v>
      </c>
      <c r="H879">
        <v>0</v>
      </c>
    </row>
    <row r="880" spans="1:10" x14ac:dyDescent="0.2">
      <c r="A880">
        <v>2062</v>
      </c>
      <c r="B880" s="585">
        <v>42845.463888888888</v>
      </c>
      <c r="C880" s="376" t="s">
        <v>2050</v>
      </c>
      <c r="D880" s="355">
        <v>438</v>
      </c>
      <c r="E880">
        <v>0.01</v>
      </c>
      <c r="F880">
        <v>1.0754999999999999</v>
      </c>
      <c r="G880" s="355">
        <v>0</v>
      </c>
      <c r="H880">
        <v>1.0754999999999999</v>
      </c>
      <c r="I880">
        <v>1.5</v>
      </c>
      <c r="J880" s="355">
        <v>6085.32</v>
      </c>
    </row>
    <row r="881" spans="1:10" x14ac:dyDescent="0.2">
      <c r="A881">
        <v>2056</v>
      </c>
      <c r="B881" s="585">
        <v>42845.462500000001</v>
      </c>
      <c r="C881" s="376" t="s">
        <v>93</v>
      </c>
      <c r="D881" s="355">
        <v>439</v>
      </c>
      <c r="E881">
        <v>0.1</v>
      </c>
      <c r="F881">
        <v>1.07501</v>
      </c>
      <c r="G881" s="355">
        <v>0</v>
      </c>
      <c r="H881">
        <v>0</v>
      </c>
    </row>
    <row r="882" spans="1:10" x14ac:dyDescent="0.2">
      <c r="A882">
        <v>2086</v>
      </c>
      <c r="B882" s="585">
        <v>42846.506944444445</v>
      </c>
      <c r="C882" s="376" t="s">
        <v>2050</v>
      </c>
      <c r="D882" s="355">
        <v>439</v>
      </c>
      <c r="E882">
        <v>0.1</v>
      </c>
      <c r="F882">
        <v>1.06996</v>
      </c>
      <c r="G882" s="355">
        <v>0</v>
      </c>
      <c r="H882">
        <v>1.06996</v>
      </c>
      <c r="I882">
        <v>50.45</v>
      </c>
      <c r="J882" s="355">
        <v>6124.18</v>
      </c>
    </row>
    <row r="883" spans="1:10" x14ac:dyDescent="0.2">
      <c r="A883">
        <v>2063</v>
      </c>
      <c r="B883" s="585">
        <v>42845.463888888888</v>
      </c>
      <c r="C883" s="376" t="s">
        <v>92</v>
      </c>
      <c r="D883" s="355">
        <v>440</v>
      </c>
      <c r="E883">
        <v>0.01</v>
      </c>
      <c r="F883">
        <v>1.0755399999999999</v>
      </c>
      <c r="G883" s="355">
        <v>0</v>
      </c>
      <c r="H883">
        <v>0</v>
      </c>
    </row>
    <row r="884" spans="1:10" x14ac:dyDescent="0.2">
      <c r="A884">
        <v>2065</v>
      </c>
      <c r="B884" s="585">
        <v>42845.492361111108</v>
      </c>
      <c r="C884" s="376" t="s">
        <v>2050</v>
      </c>
      <c r="D884" s="355">
        <v>440</v>
      </c>
      <c r="E884">
        <v>0.01</v>
      </c>
      <c r="F884">
        <v>1.07711</v>
      </c>
      <c r="G884" s="355">
        <v>0</v>
      </c>
      <c r="H884">
        <v>1.07711</v>
      </c>
      <c r="I884">
        <v>1.5</v>
      </c>
      <c r="J884" s="355">
        <v>6086.82</v>
      </c>
    </row>
    <row r="885" spans="1:10" x14ac:dyDescent="0.2">
      <c r="A885">
        <v>2066</v>
      </c>
      <c r="B885" s="585">
        <v>42845.492361111108</v>
      </c>
      <c r="C885" s="376" t="s">
        <v>92</v>
      </c>
      <c r="D885" s="355">
        <v>441</v>
      </c>
      <c r="E885">
        <v>0.01</v>
      </c>
      <c r="F885">
        <v>1.0771200000000001</v>
      </c>
      <c r="G885" s="355">
        <v>0</v>
      </c>
      <c r="H885">
        <v>0</v>
      </c>
    </row>
    <row r="886" spans="1:10" x14ac:dyDescent="0.2">
      <c r="A886">
        <v>2095</v>
      </c>
      <c r="B886" s="585">
        <v>42849</v>
      </c>
      <c r="C886" s="376" t="s">
        <v>2050</v>
      </c>
      <c r="D886" s="355">
        <v>441</v>
      </c>
      <c r="E886">
        <v>0.01</v>
      </c>
      <c r="F886">
        <v>1.07402</v>
      </c>
      <c r="G886" s="355">
        <v>0</v>
      </c>
      <c r="H886">
        <v>1.07402</v>
      </c>
      <c r="I886">
        <v>-3.41</v>
      </c>
      <c r="J886" s="355">
        <v>6122.27</v>
      </c>
    </row>
    <row r="887" spans="1:10" x14ac:dyDescent="0.2">
      <c r="A887">
        <v>2068</v>
      </c>
      <c r="B887" s="585">
        <v>42845.836805555555</v>
      </c>
      <c r="C887" s="376" t="s">
        <v>92</v>
      </c>
      <c r="D887" s="355">
        <v>442</v>
      </c>
      <c r="E887">
        <v>0.02</v>
      </c>
      <c r="F887">
        <v>1.07361</v>
      </c>
      <c r="G887" s="355">
        <v>0</v>
      </c>
      <c r="H887">
        <v>0</v>
      </c>
    </row>
    <row r="888" spans="1:10" x14ac:dyDescent="0.2">
      <c r="A888">
        <v>2096</v>
      </c>
      <c r="B888" s="585">
        <v>42849</v>
      </c>
      <c r="C888" s="376" t="s">
        <v>2050</v>
      </c>
      <c r="D888" s="355">
        <v>442</v>
      </c>
      <c r="E888">
        <v>0.02</v>
      </c>
      <c r="F888">
        <v>1.07402</v>
      </c>
      <c r="G888" s="355">
        <v>0</v>
      </c>
      <c r="H888">
        <v>1.07402</v>
      </c>
      <c r="I888">
        <v>0.2</v>
      </c>
      <c r="J888" s="355">
        <v>6122.47</v>
      </c>
    </row>
    <row r="889" spans="1:10" x14ac:dyDescent="0.2">
      <c r="A889">
        <v>2078</v>
      </c>
      <c r="B889" s="585">
        <v>42846.506944444445</v>
      </c>
      <c r="C889" s="376" t="s">
        <v>92</v>
      </c>
      <c r="D889" s="355">
        <v>443</v>
      </c>
      <c r="E889">
        <v>0.03</v>
      </c>
      <c r="F889">
        <v>1.0700099999999999</v>
      </c>
      <c r="G889" s="355">
        <v>0</v>
      </c>
      <c r="H889">
        <v>0</v>
      </c>
    </row>
    <row r="890" spans="1:10" x14ac:dyDescent="0.2">
      <c r="A890">
        <v>2097</v>
      </c>
      <c r="B890" s="585">
        <v>42849</v>
      </c>
      <c r="C890" s="376" t="s">
        <v>2050</v>
      </c>
      <c r="D890" s="355">
        <v>443</v>
      </c>
      <c r="E890">
        <v>0.03</v>
      </c>
      <c r="F890">
        <v>1.07402</v>
      </c>
      <c r="G890" s="355">
        <v>0</v>
      </c>
      <c r="H890">
        <v>1.07402</v>
      </c>
      <c r="I890">
        <v>11.46</v>
      </c>
      <c r="J890" s="355">
        <v>6133.94</v>
      </c>
    </row>
    <row r="891" spans="1:10" x14ac:dyDescent="0.2">
      <c r="A891">
        <v>2087</v>
      </c>
      <c r="B891" s="585">
        <v>42846.506944444445</v>
      </c>
      <c r="C891" s="376" t="s">
        <v>93</v>
      </c>
      <c r="D891" s="355">
        <v>444</v>
      </c>
      <c r="E891">
        <v>0.01</v>
      </c>
      <c r="F891">
        <v>1.06992</v>
      </c>
      <c r="G891" s="355">
        <v>0</v>
      </c>
      <c r="H891">
        <v>0</v>
      </c>
    </row>
    <row r="892" spans="1:10" x14ac:dyDescent="0.2">
      <c r="A892">
        <v>2089</v>
      </c>
      <c r="B892" s="585">
        <v>42846.817361111112</v>
      </c>
      <c r="C892" s="376" t="s">
        <v>2050</v>
      </c>
      <c r="D892" s="355">
        <v>444</v>
      </c>
      <c r="E892">
        <v>0.01</v>
      </c>
      <c r="F892">
        <v>1.0683499999999999</v>
      </c>
      <c r="G892" s="355">
        <v>0</v>
      </c>
      <c r="H892">
        <v>1.0683499999999999</v>
      </c>
      <c r="I892">
        <v>1.5</v>
      </c>
      <c r="J892" s="355">
        <v>6125.68</v>
      </c>
    </row>
    <row r="893" spans="1:10" x14ac:dyDescent="0.2">
      <c r="A893">
        <v>2090</v>
      </c>
      <c r="B893" s="585">
        <v>42846.817361111112</v>
      </c>
      <c r="C893" s="376" t="s">
        <v>93</v>
      </c>
      <c r="D893" s="355">
        <v>445</v>
      </c>
      <c r="E893">
        <v>0.01</v>
      </c>
      <c r="F893">
        <v>1.0683400000000001</v>
      </c>
      <c r="G893" s="355">
        <v>0</v>
      </c>
      <c r="H893">
        <v>0</v>
      </c>
    </row>
    <row r="894" spans="1:10" x14ac:dyDescent="0.2">
      <c r="A894">
        <v>2125</v>
      </c>
      <c r="B894" s="585">
        <v>42849.22152777778</v>
      </c>
      <c r="C894" s="376" t="s">
        <v>2050</v>
      </c>
      <c r="D894" s="355">
        <v>445</v>
      </c>
      <c r="E894">
        <v>0.01</v>
      </c>
      <c r="F894">
        <v>1.08239</v>
      </c>
      <c r="G894" s="355">
        <v>0</v>
      </c>
      <c r="H894">
        <v>1.08239</v>
      </c>
      <c r="I894">
        <v>-14.05</v>
      </c>
      <c r="J894" s="355">
        <v>6119.88</v>
      </c>
    </row>
    <row r="895" spans="1:10" x14ac:dyDescent="0.2">
      <c r="A895">
        <v>2092</v>
      </c>
      <c r="B895" s="585">
        <v>42846.986111111109</v>
      </c>
      <c r="C895" s="376" t="s">
        <v>93</v>
      </c>
      <c r="D895" s="355">
        <v>446</v>
      </c>
      <c r="E895">
        <v>0.02</v>
      </c>
      <c r="F895">
        <v>1.07185</v>
      </c>
      <c r="G895" s="355">
        <v>0</v>
      </c>
      <c r="H895">
        <v>0</v>
      </c>
    </row>
    <row r="896" spans="1:10" x14ac:dyDescent="0.2">
      <c r="A896">
        <v>2126</v>
      </c>
      <c r="B896" s="585">
        <v>42849.22152777778</v>
      </c>
      <c r="C896" s="376" t="s">
        <v>2050</v>
      </c>
      <c r="D896" s="355">
        <v>446</v>
      </c>
      <c r="E896">
        <v>0.02</v>
      </c>
      <c r="F896">
        <v>1.08239</v>
      </c>
      <c r="G896" s="355">
        <v>0</v>
      </c>
      <c r="H896">
        <v>1.08239</v>
      </c>
      <c r="I896">
        <v>-21.09</v>
      </c>
      <c r="J896" s="355">
        <v>6098.79</v>
      </c>
    </row>
    <row r="897" spans="1:10" x14ac:dyDescent="0.2">
      <c r="A897">
        <v>2100</v>
      </c>
      <c r="B897" s="585">
        <v>42849.004166666666</v>
      </c>
      <c r="C897" s="376" t="s">
        <v>2112</v>
      </c>
      <c r="D897" s="355">
        <v>447</v>
      </c>
      <c r="E897">
        <v>0.03</v>
      </c>
      <c r="F897">
        <v>1.08616</v>
      </c>
      <c r="G897" s="355">
        <v>0</v>
      </c>
      <c r="H897">
        <v>0</v>
      </c>
    </row>
    <row r="898" spans="1:10" x14ac:dyDescent="0.2">
      <c r="A898">
        <v>2116</v>
      </c>
      <c r="B898" s="585">
        <v>42849.130555555559</v>
      </c>
      <c r="C898" s="376" t="s">
        <v>93</v>
      </c>
      <c r="D898" s="355">
        <v>447</v>
      </c>
      <c r="E898">
        <v>0.03</v>
      </c>
      <c r="F898">
        <v>1.08616</v>
      </c>
      <c r="G898" s="355">
        <v>0</v>
      </c>
      <c r="H898">
        <v>1.0824</v>
      </c>
    </row>
    <row r="899" spans="1:10" x14ac:dyDescent="0.2">
      <c r="A899">
        <v>2127</v>
      </c>
      <c r="B899" s="585">
        <v>42849.22152777778</v>
      </c>
      <c r="C899" s="376" t="s">
        <v>2050</v>
      </c>
      <c r="D899" s="355">
        <v>447</v>
      </c>
      <c r="E899">
        <v>0.03</v>
      </c>
      <c r="F899">
        <v>1.08239</v>
      </c>
      <c r="G899" s="355">
        <v>0</v>
      </c>
      <c r="H899">
        <v>1.08239</v>
      </c>
      <c r="I899">
        <v>11.1</v>
      </c>
      <c r="J899" s="355">
        <v>6109.89</v>
      </c>
    </row>
    <row r="900" spans="1:10" x14ac:dyDescent="0.2">
      <c r="A900">
        <v>2101</v>
      </c>
      <c r="B900" s="585">
        <v>42849.004166666666</v>
      </c>
      <c r="C900" s="376" t="s">
        <v>2112</v>
      </c>
      <c r="D900" s="355">
        <v>448</v>
      </c>
      <c r="E900">
        <v>0.06</v>
      </c>
      <c r="F900">
        <v>1.0896600000000001</v>
      </c>
      <c r="G900" s="355">
        <v>0</v>
      </c>
      <c r="H900">
        <v>0</v>
      </c>
    </row>
    <row r="901" spans="1:10" x14ac:dyDescent="0.2">
      <c r="A901">
        <v>2108</v>
      </c>
      <c r="B901" s="585">
        <v>42849.004861111112</v>
      </c>
      <c r="C901" s="376" t="s">
        <v>93</v>
      </c>
      <c r="D901" s="355">
        <v>448</v>
      </c>
      <c r="E901">
        <v>0.06</v>
      </c>
      <c r="F901">
        <v>1.0896600000000001</v>
      </c>
      <c r="G901" s="355">
        <v>0</v>
      </c>
      <c r="H901">
        <v>1.0817300000000001</v>
      </c>
    </row>
    <row r="902" spans="1:10" x14ac:dyDescent="0.2">
      <c r="A902">
        <v>2128</v>
      </c>
      <c r="B902" s="585">
        <v>42849.22152777778</v>
      </c>
      <c r="C902" s="376" t="s">
        <v>2050</v>
      </c>
      <c r="D902" s="355">
        <v>448</v>
      </c>
      <c r="E902">
        <v>0.06</v>
      </c>
      <c r="F902">
        <v>1.08239</v>
      </c>
      <c r="G902" s="355">
        <v>0</v>
      </c>
      <c r="H902">
        <v>1.08239</v>
      </c>
      <c r="I902">
        <v>43.2</v>
      </c>
      <c r="J902" s="355">
        <v>6153.09</v>
      </c>
    </row>
    <row r="903" spans="1:10" x14ac:dyDescent="0.2">
      <c r="A903">
        <v>2106</v>
      </c>
      <c r="B903" s="585">
        <v>42849.004166666666</v>
      </c>
      <c r="C903" s="376" t="s">
        <v>92</v>
      </c>
      <c r="D903" s="355">
        <v>449</v>
      </c>
      <c r="E903">
        <v>0.01</v>
      </c>
      <c r="F903">
        <v>1.0902799999999999</v>
      </c>
      <c r="G903" s="355">
        <v>0</v>
      </c>
      <c r="H903">
        <v>0</v>
      </c>
    </row>
    <row r="904" spans="1:10" x14ac:dyDescent="0.2">
      <c r="A904">
        <v>2134</v>
      </c>
      <c r="B904" s="585">
        <v>42849.369444444441</v>
      </c>
      <c r="C904" s="376" t="s">
        <v>2050</v>
      </c>
      <c r="D904" s="355">
        <v>449</v>
      </c>
      <c r="E904">
        <v>0.01</v>
      </c>
      <c r="F904">
        <v>1.08718</v>
      </c>
      <c r="G904" s="355">
        <v>0</v>
      </c>
      <c r="H904">
        <v>1.08718</v>
      </c>
      <c r="I904">
        <v>-3.17</v>
      </c>
      <c r="J904" s="355">
        <v>6149.92</v>
      </c>
    </row>
    <row r="905" spans="1:10" x14ac:dyDescent="0.2">
      <c r="A905">
        <v>2113</v>
      </c>
      <c r="B905" s="585">
        <v>42849.106944444444</v>
      </c>
      <c r="C905" s="376" t="s">
        <v>92</v>
      </c>
      <c r="D905" s="355">
        <v>450</v>
      </c>
      <c r="E905">
        <v>0.02</v>
      </c>
      <c r="F905">
        <v>1.0867800000000001</v>
      </c>
      <c r="G905" s="355">
        <v>0</v>
      </c>
      <c r="H905">
        <v>0</v>
      </c>
    </row>
    <row r="906" spans="1:10" x14ac:dyDescent="0.2">
      <c r="A906">
        <v>2135</v>
      </c>
      <c r="B906" s="585">
        <v>42849.369444444441</v>
      </c>
      <c r="C906" s="376" t="s">
        <v>2050</v>
      </c>
      <c r="D906" s="355">
        <v>450</v>
      </c>
      <c r="E906">
        <v>0.02</v>
      </c>
      <c r="F906">
        <v>1.08718</v>
      </c>
      <c r="G906" s="355">
        <v>0</v>
      </c>
      <c r="H906">
        <v>1.08718</v>
      </c>
      <c r="I906">
        <v>0.66</v>
      </c>
      <c r="J906" s="355">
        <v>6150.58</v>
      </c>
    </row>
    <row r="907" spans="1:10" x14ac:dyDescent="0.2">
      <c r="A907">
        <v>2121</v>
      </c>
      <c r="B907" s="585">
        <v>42849.217361111114</v>
      </c>
      <c r="C907" s="376" t="s">
        <v>92</v>
      </c>
      <c r="D907" s="355">
        <v>451</v>
      </c>
      <c r="E907">
        <v>0.03</v>
      </c>
      <c r="F907">
        <v>1.08327</v>
      </c>
      <c r="G907" s="355">
        <v>0</v>
      </c>
      <c r="H907">
        <v>0</v>
      </c>
    </row>
    <row r="908" spans="1:10" x14ac:dyDescent="0.2">
      <c r="A908">
        <v>2136</v>
      </c>
      <c r="B908" s="585">
        <v>42849.369444444441</v>
      </c>
      <c r="C908" s="376" t="s">
        <v>2050</v>
      </c>
      <c r="D908" s="355">
        <v>451</v>
      </c>
      <c r="E908">
        <v>0.03</v>
      </c>
      <c r="F908">
        <v>1.08718</v>
      </c>
      <c r="G908" s="355">
        <v>0</v>
      </c>
      <c r="H908">
        <v>1.08718</v>
      </c>
      <c r="I908">
        <v>11.52</v>
      </c>
      <c r="J908" s="355">
        <v>6162.1</v>
      </c>
    </row>
    <row r="909" spans="1:10" x14ac:dyDescent="0.2">
      <c r="A909">
        <v>2129</v>
      </c>
      <c r="B909" s="585">
        <v>42849.22152777778</v>
      </c>
      <c r="C909" s="376" t="s">
        <v>93</v>
      </c>
      <c r="D909" s="355">
        <v>452</v>
      </c>
      <c r="E909">
        <v>0.01</v>
      </c>
      <c r="F909">
        <v>1.0823499999999999</v>
      </c>
      <c r="G909" s="355">
        <v>0</v>
      </c>
      <c r="H909">
        <v>0</v>
      </c>
    </row>
    <row r="910" spans="1:10" x14ac:dyDescent="0.2">
      <c r="A910">
        <v>2181</v>
      </c>
      <c r="B910" s="585">
        <v>42851.572916666664</v>
      </c>
      <c r="C910" s="376" t="s">
        <v>2050</v>
      </c>
      <c r="D910" s="355">
        <v>452</v>
      </c>
      <c r="E910">
        <v>0.01</v>
      </c>
      <c r="F910">
        <v>1.08839</v>
      </c>
      <c r="G910" s="355">
        <v>0</v>
      </c>
      <c r="H910">
        <v>1.08839</v>
      </c>
      <c r="I910">
        <v>-5.98</v>
      </c>
      <c r="J910" s="355">
        <v>6168.13</v>
      </c>
    </row>
    <row r="911" spans="1:10" x14ac:dyDescent="0.2">
      <c r="A911">
        <v>2131</v>
      </c>
      <c r="B911" s="585">
        <v>42849.323611111111</v>
      </c>
      <c r="C911" s="376" t="s">
        <v>93</v>
      </c>
      <c r="D911" s="355">
        <v>453</v>
      </c>
      <c r="E911">
        <v>0.02</v>
      </c>
      <c r="F911">
        <v>1.08586</v>
      </c>
      <c r="G911" s="355">
        <v>0</v>
      </c>
      <c r="H911">
        <v>0</v>
      </c>
    </row>
    <row r="912" spans="1:10" x14ac:dyDescent="0.2">
      <c r="A912">
        <v>2182</v>
      </c>
      <c r="B912" s="585">
        <v>42851.572916666664</v>
      </c>
      <c r="C912" s="376" t="s">
        <v>2050</v>
      </c>
      <c r="D912" s="355">
        <v>453</v>
      </c>
      <c r="E912">
        <v>0.02</v>
      </c>
      <c r="F912">
        <v>1.08839</v>
      </c>
      <c r="G912" s="355">
        <v>0</v>
      </c>
      <c r="H912">
        <v>1.08839</v>
      </c>
      <c r="I912">
        <v>-4.9400000000000004</v>
      </c>
      <c r="J912" s="355">
        <v>6163.2</v>
      </c>
    </row>
    <row r="913" spans="1:10" x14ac:dyDescent="0.2">
      <c r="A913">
        <v>2137</v>
      </c>
      <c r="B913" s="585">
        <v>42849.369444444441</v>
      </c>
      <c r="C913" s="376" t="s">
        <v>92</v>
      </c>
      <c r="D913" s="355">
        <v>454</v>
      </c>
      <c r="E913">
        <v>0.01</v>
      </c>
      <c r="F913">
        <v>1.0872200000000001</v>
      </c>
      <c r="G913" s="355">
        <v>0</v>
      </c>
      <c r="H913">
        <v>0</v>
      </c>
    </row>
    <row r="914" spans="1:10" x14ac:dyDescent="0.2">
      <c r="A914">
        <v>2142</v>
      </c>
      <c r="B914" s="585">
        <v>42849.447222222225</v>
      </c>
      <c r="C914" s="376" t="s">
        <v>2050</v>
      </c>
      <c r="D914" s="355">
        <v>454</v>
      </c>
      <c r="E914">
        <v>0.01</v>
      </c>
      <c r="F914">
        <v>1.08626</v>
      </c>
      <c r="G914" s="355">
        <v>0</v>
      </c>
      <c r="H914">
        <v>1.08626</v>
      </c>
      <c r="I914">
        <v>-1.03</v>
      </c>
      <c r="J914" s="355">
        <v>6161.07</v>
      </c>
    </row>
    <row r="915" spans="1:10" x14ac:dyDescent="0.2">
      <c r="A915">
        <v>2139</v>
      </c>
      <c r="B915" s="585">
        <v>42849.40625</v>
      </c>
      <c r="C915" s="376" t="s">
        <v>92</v>
      </c>
      <c r="D915" s="355">
        <v>455</v>
      </c>
      <c r="E915">
        <v>0.02</v>
      </c>
      <c r="F915">
        <v>1.08342</v>
      </c>
      <c r="G915" s="355">
        <v>0</v>
      </c>
      <c r="H915">
        <v>0</v>
      </c>
    </row>
    <row r="916" spans="1:10" x14ac:dyDescent="0.2">
      <c r="A916">
        <v>2143</v>
      </c>
      <c r="B916" s="585">
        <v>42849.447222222225</v>
      </c>
      <c r="C916" s="376" t="s">
        <v>2050</v>
      </c>
      <c r="D916" s="355">
        <v>455</v>
      </c>
      <c r="E916">
        <v>0.02</v>
      </c>
      <c r="F916">
        <v>1.08626</v>
      </c>
      <c r="G916" s="355">
        <v>0</v>
      </c>
      <c r="H916">
        <v>1.08626</v>
      </c>
      <c r="I916">
        <v>5.54</v>
      </c>
      <c r="J916" s="355">
        <v>6166.61</v>
      </c>
    </row>
    <row r="917" spans="1:10" x14ac:dyDescent="0.2">
      <c r="A917">
        <v>2144</v>
      </c>
      <c r="B917" s="585">
        <v>42849.447222222225</v>
      </c>
      <c r="C917" s="376" t="s">
        <v>92</v>
      </c>
      <c r="D917" s="355">
        <v>456</v>
      </c>
      <c r="E917">
        <v>0.01</v>
      </c>
      <c r="F917">
        <v>1.0862799999999999</v>
      </c>
      <c r="G917" s="355">
        <v>0</v>
      </c>
      <c r="H917">
        <v>0</v>
      </c>
    </row>
    <row r="918" spans="1:10" x14ac:dyDescent="0.2">
      <c r="A918">
        <v>2149</v>
      </c>
      <c r="B918" s="585">
        <v>42850.410416666666</v>
      </c>
      <c r="C918" s="376" t="s">
        <v>2050</v>
      </c>
      <c r="D918" s="355">
        <v>456</v>
      </c>
      <c r="E918">
        <v>0.01</v>
      </c>
      <c r="F918">
        <v>1.0879700000000001</v>
      </c>
      <c r="G918" s="355">
        <v>0</v>
      </c>
      <c r="H918">
        <v>1.0879700000000001</v>
      </c>
      <c r="I918">
        <v>1.5</v>
      </c>
      <c r="J918" s="355">
        <v>6168.11</v>
      </c>
    </row>
    <row r="919" spans="1:10" x14ac:dyDescent="0.2">
      <c r="A919">
        <v>2150</v>
      </c>
      <c r="B919" s="585">
        <v>42850.410416666666</v>
      </c>
      <c r="C919" s="376" t="s">
        <v>92</v>
      </c>
      <c r="D919" s="355">
        <v>457</v>
      </c>
      <c r="E919">
        <v>0.01</v>
      </c>
      <c r="F919">
        <v>1.0879799999999999</v>
      </c>
      <c r="G919" s="355">
        <v>0</v>
      </c>
      <c r="H919">
        <v>0</v>
      </c>
    </row>
    <row r="920" spans="1:10" x14ac:dyDescent="0.2">
      <c r="A920">
        <v>2156</v>
      </c>
      <c r="B920" s="585">
        <v>42850.502083333333</v>
      </c>
      <c r="C920" s="376" t="s">
        <v>2050</v>
      </c>
      <c r="D920" s="355">
        <v>457</v>
      </c>
      <c r="E920">
        <v>0.01</v>
      </c>
      <c r="F920">
        <v>1.08955</v>
      </c>
      <c r="G920" s="355">
        <v>0</v>
      </c>
      <c r="H920">
        <v>1.08955</v>
      </c>
      <c r="I920">
        <v>1.5</v>
      </c>
      <c r="J920" s="355">
        <v>6169.61</v>
      </c>
    </row>
    <row r="921" spans="1:10" x14ac:dyDescent="0.2">
      <c r="A921">
        <v>2152</v>
      </c>
      <c r="B921" s="585">
        <v>42850.495833333334</v>
      </c>
      <c r="C921" s="376" t="s">
        <v>93</v>
      </c>
      <c r="D921" s="355">
        <v>458</v>
      </c>
      <c r="E921">
        <v>0.03</v>
      </c>
      <c r="F921">
        <v>1.08941</v>
      </c>
      <c r="G921" s="355">
        <v>0</v>
      </c>
      <c r="H921">
        <v>0</v>
      </c>
    </row>
    <row r="922" spans="1:10" x14ac:dyDescent="0.2">
      <c r="A922">
        <v>2183</v>
      </c>
      <c r="B922" s="585">
        <v>42851.572916666664</v>
      </c>
      <c r="C922" s="376" t="s">
        <v>2050</v>
      </c>
      <c r="D922" s="355">
        <v>458</v>
      </c>
      <c r="E922">
        <v>0.03</v>
      </c>
      <c r="F922">
        <v>1.08839</v>
      </c>
      <c r="G922" s="355">
        <v>0</v>
      </c>
      <c r="H922">
        <v>1.08839</v>
      </c>
      <c r="I922">
        <v>3.05</v>
      </c>
      <c r="J922" s="355">
        <v>6166.24</v>
      </c>
    </row>
    <row r="923" spans="1:10" x14ac:dyDescent="0.2">
      <c r="A923">
        <v>2157</v>
      </c>
      <c r="B923" s="585">
        <v>42850.502083333333</v>
      </c>
      <c r="C923" s="376" t="s">
        <v>92</v>
      </c>
      <c r="D923" s="355">
        <v>459</v>
      </c>
      <c r="E923">
        <v>0.01</v>
      </c>
      <c r="F923">
        <v>1.0895600000000001</v>
      </c>
      <c r="G923" s="355">
        <v>0</v>
      </c>
      <c r="H923">
        <v>0</v>
      </c>
    </row>
    <row r="924" spans="1:10" x14ac:dyDescent="0.2">
      <c r="A924">
        <v>2159</v>
      </c>
      <c r="B924" s="585">
        <v>42850.709027777775</v>
      </c>
      <c r="C924" s="376" t="s">
        <v>2050</v>
      </c>
      <c r="D924" s="355">
        <v>459</v>
      </c>
      <c r="E924">
        <v>0.01</v>
      </c>
      <c r="F924">
        <v>1.0911299999999999</v>
      </c>
      <c r="G924" s="355">
        <v>0</v>
      </c>
      <c r="H924">
        <v>1.0911299999999999</v>
      </c>
      <c r="I924">
        <v>1.5</v>
      </c>
      <c r="J924" s="355">
        <v>6171.11</v>
      </c>
    </row>
    <row r="925" spans="1:10" x14ac:dyDescent="0.2">
      <c r="A925">
        <v>2160</v>
      </c>
      <c r="B925" s="585">
        <v>42850.711805555555</v>
      </c>
      <c r="C925" s="376" t="s">
        <v>92</v>
      </c>
      <c r="D925" s="355">
        <v>460</v>
      </c>
      <c r="E925">
        <v>0.01</v>
      </c>
      <c r="F925">
        <v>1.0909899999999999</v>
      </c>
      <c r="G925" s="355">
        <v>0</v>
      </c>
      <c r="H925">
        <v>0</v>
      </c>
    </row>
    <row r="926" spans="1:10" x14ac:dyDescent="0.2">
      <c r="A926">
        <v>2162</v>
      </c>
      <c r="B926" s="585">
        <v>42850.725694444445</v>
      </c>
      <c r="C926" s="376" t="s">
        <v>2050</v>
      </c>
      <c r="D926" s="355">
        <v>460</v>
      </c>
      <c r="E926">
        <v>0.01</v>
      </c>
      <c r="F926">
        <v>1.09256</v>
      </c>
      <c r="G926" s="355">
        <v>0</v>
      </c>
      <c r="H926">
        <v>1.09256</v>
      </c>
      <c r="I926">
        <v>1.5</v>
      </c>
      <c r="J926" s="355">
        <v>6172.61</v>
      </c>
    </row>
    <row r="927" spans="1:10" x14ac:dyDescent="0.2">
      <c r="A927">
        <v>2163</v>
      </c>
      <c r="B927" s="585">
        <v>42850.725694444445</v>
      </c>
      <c r="C927" s="376" t="s">
        <v>92</v>
      </c>
      <c r="D927" s="355">
        <v>461</v>
      </c>
      <c r="E927">
        <v>0.01</v>
      </c>
      <c r="F927">
        <v>1.0925800000000001</v>
      </c>
      <c r="G927" s="355">
        <v>0</v>
      </c>
      <c r="H927">
        <v>0</v>
      </c>
    </row>
    <row r="928" spans="1:10" x14ac:dyDescent="0.2">
      <c r="A928">
        <v>2170</v>
      </c>
      <c r="B928" s="585">
        <v>42850.792361111111</v>
      </c>
      <c r="C928" s="376" t="s">
        <v>2050</v>
      </c>
      <c r="D928" s="355">
        <v>461</v>
      </c>
      <c r="E928">
        <v>0.01</v>
      </c>
      <c r="F928">
        <v>1.09415</v>
      </c>
      <c r="G928" s="355">
        <v>0</v>
      </c>
      <c r="H928">
        <v>1.09415</v>
      </c>
      <c r="I928">
        <v>1.5</v>
      </c>
      <c r="J928" s="355">
        <v>6174.11</v>
      </c>
    </row>
    <row r="929" spans="1:10" x14ac:dyDescent="0.2">
      <c r="A929">
        <v>2165</v>
      </c>
      <c r="B929" s="585">
        <v>42850.728472222225</v>
      </c>
      <c r="C929" s="376" t="s">
        <v>93</v>
      </c>
      <c r="D929" s="355">
        <v>462</v>
      </c>
      <c r="E929">
        <v>0.06</v>
      </c>
      <c r="F929">
        <v>1.09291</v>
      </c>
      <c r="G929" s="355">
        <v>0</v>
      </c>
      <c r="H929">
        <v>0</v>
      </c>
    </row>
    <row r="930" spans="1:10" x14ac:dyDescent="0.2">
      <c r="A930">
        <v>2184</v>
      </c>
      <c r="B930" s="585">
        <v>42851.572916666664</v>
      </c>
      <c r="C930" s="376" t="s">
        <v>2050</v>
      </c>
      <c r="D930" s="355">
        <v>462</v>
      </c>
      <c r="E930">
        <v>0.06</v>
      </c>
      <c r="F930">
        <v>1.08839</v>
      </c>
      <c r="G930" s="355">
        <v>0</v>
      </c>
      <c r="H930">
        <v>1.08839</v>
      </c>
      <c r="I930">
        <v>27.09</v>
      </c>
      <c r="J930" s="355">
        <v>6193.33</v>
      </c>
    </row>
    <row r="931" spans="1:10" x14ac:dyDescent="0.2">
      <c r="A931">
        <v>2171</v>
      </c>
      <c r="B931" s="585">
        <v>42850.792361111111</v>
      </c>
      <c r="C931" s="376" t="s">
        <v>92</v>
      </c>
      <c r="D931" s="355">
        <v>463</v>
      </c>
      <c r="E931">
        <v>0.01</v>
      </c>
      <c r="F931">
        <v>1.09419</v>
      </c>
      <c r="G931" s="355">
        <v>0</v>
      </c>
      <c r="H931">
        <v>0</v>
      </c>
    </row>
    <row r="932" spans="1:10" x14ac:dyDescent="0.2">
      <c r="A932">
        <v>2197</v>
      </c>
      <c r="B932" s="585">
        <v>42851.881249999999</v>
      </c>
      <c r="C932" s="376" t="s">
        <v>2050</v>
      </c>
      <c r="D932" s="355">
        <v>463</v>
      </c>
      <c r="E932">
        <v>0.01</v>
      </c>
      <c r="F932">
        <v>1.0910899999999999</v>
      </c>
      <c r="G932" s="355">
        <v>0</v>
      </c>
      <c r="H932">
        <v>1.0910899999999999</v>
      </c>
      <c r="I932">
        <v>-3.29</v>
      </c>
      <c r="J932" s="355">
        <v>6191.55</v>
      </c>
    </row>
    <row r="933" spans="1:10" x14ac:dyDescent="0.2">
      <c r="A933">
        <v>2178</v>
      </c>
      <c r="B933" s="585">
        <v>42851.451388888891</v>
      </c>
      <c r="C933" s="376" t="s">
        <v>92</v>
      </c>
      <c r="D933" s="355">
        <v>464</v>
      </c>
      <c r="E933">
        <v>0.02</v>
      </c>
      <c r="F933">
        <v>1.0906800000000001</v>
      </c>
      <c r="G933" s="355">
        <v>0</v>
      </c>
      <c r="H933">
        <v>0</v>
      </c>
    </row>
    <row r="934" spans="1:10" x14ac:dyDescent="0.2">
      <c r="A934">
        <v>2198</v>
      </c>
      <c r="B934" s="585">
        <v>42851.881249999999</v>
      </c>
      <c r="C934" s="376" t="s">
        <v>2050</v>
      </c>
      <c r="D934" s="355">
        <v>464</v>
      </c>
      <c r="E934">
        <v>0.02</v>
      </c>
      <c r="F934">
        <v>1.0910899999999999</v>
      </c>
      <c r="G934" s="355">
        <v>0</v>
      </c>
      <c r="H934">
        <v>1.0910899999999999</v>
      </c>
      <c r="I934">
        <v>0.68</v>
      </c>
      <c r="J934" s="355">
        <v>6192.23</v>
      </c>
    </row>
    <row r="935" spans="1:10" x14ac:dyDescent="0.2">
      <c r="A935">
        <v>2185</v>
      </c>
      <c r="B935" s="585">
        <v>42851.572916666664</v>
      </c>
      <c r="C935" s="376" t="s">
        <v>93</v>
      </c>
      <c r="D935" s="355">
        <v>465</v>
      </c>
      <c r="E935">
        <v>0.01</v>
      </c>
      <c r="F935">
        <v>1.08836</v>
      </c>
      <c r="G935" s="355">
        <v>0</v>
      </c>
      <c r="H935">
        <v>0</v>
      </c>
    </row>
    <row r="936" spans="1:10" x14ac:dyDescent="0.2">
      <c r="A936">
        <v>2191</v>
      </c>
      <c r="B936" s="585">
        <v>42851.771527777775</v>
      </c>
      <c r="C936" s="376" t="s">
        <v>2050</v>
      </c>
      <c r="D936" s="355">
        <v>465</v>
      </c>
      <c r="E936">
        <v>0.01</v>
      </c>
      <c r="F936">
        <v>1.0867899999999999</v>
      </c>
      <c r="G936" s="355">
        <v>0</v>
      </c>
      <c r="H936">
        <v>1.0867899999999999</v>
      </c>
      <c r="I936">
        <v>1.5</v>
      </c>
      <c r="J936" s="355">
        <v>6194.83</v>
      </c>
    </row>
    <row r="937" spans="1:10" x14ac:dyDescent="0.2">
      <c r="A937">
        <v>2187</v>
      </c>
      <c r="B937" s="585">
        <v>42851.770833333336</v>
      </c>
      <c r="C937" s="376" t="s">
        <v>92</v>
      </c>
      <c r="D937" s="355">
        <v>466</v>
      </c>
      <c r="E937">
        <v>0.03</v>
      </c>
      <c r="F937">
        <v>1.0871500000000001</v>
      </c>
      <c r="G937" s="355">
        <v>0</v>
      </c>
      <c r="H937">
        <v>0</v>
      </c>
    </row>
    <row r="938" spans="1:10" x14ac:dyDescent="0.2">
      <c r="A938">
        <v>2199</v>
      </c>
      <c r="B938" s="585">
        <v>42851.881249999999</v>
      </c>
      <c r="C938" s="376" t="s">
        <v>2050</v>
      </c>
      <c r="D938" s="355">
        <v>466</v>
      </c>
      <c r="E938">
        <v>0.03</v>
      </c>
      <c r="F938">
        <v>1.0910899999999999</v>
      </c>
      <c r="G938" s="355">
        <v>0</v>
      </c>
      <c r="H938">
        <v>1.0910899999999999</v>
      </c>
      <c r="I938">
        <v>11.61</v>
      </c>
      <c r="J938" s="355">
        <v>6203.84</v>
      </c>
    </row>
    <row r="939" spans="1:10" x14ac:dyDescent="0.2">
      <c r="A939">
        <v>2192</v>
      </c>
      <c r="B939" s="585">
        <v>42851.771527777775</v>
      </c>
      <c r="C939" s="376" t="s">
        <v>93</v>
      </c>
      <c r="D939" s="355">
        <v>467</v>
      </c>
      <c r="E939">
        <v>0.01</v>
      </c>
      <c r="F939">
        <v>1.08674</v>
      </c>
      <c r="G939" s="355">
        <v>0</v>
      </c>
      <c r="H939">
        <v>0</v>
      </c>
    </row>
    <row r="940" spans="1:10" x14ac:dyDescent="0.2">
      <c r="A940">
        <v>2211</v>
      </c>
      <c r="B940" s="585">
        <v>42852.669444444444</v>
      </c>
      <c r="C940" s="376" t="s">
        <v>2050</v>
      </c>
      <c r="D940" s="355">
        <v>467</v>
      </c>
      <c r="E940">
        <v>0.01</v>
      </c>
      <c r="F940">
        <v>1.08771</v>
      </c>
      <c r="G940" s="355">
        <v>0</v>
      </c>
      <c r="H940">
        <v>1.08771</v>
      </c>
      <c r="I940">
        <v>-0.84</v>
      </c>
      <c r="J940" s="355">
        <v>6204.5</v>
      </c>
    </row>
    <row r="941" spans="1:10" x14ac:dyDescent="0.2">
      <c r="A941">
        <v>2194</v>
      </c>
      <c r="B941" s="585">
        <v>42851.875694444447</v>
      </c>
      <c r="C941" s="376" t="s">
        <v>93</v>
      </c>
      <c r="D941" s="355">
        <v>468</v>
      </c>
      <c r="E941">
        <v>0.02</v>
      </c>
      <c r="F941">
        <v>1.09026</v>
      </c>
      <c r="G941" s="355">
        <v>0</v>
      </c>
      <c r="H941">
        <v>0</v>
      </c>
    </row>
    <row r="942" spans="1:10" x14ac:dyDescent="0.2">
      <c r="A942">
        <v>2212</v>
      </c>
      <c r="B942" s="585">
        <v>42852.669444444444</v>
      </c>
      <c r="C942" s="376" t="s">
        <v>2050</v>
      </c>
      <c r="D942" s="355">
        <v>468</v>
      </c>
      <c r="E942">
        <v>0.02</v>
      </c>
      <c r="F942">
        <v>1.08771</v>
      </c>
      <c r="G942" s="355">
        <v>0</v>
      </c>
      <c r="H942">
        <v>1.08771</v>
      </c>
      <c r="I942">
        <v>5.35</v>
      </c>
      <c r="J942" s="355">
        <v>6209.85</v>
      </c>
    </row>
    <row r="943" spans="1:10" x14ac:dyDescent="0.2">
      <c r="A943">
        <v>2200</v>
      </c>
      <c r="B943" s="585">
        <v>42851.881249999999</v>
      </c>
      <c r="C943" s="376" t="s">
        <v>92</v>
      </c>
      <c r="D943" s="355">
        <v>469</v>
      </c>
      <c r="E943">
        <v>0.01</v>
      </c>
      <c r="F943">
        <v>1.0911299999999999</v>
      </c>
      <c r="G943" s="355">
        <v>0</v>
      </c>
      <c r="H943">
        <v>0</v>
      </c>
    </row>
    <row r="944" spans="1:10" x14ac:dyDescent="0.2">
      <c r="A944">
        <v>2205</v>
      </c>
      <c r="B944" s="585">
        <v>42852.65347222222</v>
      </c>
      <c r="C944" s="376" t="s">
        <v>2050</v>
      </c>
      <c r="D944" s="355">
        <v>469</v>
      </c>
      <c r="E944">
        <v>0.01</v>
      </c>
      <c r="F944">
        <v>1.0930599999999999</v>
      </c>
      <c r="G944" s="355">
        <v>0</v>
      </c>
      <c r="H944">
        <v>1.0930599999999999</v>
      </c>
      <c r="I944">
        <v>1.5</v>
      </c>
      <c r="J944" s="355">
        <v>6205.34</v>
      </c>
    </row>
    <row r="945" spans="1:10" x14ac:dyDescent="0.2">
      <c r="A945">
        <v>2206</v>
      </c>
      <c r="B945" s="585">
        <v>42852.65347222222</v>
      </c>
      <c r="C945" s="376" t="s">
        <v>92</v>
      </c>
      <c r="D945" s="355">
        <v>470</v>
      </c>
      <c r="E945">
        <v>0.01</v>
      </c>
      <c r="F945">
        <v>1.0931200000000001</v>
      </c>
      <c r="G945" s="355">
        <v>0</v>
      </c>
      <c r="H945">
        <v>0</v>
      </c>
    </row>
    <row r="946" spans="1:10" x14ac:dyDescent="0.2">
      <c r="A946">
        <v>2229</v>
      </c>
      <c r="B946" s="585">
        <v>42853.498611111114</v>
      </c>
      <c r="C946" s="376" t="s">
        <v>2050</v>
      </c>
      <c r="D946" s="355">
        <v>470</v>
      </c>
      <c r="E946">
        <v>0.01</v>
      </c>
      <c r="F946">
        <v>1.08982</v>
      </c>
      <c r="G946" s="355">
        <v>0</v>
      </c>
      <c r="H946">
        <v>1.08982</v>
      </c>
      <c r="I946">
        <v>-3.49</v>
      </c>
      <c r="J946" s="355">
        <v>6207.86</v>
      </c>
    </row>
    <row r="947" spans="1:10" x14ac:dyDescent="0.2">
      <c r="A947">
        <v>2208</v>
      </c>
      <c r="B947" s="585">
        <v>42852.663194444445</v>
      </c>
      <c r="C947" s="376" t="s">
        <v>92</v>
      </c>
      <c r="D947" s="355">
        <v>471</v>
      </c>
      <c r="E947">
        <v>0.02</v>
      </c>
      <c r="F947">
        <v>1.0892299999999999</v>
      </c>
      <c r="G947" s="355">
        <v>0</v>
      </c>
      <c r="H947">
        <v>0</v>
      </c>
    </row>
    <row r="948" spans="1:10" x14ac:dyDescent="0.2">
      <c r="A948">
        <v>2230</v>
      </c>
      <c r="B948" s="585">
        <v>42853.498611111114</v>
      </c>
      <c r="C948" s="376" t="s">
        <v>2050</v>
      </c>
      <c r="D948" s="355">
        <v>471</v>
      </c>
      <c r="E948">
        <v>0.02</v>
      </c>
      <c r="F948">
        <v>1.08982</v>
      </c>
      <c r="G948" s="355">
        <v>0</v>
      </c>
      <c r="H948">
        <v>1.08982</v>
      </c>
      <c r="I948">
        <v>0.8</v>
      </c>
      <c r="J948" s="355">
        <v>6208.66</v>
      </c>
    </row>
    <row r="949" spans="1:10" x14ac:dyDescent="0.2">
      <c r="A949">
        <v>2213</v>
      </c>
      <c r="B949" s="585">
        <v>42852.670138888891</v>
      </c>
      <c r="C949" s="376" t="s">
        <v>93</v>
      </c>
      <c r="D949" s="355">
        <v>472</v>
      </c>
      <c r="E949">
        <v>0.01</v>
      </c>
      <c r="F949">
        <v>1.0869</v>
      </c>
      <c r="G949" s="355">
        <v>0</v>
      </c>
      <c r="H949">
        <v>0</v>
      </c>
    </row>
    <row r="950" spans="1:10" x14ac:dyDescent="0.2">
      <c r="A950">
        <v>2219</v>
      </c>
      <c r="B950" s="585">
        <v>42852.696527777778</v>
      </c>
      <c r="C950" s="376" t="s">
        <v>2050</v>
      </c>
      <c r="D950" s="355">
        <v>472</v>
      </c>
      <c r="E950">
        <v>0.01</v>
      </c>
      <c r="F950">
        <v>1.0853299999999999</v>
      </c>
      <c r="G950" s="355">
        <v>0</v>
      </c>
      <c r="H950">
        <v>1.0853299999999999</v>
      </c>
      <c r="I950">
        <v>1.5</v>
      </c>
      <c r="J950" s="355">
        <v>6211.35</v>
      </c>
    </row>
    <row r="951" spans="1:10" x14ac:dyDescent="0.2">
      <c r="A951">
        <v>2215</v>
      </c>
      <c r="B951" s="585">
        <v>42852.695138888892</v>
      </c>
      <c r="C951" s="376" t="s">
        <v>92</v>
      </c>
      <c r="D951" s="355">
        <v>473</v>
      </c>
      <c r="E951">
        <v>0.03</v>
      </c>
      <c r="F951">
        <v>1.0857300000000001</v>
      </c>
      <c r="G951" s="355">
        <v>0</v>
      </c>
      <c r="H951">
        <v>0</v>
      </c>
    </row>
    <row r="952" spans="1:10" x14ac:dyDescent="0.2">
      <c r="A952">
        <v>2231</v>
      </c>
      <c r="B952" s="585">
        <v>42853.498611111114</v>
      </c>
      <c r="C952" s="376" t="s">
        <v>2050</v>
      </c>
      <c r="D952" s="355">
        <v>473</v>
      </c>
      <c r="E952">
        <v>0.03</v>
      </c>
      <c r="F952">
        <v>1.08982</v>
      </c>
      <c r="G952" s="355">
        <v>0</v>
      </c>
      <c r="H952">
        <v>1.08982</v>
      </c>
      <c r="I952">
        <v>11.7</v>
      </c>
      <c r="J952" s="355">
        <v>6220.37</v>
      </c>
    </row>
    <row r="953" spans="1:10" x14ac:dyDescent="0.2">
      <c r="A953">
        <v>2220</v>
      </c>
      <c r="B953" s="585">
        <v>42852.696527777778</v>
      </c>
      <c r="C953" s="376" t="s">
        <v>93</v>
      </c>
      <c r="D953" s="355">
        <v>474</v>
      </c>
      <c r="E953">
        <v>0.01</v>
      </c>
      <c r="F953">
        <v>1.0852999999999999</v>
      </c>
      <c r="G953" s="355">
        <v>0</v>
      </c>
      <c r="H953">
        <v>0</v>
      </c>
    </row>
    <row r="954" spans="1:10" x14ac:dyDescent="0.2">
      <c r="A954">
        <v>2250</v>
      </c>
      <c r="B954" s="585">
        <v>42853.747916666667</v>
      </c>
      <c r="C954" s="376" t="s">
        <v>2050</v>
      </c>
      <c r="D954" s="355">
        <v>474</v>
      </c>
      <c r="E954">
        <v>0.01</v>
      </c>
      <c r="F954">
        <v>1.0887500000000001</v>
      </c>
      <c r="G954" s="355">
        <v>0</v>
      </c>
      <c r="H954">
        <v>1.0887500000000001</v>
      </c>
      <c r="I954">
        <v>-3.45</v>
      </c>
      <c r="J954" s="355">
        <v>6221.41</v>
      </c>
    </row>
    <row r="955" spans="1:10" x14ac:dyDescent="0.2">
      <c r="A955">
        <v>2226</v>
      </c>
      <c r="B955" s="585">
        <v>42853.419444444444</v>
      </c>
      <c r="C955" s="376" t="s">
        <v>93</v>
      </c>
      <c r="D955" s="355">
        <v>475</v>
      </c>
      <c r="E955">
        <v>0.02</v>
      </c>
      <c r="F955">
        <v>1.0888199999999999</v>
      </c>
      <c r="G955" s="355">
        <v>0</v>
      </c>
      <c r="H955">
        <v>0</v>
      </c>
    </row>
    <row r="956" spans="1:10" x14ac:dyDescent="0.2">
      <c r="A956">
        <v>2251</v>
      </c>
      <c r="B956" s="585">
        <v>42853.747916666667</v>
      </c>
      <c r="C956" s="376" t="s">
        <v>2050</v>
      </c>
      <c r="D956" s="355">
        <v>475</v>
      </c>
      <c r="E956">
        <v>0.02</v>
      </c>
      <c r="F956">
        <v>1.0887500000000001</v>
      </c>
      <c r="G956" s="355">
        <v>0</v>
      </c>
      <c r="H956">
        <v>1.0887500000000001</v>
      </c>
      <c r="I956">
        <v>0</v>
      </c>
      <c r="J956" s="355">
        <v>6221.41</v>
      </c>
    </row>
    <row r="957" spans="1:10" x14ac:dyDescent="0.2">
      <c r="A957">
        <v>2232</v>
      </c>
      <c r="B957" s="585">
        <v>42853.498611111114</v>
      </c>
      <c r="C957" s="376" t="s">
        <v>92</v>
      </c>
      <c r="D957" s="355">
        <v>476</v>
      </c>
      <c r="E957">
        <v>0.01</v>
      </c>
      <c r="F957">
        <v>1.0898399999999999</v>
      </c>
      <c r="G957" s="355">
        <v>0</v>
      </c>
      <c r="H957">
        <v>0</v>
      </c>
    </row>
    <row r="958" spans="1:10" x14ac:dyDescent="0.2">
      <c r="A958">
        <v>2234</v>
      </c>
      <c r="B958" s="585">
        <v>42853.5</v>
      </c>
      <c r="C958" s="376" t="s">
        <v>2050</v>
      </c>
      <c r="D958" s="355">
        <v>476</v>
      </c>
      <c r="E958">
        <v>0.01</v>
      </c>
      <c r="F958">
        <v>1.09141</v>
      </c>
      <c r="G958" s="355">
        <v>0</v>
      </c>
      <c r="H958">
        <v>1.09141</v>
      </c>
      <c r="I958">
        <v>1.5</v>
      </c>
      <c r="J958" s="355">
        <v>6221.87</v>
      </c>
    </row>
    <row r="959" spans="1:10" x14ac:dyDescent="0.2">
      <c r="A959">
        <v>2235</v>
      </c>
      <c r="B959" s="585">
        <v>42853.5</v>
      </c>
      <c r="C959" s="376" t="s">
        <v>92</v>
      </c>
      <c r="D959" s="355">
        <v>477</v>
      </c>
      <c r="E959">
        <v>0.01</v>
      </c>
      <c r="F959">
        <v>1.0914299999999999</v>
      </c>
      <c r="G959" s="355">
        <v>0</v>
      </c>
      <c r="H959">
        <v>0</v>
      </c>
    </row>
    <row r="960" spans="1:10" x14ac:dyDescent="0.2">
      <c r="A960">
        <v>2241</v>
      </c>
      <c r="B960" s="585">
        <v>42853.503472222219</v>
      </c>
      <c r="C960" s="376" t="s">
        <v>2050</v>
      </c>
      <c r="D960" s="355">
        <v>477</v>
      </c>
      <c r="E960">
        <v>0.01</v>
      </c>
      <c r="F960">
        <v>1.093</v>
      </c>
      <c r="G960" s="355">
        <v>0</v>
      </c>
      <c r="H960">
        <v>1.093</v>
      </c>
      <c r="I960">
        <v>1.5</v>
      </c>
      <c r="J960" s="355">
        <v>6223.37</v>
      </c>
    </row>
    <row r="961" spans="1:10" x14ac:dyDescent="0.2">
      <c r="A961">
        <v>2237</v>
      </c>
      <c r="B961" s="585">
        <v>42853.503472222219</v>
      </c>
      <c r="C961" s="376" t="s">
        <v>93</v>
      </c>
      <c r="D961" s="355">
        <v>478</v>
      </c>
      <c r="E961">
        <v>0.03</v>
      </c>
      <c r="F961">
        <v>1.09297</v>
      </c>
      <c r="G961" s="355">
        <v>0</v>
      </c>
      <c r="H961">
        <v>0</v>
      </c>
    </row>
    <row r="962" spans="1:10" x14ac:dyDescent="0.2">
      <c r="A962">
        <v>2252</v>
      </c>
      <c r="B962" s="585">
        <v>42853.747916666667</v>
      </c>
      <c r="C962" s="376" t="s">
        <v>2050</v>
      </c>
      <c r="D962" s="355">
        <v>478</v>
      </c>
      <c r="E962">
        <v>0.03</v>
      </c>
      <c r="F962">
        <v>1.0887500000000001</v>
      </c>
      <c r="G962" s="355">
        <v>0</v>
      </c>
      <c r="H962">
        <v>1.0887500000000001</v>
      </c>
      <c r="I962">
        <v>12.45</v>
      </c>
      <c r="J962" s="355">
        <v>6233.86</v>
      </c>
    </row>
    <row r="963" spans="1:10" x14ac:dyDescent="0.2">
      <c r="A963">
        <v>2242</v>
      </c>
      <c r="B963" s="585">
        <v>42853.503472222219</v>
      </c>
      <c r="C963" s="376" t="s">
        <v>92</v>
      </c>
      <c r="D963" s="355">
        <v>479</v>
      </c>
      <c r="E963">
        <v>0.01</v>
      </c>
      <c r="F963">
        <v>1.09304</v>
      </c>
      <c r="G963" s="355">
        <v>0</v>
      </c>
      <c r="H963">
        <v>0</v>
      </c>
    </row>
    <row r="964" spans="1:10" x14ac:dyDescent="0.2">
      <c r="A964">
        <v>2244</v>
      </c>
      <c r="B964" s="585">
        <v>42853.511111111111</v>
      </c>
      <c r="C964" s="376" t="s">
        <v>2050</v>
      </c>
      <c r="D964" s="355">
        <v>479</v>
      </c>
      <c r="E964">
        <v>0.01</v>
      </c>
      <c r="F964">
        <v>1.0946100000000001</v>
      </c>
      <c r="G964" s="355">
        <v>0</v>
      </c>
      <c r="H964">
        <v>1.0946100000000001</v>
      </c>
      <c r="I964">
        <v>1.5</v>
      </c>
      <c r="J964" s="355">
        <v>6224.87</v>
      </c>
    </row>
    <row r="965" spans="1:10" x14ac:dyDescent="0.2">
      <c r="A965">
        <v>2245</v>
      </c>
      <c r="B965" s="585">
        <v>42853.511111111111</v>
      </c>
      <c r="C965" s="376" t="s">
        <v>92</v>
      </c>
      <c r="D965" s="355">
        <v>480</v>
      </c>
      <c r="E965">
        <v>0.01</v>
      </c>
      <c r="F965">
        <v>1.0946499999999999</v>
      </c>
      <c r="G965" s="355">
        <v>0</v>
      </c>
      <c r="H965">
        <v>0</v>
      </c>
    </row>
    <row r="966" spans="1:10" x14ac:dyDescent="0.2">
      <c r="A966">
        <v>2290</v>
      </c>
      <c r="B966" s="585">
        <v>42859.48333333333</v>
      </c>
      <c r="C966" s="376" t="s">
        <v>2050</v>
      </c>
      <c r="D966" s="355">
        <v>480</v>
      </c>
      <c r="E966">
        <v>0.01</v>
      </c>
      <c r="F966">
        <v>1.0919000000000001</v>
      </c>
      <c r="G966" s="355">
        <v>0</v>
      </c>
      <c r="H966">
        <v>1.0919000000000001</v>
      </c>
      <c r="I966">
        <v>-3.53</v>
      </c>
      <c r="J966" s="355">
        <v>6240.81</v>
      </c>
    </row>
    <row r="967" spans="1:10" x14ac:dyDescent="0.2">
      <c r="A967">
        <v>2247</v>
      </c>
      <c r="B967" s="585">
        <v>42853.656944444447</v>
      </c>
      <c r="C967" s="376" t="s">
        <v>92</v>
      </c>
      <c r="D967" s="355">
        <v>481</v>
      </c>
      <c r="E967">
        <v>0.02</v>
      </c>
      <c r="F967">
        <v>1.09114</v>
      </c>
      <c r="G967" s="355">
        <v>0</v>
      </c>
      <c r="H967">
        <v>0</v>
      </c>
    </row>
    <row r="968" spans="1:10" x14ac:dyDescent="0.2">
      <c r="A968">
        <v>2291</v>
      </c>
      <c r="B968" s="585">
        <v>42859.48333333333</v>
      </c>
      <c r="C968" s="376" t="s">
        <v>2050</v>
      </c>
      <c r="D968" s="355">
        <v>481</v>
      </c>
      <c r="E968">
        <v>0.02</v>
      </c>
      <c r="F968">
        <v>1.0919000000000001</v>
      </c>
      <c r="G968" s="355">
        <v>0</v>
      </c>
      <c r="H968">
        <v>1.0919000000000001</v>
      </c>
      <c r="I968">
        <v>-0.05</v>
      </c>
      <c r="J968" s="355">
        <v>6240.76</v>
      </c>
    </row>
    <row r="969" spans="1:10" x14ac:dyDescent="0.2">
      <c r="A969">
        <v>2253</v>
      </c>
      <c r="B969" s="585">
        <v>42853.747916666667</v>
      </c>
      <c r="C969" s="376" t="s">
        <v>93</v>
      </c>
      <c r="D969" s="355">
        <v>482</v>
      </c>
      <c r="E969">
        <v>0.01</v>
      </c>
      <c r="F969">
        <v>1.0887</v>
      </c>
      <c r="G969" s="355">
        <v>0</v>
      </c>
      <c r="H969">
        <v>0</v>
      </c>
    </row>
    <row r="970" spans="1:10" x14ac:dyDescent="0.2">
      <c r="A970">
        <v>2265</v>
      </c>
      <c r="B970" s="585">
        <v>42857.715277777781</v>
      </c>
      <c r="C970" s="376" t="s">
        <v>2050</v>
      </c>
      <c r="D970" s="355">
        <v>482</v>
      </c>
      <c r="E970">
        <v>0.01</v>
      </c>
      <c r="F970">
        <v>1.08958</v>
      </c>
      <c r="G970" s="355">
        <v>0</v>
      </c>
      <c r="H970">
        <v>1.08958</v>
      </c>
      <c r="I970">
        <v>-0.82</v>
      </c>
      <c r="J970" s="355">
        <v>6233.04</v>
      </c>
    </row>
    <row r="971" spans="1:10" x14ac:dyDescent="0.2">
      <c r="A971">
        <v>2258</v>
      </c>
      <c r="B971" s="585">
        <v>42856.724305555559</v>
      </c>
      <c r="C971" s="376" t="s">
        <v>93</v>
      </c>
      <c r="D971" s="355">
        <v>483</v>
      </c>
      <c r="E971">
        <v>0.02</v>
      </c>
      <c r="F971">
        <v>1.0922400000000001</v>
      </c>
      <c r="G971" s="355">
        <v>0</v>
      </c>
      <c r="H971">
        <v>0</v>
      </c>
    </row>
    <row r="972" spans="1:10" x14ac:dyDescent="0.2">
      <c r="A972">
        <v>2266</v>
      </c>
      <c r="B972" s="585">
        <v>42857.715277777781</v>
      </c>
      <c r="C972" s="376" t="s">
        <v>2050</v>
      </c>
      <c r="D972" s="355">
        <v>483</v>
      </c>
      <c r="E972">
        <v>0.02</v>
      </c>
      <c r="F972">
        <v>1.08958</v>
      </c>
      <c r="G972" s="355">
        <v>0</v>
      </c>
      <c r="H972">
        <v>1.08958</v>
      </c>
      <c r="I972">
        <v>5.31</v>
      </c>
      <c r="J972" s="355">
        <v>6238.35</v>
      </c>
    </row>
    <row r="973" spans="1:10" x14ac:dyDescent="0.2">
      <c r="A973">
        <v>2267</v>
      </c>
      <c r="B973" s="585">
        <v>42857.715277777781</v>
      </c>
      <c r="C973" s="376" t="s">
        <v>93</v>
      </c>
      <c r="D973" s="355">
        <v>484</v>
      </c>
      <c r="E973">
        <v>0.01</v>
      </c>
      <c r="F973">
        <v>1.08955</v>
      </c>
      <c r="G973" s="355">
        <v>0</v>
      </c>
      <c r="H973">
        <v>0</v>
      </c>
    </row>
    <row r="974" spans="1:10" x14ac:dyDescent="0.2">
      <c r="A974">
        <v>2276</v>
      </c>
      <c r="B974" s="585">
        <v>42858.875</v>
      </c>
      <c r="C974" s="376" t="s">
        <v>2050</v>
      </c>
      <c r="D974" s="355">
        <v>484</v>
      </c>
      <c r="E974">
        <v>0.01</v>
      </c>
      <c r="F974">
        <v>1.09039</v>
      </c>
      <c r="G974" s="355">
        <v>0</v>
      </c>
      <c r="H974">
        <v>1.09039</v>
      </c>
      <c r="I974">
        <v>-0.84</v>
      </c>
      <c r="J974" s="355">
        <v>6237.51</v>
      </c>
    </row>
    <row r="975" spans="1:10" x14ac:dyDescent="0.2">
      <c r="A975">
        <v>2269</v>
      </c>
      <c r="B975" s="585">
        <v>42857.992361111108</v>
      </c>
      <c r="C975" s="376" t="s">
        <v>93</v>
      </c>
      <c r="D975" s="355">
        <v>485</v>
      </c>
      <c r="E975">
        <v>0.02</v>
      </c>
      <c r="F975">
        <v>1.0930599999999999</v>
      </c>
      <c r="G975" s="355">
        <v>0</v>
      </c>
      <c r="H975">
        <v>0</v>
      </c>
    </row>
    <row r="976" spans="1:10" x14ac:dyDescent="0.2">
      <c r="A976">
        <v>2277</v>
      </c>
      <c r="B976" s="585">
        <v>42858.875</v>
      </c>
      <c r="C976" s="376" t="s">
        <v>2050</v>
      </c>
      <c r="D976" s="355">
        <v>485</v>
      </c>
      <c r="E976">
        <v>0.02</v>
      </c>
      <c r="F976">
        <v>1.09039</v>
      </c>
      <c r="G976" s="355">
        <v>0</v>
      </c>
      <c r="H976">
        <v>1.09039</v>
      </c>
      <c r="I976">
        <v>5.33</v>
      </c>
      <c r="J976" s="355">
        <v>6242.84</v>
      </c>
    </row>
    <row r="977" spans="1:10" x14ac:dyDescent="0.2">
      <c r="A977">
        <v>2278</v>
      </c>
      <c r="B977" s="585">
        <v>42858.875</v>
      </c>
      <c r="C977" s="376" t="s">
        <v>93</v>
      </c>
      <c r="D977" s="355">
        <v>486</v>
      </c>
      <c r="E977">
        <v>0.01</v>
      </c>
      <c r="F977">
        <v>1.09032</v>
      </c>
      <c r="G977" s="355">
        <v>0</v>
      </c>
      <c r="H977">
        <v>0</v>
      </c>
    </row>
    <row r="978" spans="1:10" x14ac:dyDescent="0.2">
      <c r="A978">
        <v>2280</v>
      </c>
      <c r="B978" s="585">
        <v>42858.9375</v>
      </c>
      <c r="C978" s="376" t="s">
        <v>2050</v>
      </c>
      <c r="D978" s="355">
        <v>486</v>
      </c>
      <c r="E978">
        <v>0.01</v>
      </c>
      <c r="F978">
        <v>1.0887500000000001</v>
      </c>
      <c r="G978" s="355">
        <v>0</v>
      </c>
      <c r="H978">
        <v>1.0887500000000001</v>
      </c>
      <c r="I978">
        <v>1.5</v>
      </c>
      <c r="J978" s="355">
        <v>6244.34</v>
      </c>
    </row>
    <row r="979" spans="1:10" x14ac:dyDescent="0.2">
      <c r="A979">
        <v>2281</v>
      </c>
      <c r="B979" s="585">
        <v>42858.9375</v>
      </c>
      <c r="C979" s="376" t="s">
        <v>93</v>
      </c>
      <c r="D979" s="355">
        <v>487</v>
      </c>
      <c r="E979">
        <v>0.01</v>
      </c>
      <c r="F979">
        <v>1.0887199999999999</v>
      </c>
      <c r="G979" s="355">
        <v>0</v>
      </c>
      <c r="H979">
        <v>0</v>
      </c>
    </row>
    <row r="980" spans="1:10" x14ac:dyDescent="0.2">
      <c r="A980">
        <v>2337</v>
      </c>
      <c r="B980" s="585">
        <v>42863.508333333331</v>
      </c>
      <c r="C980" s="376" t="s">
        <v>2050</v>
      </c>
      <c r="D980" s="355">
        <v>487</v>
      </c>
      <c r="E980">
        <v>0.01</v>
      </c>
      <c r="F980">
        <v>1.09476</v>
      </c>
      <c r="G980" s="355">
        <v>0</v>
      </c>
      <c r="H980">
        <v>1.09476</v>
      </c>
      <c r="I980">
        <v>-5.78</v>
      </c>
      <c r="J980" s="355">
        <v>6254.93</v>
      </c>
    </row>
    <row r="981" spans="1:10" x14ac:dyDescent="0.2">
      <c r="A981">
        <v>2286</v>
      </c>
      <c r="B981" s="585">
        <v>42859.404166666667</v>
      </c>
      <c r="C981" s="376" t="s">
        <v>92</v>
      </c>
      <c r="D981" s="355">
        <v>488</v>
      </c>
      <c r="E981">
        <v>0.03</v>
      </c>
      <c r="F981">
        <v>1.0876399999999999</v>
      </c>
      <c r="G981" s="355">
        <v>0</v>
      </c>
      <c r="H981">
        <v>0</v>
      </c>
    </row>
    <row r="982" spans="1:10" x14ac:dyDescent="0.2">
      <c r="A982">
        <v>2292</v>
      </c>
      <c r="B982" s="585">
        <v>42859.48333333333</v>
      </c>
      <c r="C982" s="376" t="s">
        <v>2050</v>
      </c>
      <c r="D982" s="355">
        <v>488</v>
      </c>
      <c r="E982">
        <v>0.03</v>
      </c>
      <c r="F982">
        <v>1.0919000000000001</v>
      </c>
      <c r="G982" s="355">
        <v>0</v>
      </c>
      <c r="H982">
        <v>1.0919000000000001</v>
      </c>
      <c r="I982">
        <v>12.57</v>
      </c>
      <c r="J982" s="355">
        <v>6253.33</v>
      </c>
    </row>
    <row r="983" spans="1:10" x14ac:dyDescent="0.2">
      <c r="A983">
        <v>2293</v>
      </c>
      <c r="B983" s="585">
        <v>42859.48333333333</v>
      </c>
      <c r="C983" s="376" t="s">
        <v>92</v>
      </c>
      <c r="D983" s="355">
        <v>489</v>
      </c>
      <c r="E983">
        <v>0.01</v>
      </c>
      <c r="F983">
        <v>1.09192</v>
      </c>
      <c r="G983" s="355">
        <v>0</v>
      </c>
      <c r="H983">
        <v>0</v>
      </c>
    </row>
    <row r="984" spans="1:10" x14ac:dyDescent="0.2">
      <c r="A984">
        <v>2298</v>
      </c>
      <c r="B984" s="585">
        <v>42859.527777777781</v>
      </c>
      <c r="C984" s="376" t="s">
        <v>2050</v>
      </c>
      <c r="D984" s="355">
        <v>489</v>
      </c>
      <c r="E984">
        <v>0.01</v>
      </c>
      <c r="F984">
        <v>1.0934900000000001</v>
      </c>
      <c r="G984" s="355">
        <v>0</v>
      </c>
      <c r="H984">
        <v>1.0934900000000001</v>
      </c>
      <c r="I984">
        <v>1.5</v>
      </c>
      <c r="J984" s="355">
        <v>6254.83</v>
      </c>
    </row>
    <row r="985" spans="1:10" x14ac:dyDescent="0.2">
      <c r="A985">
        <v>2295</v>
      </c>
      <c r="B985" s="585">
        <v>42859.48541666667</v>
      </c>
      <c r="C985" s="376" t="s">
        <v>93</v>
      </c>
      <c r="D985" s="355">
        <v>490</v>
      </c>
      <c r="E985">
        <v>0.02</v>
      </c>
      <c r="F985">
        <v>1.09222</v>
      </c>
      <c r="G985" s="355">
        <v>0</v>
      </c>
      <c r="H985">
        <v>0</v>
      </c>
    </row>
    <row r="986" spans="1:10" x14ac:dyDescent="0.2">
      <c r="A986">
        <v>2338</v>
      </c>
      <c r="B986" s="585">
        <v>42863.508333333331</v>
      </c>
      <c r="C986" s="376" t="s">
        <v>2050</v>
      </c>
      <c r="D986" s="355">
        <v>490</v>
      </c>
      <c r="E986">
        <v>0.02</v>
      </c>
      <c r="F986">
        <v>1.09476</v>
      </c>
      <c r="G986" s="355">
        <v>0</v>
      </c>
      <c r="H986">
        <v>1.09476</v>
      </c>
      <c r="I986">
        <v>-4.96</v>
      </c>
      <c r="J986" s="355">
        <v>6249.97</v>
      </c>
    </row>
    <row r="987" spans="1:10" x14ac:dyDescent="0.2">
      <c r="A987">
        <v>2299</v>
      </c>
      <c r="B987" s="585">
        <v>42859.527777777781</v>
      </c>
      <c r="C987" s="376" t="s">
        <v>92</v>
      </c>
      <c r="D987" s="355">
        <v>491</v>
      </c>
      <c r="E987">
        <v>0.01</v>
      </c>
      <c r="F987">
        <v>1.0935600000000001</v>
      </c>
      <c r="G987" s="355">
        <v>0</v>
      </c>
      <c r="H987">
        <v>0</v>
      </c>
    </row>
    <row r="988" spans="1:10" x14ac:dyDescent="0.2">
      <c r="A988">
        <v>2301</v>
      </c>
      <c r="B988" s="585">
        <v>42859.743055555555</v>
      </c>
      <c r="C988" s="376" t="s">
        <v>2050</v>
      </c>
      <c r="D988" s="355">
        <v>491</v>
      </c>
      <c r="E988">
        <v>0.01</v>
      </c>
      <c r="F988">
        <v>1.0951299999999999</v>
      </c>
      <c r="G988" s="355">
        <v>0</v>
      </c>
      <c r="H988">
        <v>1.0951299999999999</v>
      </c>
      <c r="I988">
        <v>1.5</v>
      </c>
      <c r="J988" s="355">
        <v>6256.33</v>
      </c>
    </row>
    <row r="989" spans="1:10" x14ac:dyDescent="0.2">
      <c r="A989">
        <v>2302</v>
      </c>
      <c r="B989" s="585">
        <v>42859.743055555555</v>
      </c>
      <c r="C989" s="376" t="s">
        <v>92</v>
      </c>
      <c r="D989" s="355">
        <v>492</v>
      </c>
      <c r="E989">
        <v>0.01</v>
      </c>
      <c r="F989">
        <v>1.0951500000000001</v>
      </c>
      <c r="G989" s="355">
        <v>0</v>
      </c>
      <c r="H989">
        <v>0</v>
      </c>
    </row>
    <row r="990" spans="1:10" x14ac:dyDescent="0.2">
      <c r="A990">
        <v>2308</v>
      </c>
      <c r="B990" s="585">
        <v>42859.786805555559</v>
      </c>
      <c r="C990" s="376" t="s">
        <v>2050</v>
      </c>
      <c r="D990" s="355">
        <v>492</v>
      </c>
      <c r="E990">
        <v>0.01</v>
      </c>
      <c r="F990">
        <v>1.0967199999999999</v>
      </c>
      <c r="G990" s="355">
        <v>0</v>
      </c>
      <c r="H990">
        <v>1.0967199999999999</v>
      </c>
      <c r="I990">
        <v>1.5</v>
      </c>
      <c r="J990" s="355">
        <v>6257.83</v>
      </c>
    </row>
    <row r="991" spans="1:10" x14ac:dyDescent="0.2">
      <c r="A991">
        <v>2304</v>
      </c>
      <c r="B991" s="585">
        <v>42859.781944444447</v>
      </c>
      <c r="C991" s="376" t="s">
        <v>93</v>
      </c>
      <c r="D991" s="355">
        <v>493</v>
      </c>
      <c r="E991">
        <v>0.03</v>
      </c>
      <c r="F991">
        <v>1.0957399999999999</v>
      </c>
      <c r="G991" s="355">
        <v>0</v>
      </c>
      <c r="H991">
        <v>0</v>
      </c>
    </row>
    <row r="992" spans="1:10" x14ac:dyDescent="0.2">
      <c r="A992">
        <v>2339</v>
      </c>
      <c r="B992" s="585">
        <v>42863.508333333331</v>
      </c>
      <c r="C992" s="376" t="s">
        <v>2050</v>
      </c>
      <c r="D992" s="355">
        <v>493</v>
      </c>
      <c r="E992">
        <v>0.03</v>
      </c>
      <c r="F992">
        <v>1.09476</v>
      </c>
      <c r="G992" s="355">
        <v>0</v>
      </c>
      <c r="H992">
        <v>1.09476</v>
      </c>
      <c r="I992">
        <v>3.12</v>
      </c>
      <c r="J992" s="355">
        <v>6253.09</v>
      </c>
    </row>
    <row r="993" spans="1:10" x14ac:dyDescent="0.2">
      <c r="A993">
        <v>2309</v>
      </c>
      <c r="B993" s="585">
        <v>42859.786805555559</v>
      </c>
      <c r="C993" s="376" t="s">
        <v>92</v>
      </c>
      <c r="D993" s="355">
        <v>494</v>
      </c>
      <c r="E993">
        <v>0.01</v>
      </c>
      <c r="F993">
        <v>1.0967499999999999</v>
      </c>
      <c r="G993" s="355">
        <v>0</v>
      </c>
      <c r="H993">
        <v>0</v>
      </c>
    </row>
    <row r="994" spans="1:10" x14ac:dyDescent="0.2">
      <c r="A994">
        <v>2311</v>
      </c>
      <c r="B994" s="585">
        <v>42859.933333333334</v>
      </c>
      <c r="C994" s="376" t="s">
        <v>2050</v>
      </c>
      <c r="D994" s="355">
        <v>494</v>
      </c>
      <c r="E994">
        <v>0.01</v>
      </c>
      <c r="F994">
        <v>1.09832</v>
      </c>
      <c r="G994" s="355">
        <v>0</v>
      </c>
      <c r="H994">
        <v>1.09832</v>
      </c>
      <c r="I994">
        <v>1.5</v>
      </c>
      <c r="J994" s="355">
        <v>6259.33</v>
      </c>
    </row>
    <row r="995" spans="1:10" x14ac:dyDescent="0.2">
      <c r="A995">
        <v>2312</v>
      </c>
      <c r="B995" s="585">
        <v>42859.933333333334</v>
      </c>
      <c r="C995" s="376" t="s">
        <v>92</v>
      </c>
      <c r="D995" s="355">
        <v>495</v>
      </c>
      <c r="E995">
        <v>0.01</v>
      </c>
      <c r="F995">
        <v>1.09836</v>
      </c>
      <c r="G995" s="355">
        <v>0</v>
      </c>
      <c r="H995">
        <v>0</v>
      </c>
    </row>
    <row r="996" spans="1:10" x14ac:dyDescent="0.2">
      <c r="A996">
        <v>2323</v>
      </c>
      <c r="B996" s="585">
        <v>42863</v>
      </c>
      <c r="C996" s="376" t="s">
        <v>2050</v>
      </c>
      <c r="D996" s="355">
        <v>495</v>
      </c>
      <c r="E996">
        <v>0.01</v>
      </c>
      <c r="F996">
        <v>1.10005</v>
      </c>
      <c r="G996" s="355">
        <v>0</v>
      </c>
      <c r="H996">
        <v>1.10005</v>
      </c>
      <c r="I996">
        <v>1.38</v>
      </c>
      <c r="J996" s="355">
        <v>6260.71</v>
      </c>
    </row>
    <row r="997" spans="1:10" x14ac:dyDescent="0.2">
      <c r="A997">
        <v>2318</v>
      </c>
      <c r="B997" s="585">
        <v>42860.726388888892</v>
      </c>
      <c r="C997" s="376" t="s">
        <v>93</v>
      </c>
      <c r="D997" s="355">
        <v>496</v>
      </c>
      <c r="E997">
        <v>0.06</v>
      </c>
      <c r="F997">
        <v>1.09924</v>
      </c>
      <c r="G997" s="355">
        <v>0</v>
      </c>
      <c r="H997">
        <v>0</v>
      </c>
    </row>
    <row r="998" spans="1:10" x14ac:dyDescent="0.2">
      <c r="A998">
        <v>2340</v>
      </c>
      <c r="B998" s="585">
        <v>42863.508333333331</v>
      </c>
      <c r="C998" s="376" t="s">
        <v>2050</v>
      </c>
      <c r="D998" s="355">
        <v>496</v>
      </c>
      <c r="E998">
        <v>0.06</v>
      </c>
      <c r="F998">
        <v>1.09476</v>
      </c>
      <c r="G998" s="355">
        <v>0</v>
      </c>
      <c r="H998">
        <v>1.09476</v>
      </c>
      <c r="I998">
        <v>26.85</v>
      </c>
      <c r="J998" s="355">
        <v>6279.95</v>
      </c>
    </row>
    <row r="999" spans="1:10" x14ac:dyDescent="0.2">
      <c r="A999">
        <v>2328</v>
      </c>
      <c r="B999" s="585">
        <v>42863.000694444447</v>
      </c>
      <c r="C999" s="376" t="s">
        <v>92</v>
      </c>
      <c r="D999" s="355">
        <v>497</v>
      </c>
      <c r="E999">
        <v>0.01</v>
      </c>
      <c r="F999">
        <v>1.10225</v>
      </c>
      <c r="G999" s="355">
        <v>0</v>
      </c>
      <c r="H999">
        <v>0</v>
      </c>
    </row>
    <row r="1000" spans="1:10" x14ac:dyDescent="0.2">
      <c r="A1000">
        <v>2406</v>
      </c>
      <c r="B1000" s="585">
        <v>42867.654861111114</v>
      </c>
      <c r="C1000" s="376" t="s">
        <v>2050</v>
      </c>
      <c r="D1000" s="355">
        <v>497</v>
      </c>
      <c r="E1000">
        <v>0.01</v>
      </c>
      <c r="F1000">
        <v>1.0906400000000001</v>
      </c>
      <c r="G1000" s="355">
        <v>0</v>
      </c>
      <c r="H1000">
        <v>1.0906400000000001</v>
      </c>
      <c r="I1000">
        <v>-12.39</v>
      </c>
      <c r="J1000" s="355">
        <v>6276.55</v>
      </c>
    </row>
    <row r="1001" spans="1:10" x14ac:dyDescent="0.2">
      <c r="A1001">
        <v>2330</v>
      </c>
      <c r="B1001" s="585">
        <v>42863.061805555553</v>
      </c>
      <c r="C1001" s="376" t="s">
        <v>92</v>
      </c>
      <c r="D1001" s="355">
        <v>498</v>
      </c>
      <c r="E1001">
        <v>0.02</v>
      </c>
      <c r="F1001">
        <v>1.09873</v>
      </c>
      <c r="G1001" s="355">
        <v>0</v>
      </c>
      <c r="H1001">
        <v>0</v>
      </c>
    </row>
    <row r="1002" spans="1:10" x14ac:dyDescent="0.2">
      <c r="A1002">
        <v>2407</v>
      </c>
      <c r="B1002" s="585">
        <v>42867.654861111114</v>
      </c>
      <c r="C1002" s="376" t="s">
        <v>2050</v>
      </c>
      <c r="D1002" s="355">
        <v>498</v>
      </c>
      <c r="E1002">
        <v>0.02</v>
      </c>
      <c r="F1002">
        <v>1.0906400000000001</v>
      </c>
      <c r="G1002" s="355">
        <v>0</v>
      </c>
      <c r="H1002">
        <v>1.0906400000000001</v>
      </c>
      <c r="I1002">
        <v>-17.75</v>
      </c>
      <c r="J1002" s="355">
        <v>6258.8</v>
      </c>
    </row>
    <row r="1003" spans="1:10" x14ac:dyDescent="0.2">
      <c r="A1003">
        <v>2333</v>
      </c>
      <c r="B1003" s="585">
        <v>42863.49722222222</v>
      </c>
      <c r="C1003" s="376" t="s">
        <v>92</v>
      </c>
      <c r="D1003" s="355">
        <v>499</v>
      </c>
      <c r="E1003">
        <v>0.03</v>
      </c>
      <c r="F1003">
        <v>1.0952200000000001</v>
      </c>
      <c r="G1003" s="355">
        <v>0</v>
      </c>
      <c r="H1003">
        <v>0</v>
      </c>
    </row>
    <row r="1004" spans="1:10" x14ac:dyDescent="0.2">
      <c r="A1004">
        <v>2408</v>
      </c>
      <c r="B1004" s="585">
        <v>42867.654861111114</v>
      </c>
      <c r="C1004" s="376" t="s">
        <v>2050</v>
      </c>
      <c r="D1004" s="355">
        <v>499</v>
      </c>
      <c r="E1004">
        <v>0.03</v>
      </c>
      <c r="F1004">
        <v>1.0906400000000001</v>
      </c>
      <c r="G1004" s="355">
        <v>0</v>
      </c>
      <c r="H1004">
        <v>1.0906400000000001</v>
      </c>
      <c r="I1004">
        <v>-16.09</v>
      </c>
      <c r="J1004" s="355">
        <v>6242.72</v>
      </c>
    </row>
    <row r="1005" spans="1:10" x14ac:dyDescent="0.2">
      <c r="A1005">
        <v>2341</v>
      </c>
      <c r="B1005" s="585">
        <v>42863.508333333331</v>
      </c>
      <c r="C1005" s="376" t="s">
        <v>93</v>
      </c>
      <c r="D1005" s="355">
        <v>500</v>
      </c>
      <c r="E1005">
        <v>0.01</v>
      </c>
      <c r="F1005">
        <v>1.09467</v>
      </c>
      <c r="G1005" s="355">
        <v>0</v>
      </c>
      <c r="H1005">
        <v>0</v>
      </c>
    </row>
    <row r="1006" spans="1:10" x14ac:dyDescent="0.2">
      <c r="A1006">
        <v>2343</v>
      </c>
      <c r="B1006" s="585">
        <v>42863.742361111108</v>
      </c>
      <c r="C1006" s="376" t="s">
        <v>2050</v>
      </c>
      <c r="D1006" s="355">
        <v>500</v>
      </c>
      <c r="E1006">
        <v>0.01</v>
      </c>
      <c r="F1006">
        <v>1.0931</v>
      </c>
      <c r="G1006" s="355">
        <v>0</v>
      </c>
      <c r="H1006">
        <v>1.0931</v>
      </c>
      <c r="I1006">
        <v>1.5</v>
      </c>
      <c r="J1006" s="355">
        <v>6281.45</v>
      </c>
    </row>
    <row r="1007" spans="1:10" x14ac:dyDescent="0.2">
      <c r="A1007">
        <v>2344</v>
      </c>
      <c r="B1007" s="585">
        <v>42863.742361111108</v>
      </c>
      <c r="C1007" s="376" t="s">
        <v>93</v>
      </c>
      <c r="D1007" s="355">
        <v>501</v>
      </c>
      <c r="E1007">
        <v>0.01</v>
      </c>
      <c r="F1007">
        <v>1.0930800000000001</v>
      </c>
      <c r="G1007" s="355">
        <v>0</v>
      </c>
      <c r="H1007">
        <v>0</v>
      </c>
    </row>
    <row r="1008" spans="1:10" x14ac:dyDescent="0.2">
      <c r="A1008">
        <v>2356</v>
      </c>
      <c r="B1008" s="585">
        <v>42864.385416666664</v>
      </c>
      <c r="C1008" s="376" t="s">
        <v>2050</v>
      </c>
      <c r="D1008" s="355">
        <v>501</v>
      </c>
      <c r="E1008">
        <v>0.01</v>
      </c>
      <c r="F1008">
        <v>1.09158</v>
      </c>
      <c r="G1008" s="355">
        <v>0</v>
      </c>
      <c r="H1008">
        <v>1.09158</v>
      </c>
      <c r="I1008">
        <v>1.5</v>
      </c>
      <c r="J1008" s="355">
        <v>6282.94</v>
      </c>
    </row>
    <row r="1009" spans="1:10" x14ac:dyDescent="0.2">
      <c r="A1009">
        <v>2346</v>
      </c>
      <c r="B1009" s="585">
        <v>42863.770833333336</v>
      </c>
      <c r="C1009" s="376" t="s">
        <v>92</v>
      </c>
      <c r="D1009" s="355">
        <v>502</v>
      </c>
      <c r="E1009">
        <v>0.06</v>
      </c>
      <c r="F1009">
        <v>1.09171</v>
      </c>
      <c r="G1009" s="355">
        <v>0</v>
      </c>
      <c r="H1009">
        <v>0</v>
      </c>
    </row>
    <row r="1010" spans="1:10" x14ac:dyDescent="0.2">
      <c r="A1010">
        <v>2409</v>
      </c>
      <c r="B1010" s="585">
        <v>42867.654861111114</v>
      </c>
      <c r="C1010" s="376" t="s">
        <v>2050</v>
      </c>
      <c r="D1010" s="355">
        <v>502</v>
      </c>
      <c r="E1010">
        <v>0.06</v>
      </c>
      <c r="F1010">
        <v>1.0906400000000001</v>
      </c>
      <c r="G1010" s="355">
        <v>0</v>
      </c>
      <c r="H1010">
        <v>1.0906400000000001</v>
      </c>
      <c r="I1010">
        <v>-11.12</v>
      </c>
      <c r="J1010" s="355">
        <v>6231.6</v>
      </c>
    </row>
    <row r="1011" spans="1:10" x14ac:dyDescent="0.2">
      <c r="A1011">
        <v>2357</v>
      </c>
      <c r="B1011" s="585">
        <v>42864.385416666664</v>
      </c>
      <c r="C1011" s="376" t="s">
        <v>93</v>
      </c>
      <c r="D1011" s="355">
        <v>503</v>
      </c>
      <c r="E1011">
        <v>0.01</v>
      </c>
      <c r="F1011">
        <v>1.09155</v>
      </c>
      <c r="G1011" s="355">
        <v>0</v>
      </c>
      <c r="H1011">
        <v>0</v>
      </c>
    </row>
    <row r="1012" spans="1:10" x14ac:dyDescent="0.2">
      <c r="A1012">
        <v>2359</v>
      </c>
      <c r="B1012" s="585">
        <v>42864.518055555556</v>
      </c>
      <c r="C1012" s="376" t="s">
        <v>2050</v>
      </c>
      <c r="D1012" s="355">
        <v>503</v>
      </c>
      <c r="E1012">
        <v>0.01</v>
      </c>
      <c r="F1012">
        <v>1.0899799999999999</v>
      </c>
      <c r="G1012" s="355">
        <v>0</v>
      </c>
      <c r="H1012">
        <v>1.0899799999999999</v>
      </c>
      <c r="I1012">
        <v>1.5</v>
      </c>
      <c r="J1012" s="355">
        <v>6284.44</v>
      </c>
    </row>
    <row r="1013" spans="1:10" x14ac:dyDescent="0.2">
      <c r="A1013">
        <v>2360</v>
      </c>
      <c r="B1013" s="585">
        <v>42864.518055555556</v>
      </c>
      <c r="C1013" s="376" t="s">
        <v>93</v>
      </c>
      <c r="D1013" s="355">
        <v>504</v>
      </c>
      <c r="E1013">
        <v>0.01</v>
      </c>
      <c r="F1013">
        <v>1.0899399999999999</v>
      </c>
      <c r="G1013" s="355">
        <v>0</v>
      </c>
      <c r="H1013">
        <v>0</v>
      </c>
    </row>
    <row r="1014" spans="1:10" x14ac:dyDescent="0.2">
      <c r="A1014">
        <v>2362</v>
      </c>
      <c r="B1014" s="585">
        <v>42864.616666666669</v>
      </c>
      <c r="C1014" s="376" t="s">
        <v>2050</v>
      </c>
      <c r="D1014" s="355">
        <v>504</v>
      </c>
      <c r="E1014">
        <v>0.01</v>
      </c>
      <c r="F1014">
        <v>1.0883700000000001</v>
      </c>
      <c r="G1014" s="355">
        <v>0</v>
      </c>
      <c r="H1014">
        <v>1.0883700000000001</v>
      </c>
      <c r="I1014">
        <v>1.5</v>
      </c>
      <c r="J1014" s="355">
        <v>6285.94</v>
      </c>
    </row>
    <row r="1015" spans="1:10" x14ac:dyDescent="0.2">
      <c r="A1015">
        <v>2363</v>
      </c>
      <c r="B1015" s="585">
        <v>42864.616666666669</v>
      </c>
      <c r="C1015" s="376" t="s">
        <v>93</v>
      </c>
      <c r="D1015" s="355">
        <v>505</v>
      </c>
      <c r="E1015">
        <v>0.01</v>
      </c>
      <c r="F1015">
        <v>1.0883499999999999</v>
      </c>
      <c r="G1015" s="355">
        <v>0</v>
      </c>
      <c r="H1015">
        <v>0</v>
      </c>
    </row>
    <row r="1016" spans="1:10" x14ac:dyDescent="0.2">
      <c r="A1016">
        <v>2371</v>
      </c>
      <c r="B1016" s="585">
        <v>42864.9</v>
      </c>
      <c r="C1016" s="376" t="s">
        <v>2050</v>
      </c>
      <c r="D1016" s="355">
        <v>505</v>
      </c>
      <c r="E1016">
        <v>0.01</v>
      </c>
      <c r="F1016">
        <v>1.0867800000000001</v>
      </c>
      <c r="G1016" s="355">
        <v>0</v>
      </c>
      <c r="H1016">
        <v>1.0867800000000001</v>
      </c>
      <c r="I1016">
        <v>1.5</v>
      </c>
      <c r="J1016" s="355">
        <v>6287.44</v>
      </c>
    </row>
    <row r="1017" spans="1:10" x14ac:dyDescent="0.2">
      <c r="A1017">
        <v>2365</v>
      </c>
      <c r="B1017" s="585">
        <v>42864.620833333334</v>
      </c>
      <c r="C1017" s="376" t="s">
        <v>92</v>
      </c>
      <c r="D1017" s="355">
        <v>506</v>
      </c>
      <c r="E1017">
        <v>0.1</v>
      </c>
      <c r="F1017">
        <v>1.0882099999999999</v>
      </c>
      <c r="G1017" s="355">
        <v>0</v>
      </c>
      <c r="H1017">
        <v>0</v>
      </c>
    </row>
    <row r="1018" spans="1:10" x14ac:dyDescent="0.2">
      <c r="A1018">
        <v>2410</v>
      </c>
      <c r="B1018" s="585">
        <v>42867.654861111114</v>
      </c>
      <c r="C1018" s="376" t="s">
        <v>2050</v>
      </c>
      <c r="D1018" s="355">
        <v>506</v>
      </c>
      <c r="E1018">
        <v>0.1</v>
      </c>
      <c r="F1018">
        <v>1.0906400000000001</v>
      </c>
      <c r="G1018" s="355">
        <v>0</v>
      </c>
      <c r="H1018">
        <v>1.0906400000000001</v>
      </c>
      <c r="I1018">
        <v>17.66</v>
      </c>
      <c r="J1018" s="355">
        <v>6249.26</v>
      </c>
    </row>
    <row r="1019" spans="1:10" x14ac:dyDescent="0.2">
      <c r="A1019">
        <v>2372</v>
      </c>
      <c r="B1019" s="585">
        <v>42864.9</v>
      </c>
      <c r="C1019" s="376" t="s">
        <v>93</v>
      </c>
      <c r="D1019" s="355">
        <v>507</v>
      </c>
      <c r="E1019">
        <v>0.01</v>
      </c>
      <c r="F1019">
        <v>1.0866499999999999</v>
      </c>
      <c r="G1019" s="355">
        <v>0</v>
      </c>
      <c r="H1019">
        <v>0</v>
      </c>
    </row>
    <row r="1020" spans="1:10" x14ac:dyDescent="0.2">
      <c r="A1020">
        <v>2386</v>
      </c>
      <c r="B1020" s="585">
        <v>42866.636805555558</v>
      </c>
      <c r="C1020" s="376" t="s">
        <v>2050</v>
      </c>
      <c r="D1020" s="355">
        <v>507</v>
      </c>
      <c r="E1020">
        <v>0.01</v>
      </c>
      <c r="F1020">
        <v>1.08534</v>
      </c>
      <c r="G1020" s="355">
        <v>0</v>
      </c>
      <c r="H1020">
        <v>1.08534</v>
      </c>
      <c r="I1020">
        <v>1.5</v>
      </c>
      <c r="J1020" s="355">
        <v>6288.94</v>
      </c>
    </row>
    <row r="1021" spans="1:10" x14ac:dyDescent="0.2">
      <c r="A1021">
        <v>2387</v>
      </c>
      <c r="B1021" s="585">
        <v>42866.636805555558</v>
      </c>
      <c r="C1021" s="376" t="s">
        <v>93</v>
      </c>
      <c r="D1021" s="355">
        <v>508</v>
      </c>
      <c r="E1021">
        <v>0.01</v>
      </c>
      <c r="F1021">
        <v>1.0852900000000001</v>
      </c>
      <c r="G1021" s="355">
        <v>0</v>
      </c>
      <c r="H1021">
        <v>0</v>
      </c>
    </row>
    <row r="1022" spans="1:10" x14ac:dyDescent="0.2">
      <c r="A1022">
        <v>2559</v>
      </c>
      <c r="B1022" s="585">
        <v>42873.663888888892</v>
      </c>
      <c r="C1022" s="376" t="s">
        <v>2050</v>
      </c>
      <c r="D1022" s="355">
        <v>508</v>
      </c>
      <c r="E1022">
        <v>0.01</v>
      </c>
      <c r="F1022">
        <v>1.1104700000000001</v>
      </c>
      <c r="G1022" s="355">
        <v>0</v>
      </c>
      <c r="H1022">
        <v>1.1104700000000001</v>
      </c>
      <c r="I1022">
        <v>-24.79</v>
      </c>
      <c r="J1022" s="355">
        <v>6366.6</v>
      </c>
    </row>
    <row r="1023" spans="1:10" x14ac:dyDescent="0.2">
      <c r="A1023">
        <v>2389</v>
      </c>
      <c r="B1023" s="585">
        <v>42866.638888888891</v>
      </c>
      <c r="C1023" s="376" t="s">
        <v>92</v>
      </c>
      <c r="D1023" s="355">
        <v>509</v>
      </c>
      <c r="E1023">
        <v>0.19</v>
      </c>
      <c r="F1023">
        <v>1.08447</v>
      </c>
      <c r="G1023" s="355">
        <v>0</v>
      </c>
      <c r="H1023">
        <v>0</v>
      </c>
    </row>
    <row r="1024" spans="1:10" x14ac:dyDescent="0.2">
      <c r="A1024">
        <v>2411</v>
      </c>
      <c r="B1024" s="585">
        <v>42867.654861111114</v>
      </c>
      <c r="C1024" s="376" t="s">
        <v>2050</v>
      </c>
      <c r="D1024" s="355">
        <v>509</v>
      </c>
      <c r="E1024">
        <v>0.19</v>
      </c>
      <c r="F1024">
        <v>1.0906400000000001</v>
      </c>
      <c r="G1024" s="355">
        <v>0</v>
      </c>
      <c r="H1024">
        <v>1.0906400000000001</v>
      </c>
      <c r="I1024">
        <v>113.64</v>
      </c>
      <c r="J1024" s="355">
        <v>6362.9</v>
      </c>
    </row>
    <row r="1025" spans="1:10" x14ac:dyDescent="0.2">
      <c r="A1025">
        <v>2403</v>
      </c>
      <c r="B1025" s="585">
        <v>42867.652083333334</v>
      </c>
      <c r="C1025" s="376" t="s">
        <v>93</v>
      </c>
      <c r="D1025" s="355">
        <v>510</v>
      </c>
      <c r="E1025">
        <v>0.02</v>
      </c>
      <c r="F1025">
        <v>1.0888</v>
      </c>
      <c r="G1025" s="355">
        <v>0</v>
      </c>
      <c r="H1025">
        <v>0</v>
      </c>
    </row>
    <row r="1026" spans="1:10" x14ac:dyDescent="0.2">
      <c r="A1026">
        <v>2560</v>
      </c>
      <c r="B1026" s="585">
        <v>42873.663888888892</v>
      </c>
      <c r="C1026" s="376" t="s">
        <v>2050</v>
      </c>
      <c r="D1026" s="355">
        <v>510</v>
      </c>
      <c r="E1026">
        <v>0.02</v>
      </c>
      <c r="F1026">
        <v>1.1104700000000001</v>
      </c>
      <c r="G1026" s="355">
        <v>0</v>
      </c>
      <c r="H1026">
        <v>1.1104700000000001</v>
      </c>
      <c r="I1026">
        <v>-42.7</v>
      </c>
      <c r="J1026" s="355">
        <v>6323.91</v>
      </c>
    </row>
    <row r="1027" spans="1:10" x14ac:dyDescent="0.2">
      <c r="A1027">
        <v>2412</v>
      </c>
      <c r="B1027" s="585">
        <v>42867.65625</v>
      </c>
      <c r="C1027" s="376" t="s">
        <v>92</v>
      </c>
      <c r="D1027" s="355">
        <v>511</v>
      </c>
      <c r="E1027">
        <v>0.01</v>
      </c>
      <c r="F1027">
        <v>1.0910599999999999</v>
      </c>
      <c r="G1027" s="355">
        <v>0</v>
      </c>
      <c r="H1027">
        <v>0</v>
      </c>
    </row>
    <row r="1028" spans="1:10" x14ac:dyDescent="0.2">
      <c r="A1028">
        <v>2418</v>
      </c>
      <c r="B1028" s="585">
        <v>42867.718055555553</v>
      </c>
      <c r="C1028" s="376" t="s">
        <v>2050</v>
      </c>
      <c r="D1028" s="355">
        <v>511</v>
      </c>
      <c r="E1028">
        <v>0.01</v>
      </c>
      <c r="F1028">
        <v>1.09263</v>
      </c>
      <c r="G1028" s="355">
        <v>0</v>
      </c>
      <c r="H1028">
        <v>1.09263</v>
      </c>
      <c r="I1028">
        <v>1.5</v>
      </c>
      <c r="J1028" s="355">
        <v>6364.4</v>
      </c>
    </row>
    <row r="1029" spans="1:10" x14ac:dyDescent="0.2">
      <c r="A1029">
        <v>2414</v>
      </c>
      <c r="B1029" s="585">
        <v>42867.670138888891</v>
      </c>
      <c r="C1029" s="376" t="s">
        <v>93</v>
      </c>
      <c r="D1029" s="355">
        <v>512</v>
      </c>
      <c r="E1029">
        <v>0.03</v>
      </c>
      <c r="F1029">
        <v>1.09233</v>
      </c>
      <c r="G1029" s="355">
        <v>0</v>
      </c>
      <c r="H1029">
        <v>0</v>
      </c>
    </row>
    <row r="1030" spans="1:10" x14ac:dyDescent="0.2">
      <c r="A1030">
        <v>2561</v>
      </c>
      <c r="B1030" s="585">
        <v>42873.663888888892</v>
      </c>
      <c r="C1030" s="376" t="s">
        <v>2050</v>
      </c>
      <c r="D1030" s="355">
        <v>512</v>
      </c>
      <c r="E1030">
        <v>0.03</v>
      </c>
      <c r="F1030">
        <v>1.1104700000000001</v>
      </c>
      <c r="G1030" s="355">
        <v>0</v>
      </c>
      <c r="H1030">
        <v>1.1104700000000001</v>
      </c>
      <c r="I1030">
        <v>-53.45</v>
      </c>
      <c r="J1030" s="355">
        <v>6270.46</v>
      </c>
    </row>
    <row r="1031" spans="1:10" x14ac:dyDescent="0.2">
      <c r="A1031">
        <v>2419</v>
      </c>
      <c r="B1031" s="585">
        <v>42867.718055555553</v>
      </c>
      <c r="C1031" s="376" t="s">
        <v>92</v>
      </c>
      <c r="D1031" s="355">
        <v>513</v>
      </c>
      <c r="E1031">
        <v>0.01</v>
      </c>
      <c r="F1031">
        <v>1.0926499999999999</v>
      </c>
      <c r="G1031" s="355">
        <v>0</v>
      </c>
      <c r="H1031">
        <v>0</v>
      </c>
    </row>
    <row r="1032" spans="1:10" x14ac:dyDescent="0.2">
      <c r="A1032">
        <v>2425</v>
      </c>
      <c r="B1032" s="585">
        <v>42870.417361111111</v>
      </c>
      <c r="C1032" s="376" t="s">
        <v>2050</v>
      </c>
      <c r="D1032" s="355">
        <v>513</v>
      </c>
      <c r="E1032">
        <v>0.01</v>
      </c>
      <c r="F1032">
        <v>1.0943400000000001</v>
      </c>
      <c r="G1032" s="355">
        <v>0</v>
      </c>
      <c r="H1032">
        <v>1.0943400000000001</v>
      </c>
      <c r="I1032">
        <v>1.5</v>
      </c>
      <c r="J1032" s="355">
        <v>6365.9</v>
      </c>
    </row>
    <row r="1033" spans="1:10" x14ac:dyDescent="0.2">
      <c r="A1033">
        <v>2426</v>
      </c>
      <c r="B1033" s="585">
        <v>42870.417361111111</v>
      </c>
      <c r="C1033" s="376" t="s">
        <v>92</v>
      </c>
      <c r="D1033" s="355">
        <v>514</v>
      </c>
      <c r="E1033">
        <v>0.01</v>
      </c>
      <c r="F1033">
        <v>1.09436</v>
      </c>
      <c r="G1033" s="355">
        <v>0</v>
      </c>
      <c r="H1033">
        <v>0</v>
      </c>
    </row>
    <row r="1034" spans="1:10" x14ac:dyDescent="0.2">
      <c r="A1034">
        <v>2433</v>
      </c>
      <c r="B1034" s="585">
        <v>42870.532638888886</v>
      </c>
      <c r="C1034" s="376" t="s">
        <v>2050</v>
      </c>
      <c r="D1034" s="355">
        <v>514</v>
      </c>
      <c r="E1034">
        <v>0.01</v>
      </c>
      <c r="F1034">
        <v>1.0959300000000001</v>
      </c>
      <c r="G1034" s="355">
        <v>0</v>
      </c>
      <c r="H1034">
        <v>1.0959300000000001</v>
      </c>
      <c r="I1034">
        <v>1.5</v>
      </c>
      <c r="J1034" s="355">
        <v>6367.4</v>
      </c>
    </row>
    <row r="1035" spans="1:10" x14ac:dyDescent="0.2">
      <c r="A1035">
        <v>2428</v>
      </c>
      <c r="B1035" s="585">
        <v>42870.532638888886</v>
      </c>
      <c r="C1035" s="376" t="s">
        <v>93</v>
      </c>
      <c r="D1035" s="355">
        <v>515</v>
      </c>
      <c r="E1035">
        <v>0.06</v>
      </c>
      <c r="F1035">
        <v>1.0958399999999999</v>
      </c>
      <c r="G1035" s="355">
        <v>0</v>
      </c>
      <c r="H1035">
        <v>0</v>
      </c>
    </row>
    <row r="1036" spans="1:10" x14ac:dyDescent="0.2">
      <c r="A1036">
        <v>2562</v>
      </c>
      <c r="B1036" s="585">
        <v>42873.663888888892</v>
      </c>
      <c r="C1036" s="376" t="s">
        <v>2050</v>
      </c>
      <c r="D1036" s="355">
        <v>515</v>
      </c>
      <c r="E1036">
        <v>0.06</v>
      </c>
      <c r="F1036">
        <v>1.1104700000000001</v>
      </c>
      <c r="G1036" s="355">
        <v>0</v>
      </c>
      <c r="H1036">
        <v>1.1104700000000001</v>
      </c>
      <c r="I1036">
        <v>-86.24</v>
      </c>
      <c r="J1036" s="355">
        <v>6184.22</v>
      </c>
    </row>
    <row r="1037" spans="1:10" x14ac:dyDescent="0.2">
      <c r="A1037">
        <v>2434</v>
      </c>
      <c r="B1037" s="585">
        <v>42870.532638888886</v>
      </c>
      <c r="C1037" s="376" t="s">
        <v>92</v>
      </c>
      <c r="D1037" s="355">
        <v>516</v>
      </c>
      <c r="E1037">
        <v>0.01</v>
      </c>
      <c r="F1037">
        <v>1.09595</v>
      </c>
      <c r="G1037" s="355">
        <v>0</v>
      </c>
      <c r="H1037">
        <v>0</v>
      </c>
    </row>
    <row r="1038" spans="1:10" x14ac:dyDescent="0.2">
      <c r="A1038">
        <v>2436</v>
      </c>
      <c r="B1038" s="585">
        <v>42870.647222222222</v>
      </c>
      <c r="C1038" s="376" t="s">
        <v>2050</v>
      </c>
      <c r="D1038" s="355">
        <v>516</v>
      </c>
      <c r="E1038">
        <v>0.01</v>
      </c>
      <c r="F1038">
        <v>1.0975200000000001</v>
      </c>
      <c r="G1038" s="355">
        <v>0</v>
      </c>
      <c r="H1038">
        <v>1.0975200000000001</v>
      </c>
      <c r="I1038">
        <v>1.5</v>
      </c>
      <c r="J1038" s="355">
        <v>6368.9</v>
      </c>
    </row>
    <row r="1039" spans="1:10" x14ac:dyDescent="0.2">
      <c r="A1039">
        <v>2437</v>
      </c>
      <c r="B1039" s="585">
        <v>42870.647222222222</v>
      </c>
      <c r="C1039" s="376" t="s">
        <v>92</v>
      </c>
      <c r="D1039" s="355">
        <v>517</v>
      </c>
      <c r="E1039">
        <v>0.01</v>
      </c>
      <c r="F1039">
        <v>1.09754</v>
      </c>
      <c r="G1039" s="355">
        <v>0</v>
      </c>
      <c r="H1039">
        <v>0</v>
      </c>
    </row>
    <row r="1040" spans="1:10" x14ac:dyDescent="0.2">
      <c r="A1040">
        <v>2444</v>
      </c>
      <c r="B1040" s="585">
        <v>42871.327777777777</v>
      </c>
      <c r="C1040" s="376" t="s">
        <v>2050</v>
      </c>
      <c r="D1040" s="355">
        <v>517</v>
      </c>
      <c r="E1040">
        <v>0.01</v>
      </c>
      <c r="F1040">
        <v>1.0992299999999999</v>
      </c>
      <c r="G1040" s="355">
        <v>0</v>
      </c>
      <c r="H1040">
        <v>1.0992299999999999</v>
      </c>
      <c r="I1040">
        <v>1.5</v>
      </c>
      <c r="J1040" s="355">
        <v>6370.4</v>
      </c>
    </row>
    <row r="1041" spans="1:10" x14ac:dyDescent="0.2">
      <c r="A1041">
        <v>2445</v>
      </c>
      <c r="B1041" s="585">
        <v>42871.327777777777</v>
      </c>
      <c r="C1041" s="376" t="s">
        <v>92</v>
      </c>
      <c r="D1041" s="355">
        <v>518</v>
      </c>
      <c r="E1041">
        <v>0.01</v>
      </c>
      <c r="F1041">
        <v>1.0992599999999999</v>
      </c>
      <c r="G1041" s="355">
        <v>0</v>
      </c>
      <c r="H1041">
        <v>0</v>
      </c>
    </row>
    <row r="1042" spans="1:10" x14ac:dyDescent="0.2">
      <c r="A1042">
        <v>2453</v>
      </c>
      <c r="B1042" s="585">
        <v>42871.38958333333</v>
      </c>
      <c r="C1042" s="376" t="s">
        <v>2050</v>
      </c>
      <c r="D1042" s="355">
        <v>518</v>
      </c>
      <c r="E1042">
        <v>0.01</v>
      </c>
      <c r="F1042">
        <v>1.10083</v>
      </c>
      <c r="G1042" s="355">
        <v>0</v>
      </c>
      <c r="H1042">
        <v>1.10083</v>
      </c>
      <c r="I1042">
        <v>1.5</v>
      </c>
      <c r="J1042" s="355">
        <v>6371.9</v>
      </c>
    </row>
    <row r="1043" spans="1:10" x14ac:dyDescent="0.2">
      <c r="A1043">
        <v>2447</v>
      </c>
      <c r="B1043" s="585">
        <v>42871.327777777777</v>
      </c>
      <c r="C1043" s="376" t="s">
        <v>93</v>
      </c>
      <c r="D1043" s="355">
        <v>519</v>
      </c>
      <c r="E1043">
        <v>0.1</v>
      </c>
      <c r="F1043">
        <v>1.09934</v>
      </c>
      <c r="G1043" s="355">
        <v>0</v>
      </c>
      <c r="H1043">
        <v>0</v>
      </c>
    </row>
    <row r="1044" spans="1:10" x14ac:dyDescent="0.2">
      <c r="A1044">
        <v>2563</v>
      </c>
      <c r="B1044" s="585">
        <v>42873.663888888892</v>
      </c>
      <c r="C1044" s="376" t="s">
        <v>2050</v>
      </c>
      <c r="D1044" s="355">
        <v>519</v>
      </c>
      <c r="E1044">
        <v>0.1</v>
      </c>
      <c r="F1044">
        <v>1.1104700000000001</v>
      </c>
      <c r="G1044" s="355">
        <v>0</v>
      </c>
      <c r="H1044">
        <v>1.1104700000000001</v>
      </c>
      <c r="I1044">
        <v>-109.38</v>
      </c>
      <c r="J1044" s="355">
        <v>6074.83</v>
      </c>
    </row>
    <row r="1045" spans="1:10" x14ac:dyDescent="0.2">
      <c r="A1045">
        <v>2454</v>
      </c>
      <c r="B1045" s="585">
        <v>42871.38958333333</v>
      </c>
      <c r="C1045" s="376" t="s">
        <v>92</v>
      </c>
      <c r="D1045" s="355">
        <v>520</v>
      </c>
      <c r="E1045">
        <v>0.01</v>
      </c>
      <c r="F1045">
        <v>1.10087</v>
      </c>
      <c r="G1045" s="355">
        <v>0</v>
      </c>
      <c r="H1045">
        <v>0</v>
      </c>
    </row>
    <row r="1046" spans="1:10" x14ac:dyDescent="0.2">
      <c r="A1046">
        <v>2456</v>
      </c>
      <c r="B1046" s="585">
        <v>42871.42291666667</v>
      </c>
      <c r="C1046" s="376" t="s">
        <v>2050</v>
      </c>
      <c r="D1046" s="355">
        <v>520</v>
      </c>
      <c r="E1046">
        <v>0.01</v>
      </c>
      <c r="F1046">
        <v>1.1024400000000001</v>
      </c>
      <c r="G1046" s="355">
        <v>0</v>
      </c>
      <c r="H1046">
        <v>1.1024400000000001</v>
      </c>
      <c r="I1046">
        <v>1.5</v>
      </c>
      <c r="J1046" s="355">
        <v>6373.4</v>
      </c>
    </row>
    <row r="1047" spans="1:10" x14ac:dyDescent="0.2">
      <c r="A1047">
        <v>2457</v>
      </c>
      <c r="B1047" s="585">
        <v>42871.42291666667</v>
      </c>
      <c r="C1047" s="376" t="s">
        <v>92</v>
      </c>
      <c r="D1047" s="355">
        <v>521</v>
      </c>
      <c r="E1047">
        <v>0.01</v>
      </c>
      <c r="F1047">
        <v>1.10246</v>
      </c>
      <c r="G1047" s="355">
        <v>0</v>
      </c>
      <c r="H1047">
        <v>0</v>
      </c>
    </row>
    <row r="1048" spans="1:10" x14ac:dyDescent="0.2">
      <c r="A1048">
        <v>2466</v>
      </c>
      <c r="B1048" s="585">
        <v>42871.476388888892</v>
      </c>
      <c r="C1048" s="376" t="s">
        <v>2050</v>
      </c>
      <c r="D1048" s="355">
        <v>521</v>
      </c>
      <c r="E1048">
        <v>0.01</v>
      </c>
      <c r="F1048">
        <v>1.1040300000000001</v>
      </c>
      <c r="G1048" s="355">
        <v>0</v>
      </c>
      <c r="H1048">
        <v>1.1040300000000001</v>
      </c>
      <c r="I1048">
        <v>1.5</v>
      </c>
      <c r="J1048" s="355">
        <v>6374.9</v>
      </c>
    </row>
    <row r="1049" spans="1:10" x14ac:dyDescent="0.2">
      <c r="A1049">
        <v>2459</v>
      </c>
      <c r="B1049" s="585">
        <v>42871.433333333334</v>
      </c>
      <c r="C1049" s="376" t="s">
        <v>93</v>
      </c>
      <c r="D1049" s="355">
        <v>522</v>
      </c>
      <c r="E1049">
        <v>0.19</v>
      </c>
      <c r="F1049">
        <v>1.1028500000000001</v>
      </c>
      <c r="G1049" s="355">
        <v>0</v>
      </c>
      <c r="H1049">
        <v>0</v>
      </c>
    </row>
    <row r="1050" spans="1:10" x14ac:dyDescent="0.2">
      <c r="A1050">
        <v>2564</v>
      </c>
      <c r="B1050" s="585">
        <v>42873.663888888892</v>
      </c>
      <c r="C1050" s="376" t="s">
        <v>2050</v>
      </c>
      <c r="D1050" s="355">
        <v>522</v>
      </c>
      <c r="E1050">
        <v>0.19</v>
      </c>
      <c r="F1050">
        <v>1.1104700000000001</v>
      </c>
      <c r="G1050" s="355">
        <v>0</v>
      </c>
      <c r="H1050">
        <v>1.1104700000000001</v>
      </c>
      <c r="I1050">
        <v>-141.13999999999999</v>
      </c>
      <c r="J1050" s="355">
        <v>5933.69</v>
      </c>
    </row>
    <row r="1051" spans="1:10" x14ac:dyDescent="0.2">
      <c r="A1051">
        <v>2467</v>
      </c>
      <c r="B1051" s="585">
        <v>42871.476388888892</v>
      </c>
      <c r="C1051" s="376" t="s">
        <v>92</v>
      </c>
      <c r="D1051" s="355">
        <v>523</v>
      </c>
      <c r="E1051">
        <v>0.01</v>
      </c>
      <c r="F1051">
        <v>1.1041099999999999</v>
      </c>
      <c r="G1051" s="355">
        <v>0</v>
      </c>
      <c r="H1051">
        <v>0</v>
      </c>
    </row>
    <row r="1052" spans="1:10" x14ac:dyDescent="0.2">
      <c r="A1052">
        <v>2469</v>
      </c>
      <c r="B1052" s="585">
        <v>42871.566666666666</v>
      </c>
      <c r="C1052" s="376" t="s">
        <v>2050</v>
      </c>
      <c r="D1052" s="355">
        <v>523</v>
      </c>
      <c r="E1052">
        <v>0.01</v>
      </c>
      <c r="F1052">
        <v>1.10568</v>
      </c>
      <c r="G1052" s="355">
        <v>0</v>
      </c>
      <c r="H1052">
        <v>1.10568</v>
      </c>
      <c r="I1052">
        <v>1.5</v>
      </c>
      <c r="J1052" s="355">
        <v>6376.4</v>
      </c>
    </row>
    <row r="1053" spans="1:10" x14ac:dyDescent="0.2">
      <c r="A1053">
        <v>2470</v>
      </c>
      <c r="B1053" s="585">
        <v>42871.566666666666</v>
      </c>
      <c r="C1053" s="376" t="s">
        <v>92</v>
      </c>
      <c r="D1053" s="355">
        <v>524</v>
      </c>
      <c r="E1053">
        <v>0.01</v>
      </c>
      <c r="F1053">
        <v>1.1056999999999999</v>
      </c>
      <c r="G1053" s="355">
        <v>0</v>
      </c>
      <c r="H1053">
        <v>0</v>
      </c>
    </row>
    <row r="1054" spans="1:10" x14ac:dyDescent="0.2">
      <c r="A1054">
        <v>2480</v>
      </c>
      <c r="B1054" s="585">
        <v>42871.651388888888</v>
      </c>
      <c r="C1054" s="376" t="s">
        <v>2050</v>
      </c>
      <c r="D1054" s="355">
        <v>524</v>
      </c>
      <c r="E1054">
        <v>0.01</v>
      </c>
      <c r="F1054">
        <v>1.10727</v>
      </c>
      <c r="G1054" s="355">
        <v>0</v>
      </c>
      <c r="H1054">
        <v>1.10727</v>
      </c>
      <c r="I1054">
        <v>1.5</v>
      </c>
      <c r="J1054" s="355">
        <v>6377.9</v>
      </c>
    </row>
    <row r="1055" spans="1:10" x14ac:dyDescent="0.2">
      <c r="A1055">
        <v>2472</v>
      </c>
      <c r="B1055" s="585">
        <v>42871.592361111114</v>
      </c>
      <c r="C1055" s="376" t="s">
        <v>93</v>
      </c>
      <c r="D1055" s="355">
        <v>525</v>
      </c>
      <c r="E1055">
        <v>0.34</v>
      </c>
      <c r="F1055">
        <v>1.1063799999999999</v>
      </c>
      <c r="G1055" s="355">
        <v>0</v>
      </c>
      <c r="H1055">
        <v>0</v>
      </c>
    </row>
    <row r="1056" spans="1:10" x14ac:dyDescent="0.2">
      <c r="A1056">
        <v>2565</v>
      </c>
      <c r="B1056" s="585">
        <v>42873.663888888892</v>
      </c>
      <c r="C1056" s="376" t="s">
        <v>2050</v>
      </c>
      <c r="D1056" s="355">
        <v>525</v>
      </c>
      <c r="E1056">
        <v>0.34</v>
      </c>
      <c r="F1056">
        <v>1.1104700000000001</v>
      </c>
      <c r="G1056" s="355">
        <v>0</v>
      </c>
      <c r="H1056">
        <v>1.1104700000000001</v>
      </c>
      <c r="I1056">
        <v>-132.55000000000001</v>
      </c>
      <c r="J1056" s="355">
        <v>5801.15</v>
      </c>
    </row>
    <row r="1057" spans="1:10" x14ac:dyDescent="0.2">
      <c r="A1057">
        <v>2481</v>
      </c>
      <c r="B1057" s="585">
        <v>42871.651388888888</v>
      </c>
      <c r="C1057" s="376" t="s">
        <v>92</v>
      </c>
      <c r="D1057" s="355">
        <v>526</v>
      </c>
      <c r="E1057">
        <v>0.01</v>
      </c>
      <c r="F1057">
        <v>1.10731</v>
      </c>
      <c r="G1057" s="355">
        <v>0</v>
      </c>
      <c r="H1057">
        <v>0</v>
      </c>
    </row>
    <row r="1058" spans="1:10" x14ac:dyDescent="0.2">
      <c r="A1058">
        <v>2483</v>
      </c>
      <c r="B1058" s="585">
        <v>42871.867361111108</v>
      </c>
      <c r="C1058" s="376" t="s">
        <v>2050</v>
      </c>
      <c r="D1058" s="355">
        <v>526</v>
      </c>
      <c r="E1058">
        <v>0.01</v>
      </c>
      <c r="F1058">
        <v>1.1088800000000001</v>
      </c>
      <c r="G1058" s="355">
        <v>0</v>
      </c>
      <c r="H1058">
        <v>1.1088800000000001</v>
      </c>
      <c r="I1058">
        <v>1.5</v>
      </c>
      <c r="J1058" s="355">
        <v>6379.4</v>
      </c>
    </row>
    <row r="1059" spans="1:10" x14ac:dyDescent="0.2">
      <c r="A1059">
        <v>2484</v>
      </c>
      <c r="B1059" s="585">
        <v>42871.867361111108</v>
      </c>
      <c r="C1059" s="376" t="s">
        <v>92</v>
      </c>
      <c r="D1059" s="355">
        <v>527</v>
      </c>
      <c r="E1059">
        <v>0.01</v>
      </c>
      <c r="F1059">
        <v>1.1089100000000001</v>
      </c>
      <c r="G1059" s="355">
        <v>0</v>
      </c>
      <c r="H1059">
        <v>0</v>
      </c>
    </row>
    <row r="1060" spans="1:10" x14ac:dyDescent="0.2">
      <c r="A1060">
        <v>2503</v>
      </c>
      <c r="B1060" s="585">
        <v>42872.231249999997</v>
      </c>
      <c r="C1060" s="376" t="s">
        <v>2050</v>
      </c>
      <c r="D1060" s="355">
        <v>527</v>
      </c>
      <c r="E1060">
        <v>0.01</v>
      </c>
      <c r="F1060">
        <v>1.1106</v>
      </c>
      <c r="G1060" s="355">
        <v>0</v>
      </c>
      <c r="H1060">
        <v>1.1106</v>
      </c>
      <c r="I1060">
        <v>1.5</v>
      </c>
      <c r="J1060" s="355">
        <v>6380.91</v>
      </c>
    </row>
    <row r="1061" spans="1:10" x14ac:dyDescent="0.2">
      <c r="A1061">
        <v>2494</v>
      </c>
      <c r="B1061" s="585">
        <v>42872.229861111111</v>
      </c>
      <c r="C1061" s="376" t="s">
        <v>93</v>
      </c>
      <c r="D1061" s="355">
        <v>528</v>
      </c>
      <c r="E1061">
        <v>0.61</v>
      </c>
      <c r="F1061">
        <v>1.10988</v>
      </c>
      <c r="G1061" s="355">
        <v>0</v>
      </c>
      <c r="H1061">
        <v>0</v>
      </c>
    </row>
    <row r="1062" spans="1:10" x14ac:dyDescent="0.2">
      <c r="A1062">
        <v>2566</v>
      </c>
      <c r="B1062" s="585">
        <v>42873.663888888892</v>
      </c>
      <c r="C1062" s="376" t="s">
        <v>2050</v>
      </c>
      <c r="D1062" s="355">
        <v>528</v>
      </c>
      <c r="E1062">
        <v>0.61</v>
      </c>
      <c r="F1062">
        <v>1.1104700000000001</v>
      </c>
      <c r="G1062" s="355">
        <v>0</v>
      </c>
      <c r="H1062">
        <v>1.1104700000000001</v>
      </c>
      <c r="I1062">
        <v>-28.29</v>
      </c>
      <c r="J1062" s="355">
        <v>5772.86</v>
      </c>
    </row>
    <row r="1063" spans="1:10" x14ac:dyDescent="0.2">
      <c r="A1063">
        <v>2504</v>
      </c>
      <c r="B1063" s="585">
        <v>42872.231249999997</v>
      </c>
      <c r="C1063" s="376" t="s">
        <v>92</v>
      </c>
      <c r="D1063" s="355">
        <v>529</v>
      </c>
      <c r="E1063">
        <v>0.01</v>
      </c>
      <c r="F1063">
        <v>1.1106100000000001</v>
      </c>
      <c r="G1063" s="355">
        <v>0</v>
      </c>
      <c r="H1063">
        <v>0</v>
      </c>
    </row>
    <row r="1064" spans="1:10" x14ac:dyDescent="0.2">
      <c r="A1064">
        <v>2506</v>
      </c>
      <c r="B1064" s="585">
        <v>42872.399305555555</v>
      </c>
      <c r="C1064" s="376" t="s">
        <v>2050</v>
      </c>
      <c r="D1064" s="355">
        <v>529</v>
      </c>
      <c r="E1064">
        <v>0.01</v>
      </c>
      <c r="F1064">
        <v>1.1121799999999999</v>
      </c>
      <c r="G1064" s="355">
        <v>0</v>
      </c>
      <c r="H1064">
        <v>1.1121799999999999</v>
      </c>
      <c r="I1064">
        <v>1.5</v>
      </c>
      <c r="J1064" s="355">
        <v>6382.41</v>
      </c>
    </row>
    <row r="1065" spans="1:10" x14ac:dyDescent="0.2">
      <c r="A1065">
        <v>2507</v>
      </c>
      <c r="B1065" s="585">
        <v>42872.399305555555</v>
      </c>
      <c r="C1065" s="376" t="s">
        <v>92</v>
      </c>
      <c r="D1065" s="355">
        <v>530</v>
      </c>
      <c r="E1065">
        <v>0.01</v>
      </c>
      <c r="F1065">
        <v>1.1122000000000001</v>
      </c>
      <c r="G1065" s="355">
        <v>0</v>
      </c>
      <c r="H1065">
        <v>0</v>
      </c>
    </row>
    <row r="1066" spans="1:10" x14ac:dyDescent="0.2">
      <c r="A1066">
        <v>2512</v>
      </c>
      <c r="B1066" s="585">
        <v>42872.62777777778</v>
      </c>
      <c r="C1066" s="376" t="s">
        <v>2050</v>
      </c>
      <c r="D1066" s="355">
        <v>530</v>
      </c>
      <c r="E1066">
        <v>0.01</v>
      </c>
      <c r="F1066">
        <v>1.1113999999999999</v>
      </c>
      <c r="G1066" s="355">
        <v>0</v>
      </c>
      <c r="H1066">
        <v>1.1113999999999999</v>
      </c>
      <c r="I1066">
        <v>-0.87</v>
      </c>
      <c r="J1066" s="355">
        <v>6381.54</v>
      </c>
    </row>
    <row r="1067" spans="1:10" x14ac:dyDescent="0.2">
      <c r="A1067">
        <v>2509</v>
      </c>
      <c r="B1067" s="585">
        <v>42872.431250000001</v>
      </c>
      <c r="C1067" s="376" t="s">
        <v>92</v>
      </c>
      <c r="D1067" s="355">
        <v>531</v>
      </c>
      <c r="E1067">
        <v>0.02</v>
      </c>
      <c r="F1067">
        <v>1.1086499999999999</v>
      </c>
      <c r="G1067" s="355">
        <v>0</v>
      </c>
      <c r="H1067">
        <v>0</v>
      </c>
    </row>
    <row r="1068" spans="1:10" x14ac:dyDescent="0.2">
      <c r="A1068">
        <v>2513</v>
      </c>
      <c r="B1068" s="585">
        <v>42872.62777777778</v>
      </c>
      <c r="C1068" s="376" t="s">
        <v>2050</v>
      </c>
      <c r="D1068" s="355">
        <v>531</v>
      </c>
      <c r="E1068">
        <v>0.02</v>
      </c>
      <c r="F1068">
        <v>1.1113999999999999</v>
      </c>
      <c r="G1068" s="355">
        <v>0</v>
      </c>
      <c r="H1068">
        <v>1.1113999999999999</v>
      </c>
      <c r="I1068">
        <v>5.36</v>
      </c>
      <c r="J1068" s="355">
        <v>6386.9</v>
      </c>
    </row>
    <row r="1069" spans="1:10" x14ac:dyDescent="0.2">
      <c r="A1069">
        <v>2514</v>
      </c>
      <c r="B1069" s="585">
        <v>42872.62777777778</v>
      </c>
      <c r="C1069" s="376" t="s">
        <v>92</v>
      </c>
      <c r="D1069" s="355">
        <v>532</v>
      </c>
      <c r="E1069">
        <v>0.01</v>
      </c>
      <c r="F1069">
        <v>1.1114200000000001</v>
      </c>
      <c r="G1069" s="355">
        <v>0</v>
      </c>
      <c r="H1069">
        <v>0</v>
      </c>
    </row>
    <row r="1070" spans="1:10" x14ac:dyDescent="0.2">
      <c r="A1070">
        <v>2516</v>
      </c>
      <c r="B1070" s="585">
        <v>42872.709027777775</v>
      </c>
      <c r="C1070" s="376" t="s">
        <v>2050</v>
      </c>
      <c r="D1070" s="355">
        <v>532</v>
      </c>
      <c r="E1070">
        <v>0.01</v>
      </c>
      <c r="F1070">
        <v>1.1129899999999999</v>
      </c>
      <c r="G1070" s="355">
        <v>0</v>
      </c>
      <c r="H1070">
        <v>1.1129899999999999</v>
      </c>
      <c r="I1070">
        <v>1.5</v>
      </c>
      <c r="J1070" s="355">
        <v>6388.4</v>
      </c>
    </row>
    <row r="1071" spans="1:10" x14ac:dyDescent="0.2">
      <c r="A1071">
        <v>2517</v>
      </c>
      <c r="B1071" s="585">
        <v>42872.709027777775</v>
      </c>
      <c r="C1071" s="376" t="s">
        <v>92</v>
      </c>
      <c r="D1071" s="355">
        <v>533</v>
      </c>
      <c r="E1071">
        <v>0.01</v>
      </c>
      <c r="F1071">
        <v>1.1130199999999999</v>
      </c>
      <c r="G1071" s="355">
        <v>0</v>
      </c>
      <c r="H1071">
        <v>0</v>
      </c>
    </row>
    <row r="1072" spans="1:10" x14ac:dyDescent="0.2">
      <c r="A1072">
        <v>2529</v>
      </c>
      <c r="B1072" s="585">
        <v>42872.730555555558</v>
      </c>
      <c r="C1072" s="376" t="s">
        <v>2050</v>
      </c>
      <c r="D1072" s="355">
        <v>533</v>
      </c>
      <c r="E1072">
        <v>0.01</v>
      </c>
      <c r="F1072">
        <v>1.11459</v>
      </c>
      <c r="G1072" s="355">
        <v>0</v>
      </c>
      <c r="H1072">
        <v>1.11459</v>
      </c>
      <c r="I1072">
        <v>1.5</v>
      </c>
      <c r="J1072" s="355">
        <v>6389.9</v>
      </c>
    </row>
    <row r="1073" spans="1:10" x14ac:dyDescent="0.2">
      <c r="A1073">
        <v>2519</v>
      </c>
      <c r="B1073" s="585">
        <v>42872.717361111114</v>
      </c>
      <c r="C1073" s="376" t="s">
        <v>93</v>
      </c>
      <c r="D1073" s="355">
        <v>534</v>
      </c>
      <c r="E1073">
        <v>1.1000000000000001</v>
      </c>
      <c r="F1073">
        <v>1.1133999999999999</v>
      </c>
      <c r="G1073" s="355">
        <v>0</v>
      </c>
      <c r="H1073">
        <v>0</v>
      </c>
    </row>
    <row r="1074" spans="1:10" x14ac:dyDescent="0.2">
      <c r="A1074">
        <v>2567</v>
      </c>
      <c r="B1074" s="585">
        <v>42873.663888888892</v>
      </c>
      <c r="C1074" s="376" t="s">
        <v>2050</v>
      </c>
      <c r="D1074" s="355">
        <v>534</v>
      </c>
      <c r="E1074">
        <v>1.1000000000000001</v>
      </c>
      <c r="F1074">
        <v>1.1104700000000001</v>
      </c>
      <c r="G1074" s="355">
        <v>0</v>
      </c>
      <c r="H1074">
        <v>1.1104700000000001</v>
      </c>
      <c r="I1074">
        <v>336.18</v>
      </c>
      <c r="J1074" s="355">
        <v>6109.04</v>
      </c>
    </row>
    <row r="1075" spans="1:10" x14ac:dyDescent="0.2">
      <c r="A1075">
        <v>2530</v>
      </c>
      <c r="B1075" s="585">
        <v>42872.730555555558</v>
      </c>
      <c r="C1075" s="376" t="s">
        <v>92</v>
      </c>
      <c r="D1075" s="355">
        <v>535</v>
      </c>
      <c r="E1075">
        <v>0.01</v>
      </c>
      <c r="F1075">
        <v>1.1146199999999999</v>
      </c>
      <c r="G1075" s="355">
        <v>0</v>
      </c>
      <c r="H1075">
        <v>0</v>
      </c>
    </row>
    <row r="1076" spans="1:10" x14ac:dyDescent="0.2">
      <c r="A1076">
        <v>2532</v>
      </c>
      <c r="B1076" s="585">
        <v>42872.977777777778</v>
      </c>
      <c r="C1076" s="376" t="s">
        <v>2050</v>
      </c>
      <c r="D1076" s="355">
        <v>535</v>
      </c>
      <c r="E1076">
        <v>0.01</v>
      </c>
      <c r="F1076">
        <v>1.11619</v>
      </c>
      <c r="G1076" s="355">
        <v>0</v>
      </c>
      <c r="H1076">
        <v>1.11619</v>
      </c>
      <c r="I1076">
        <v>1.5</v>
      </c>
      <c r="J1076" s="355">
        <v>6391.4</v>
      </c>
    </row>
    <row r="1077" spans="1:10" x14ac:dyDescent="0.2">
      <c r="A1077">
        <v>2533</v>
      </c>
      <c r="B1077" s="585">
        <v>42872.977777777778</v>
      </c>
      <c r="C1077" s="376" t="s">
        <v>92</v>
      </c>
      <c r="D1077" s="355">
        <v>536</v>
      </c>
      <c r="E1077">
        <v>0.01</v>
      </c>
      <c r="F1077">
        <v>1.1162099999999999</v>
      </c>
      <c r="G1077" s="355">
        <v>0</v>
      </c>
      <c r="H1077">
        <v>0</v>
      </c>
    </row>
    <row r="1078" spans="1:10" x14ac:dyDescent="0.2">
      <c r="A1078">
        <v>2585</v>
      </c>
      <c r="B1078" s="585">
        <v>42874.425000000003</v>
      </c>
      <c r="C1078" s="376" t="s">
        <v>2050</v>
      </c>
      <c r="D1078" s="355">
        <v>536</v>
      </c>
      <c r="E1078">
        <v>0.01</v>
      </c>
      <c r="F1078">
        <v>1.11327</v>
      </c>
      <c r="G1078" s="355">
        <v>0</v>
      </c>
      <c r="H1078">
        <v>1.11327</v>
      </c>
      <c r="I1078">
        <v>-3.49</v>
      </c>
      <c r="J1078" s="355">
        <v>7366.33</v>
      </c>
    </row>
    <row r="1079" spans="1:10" x14ac:dyDescent="0.2">
      <c r="A1079">
        <v>2545</v>
      </c>
      <c r="B1079" s="585">
        <v>42873.032638888886</v>
      </c>
      <c r="C1079" s="376" t="s">
        <v>93</v>
      </c>
      <c r="D1079" s="355">
        <v>537</v>
      </c>
      <c r="E1079">
        <v>1.98</v>
      </c>
      <c r="F1079">
        <v>1.1169</v>
      </c>
      <c r="G1079" s="355">
        <v>0</v>
      </c>
      <c r="H1079">
        <v>0</v>
      </c>
    </row>
    <row r="1080" spans="1:10" x14ac:dyDescent="0.2">
      <c r="A1080">
        <v>2568</v>
      </c>
      <c r="B1080" s="585">
        <v>42873.663888888892</v>
      </c>
      <c r="C1080" s="376" t="s">
        <v>2050</v>
      </c>
      <c r="D1080" s="355">
        <v>537</v>
      </c>
      <c r="E1080">
        <v>1.98</v>
      </c>
      <c r="F1080">
        <v>1.1104700000000001</v>
      </c>
      <c r="G1080" s="355">
        <v>0</v>
      </c>
      <c r="H1080">
        <v>1.1104700000000001</v>
      </c>
      <c r="I1080">
        <v>1259.28</v>
      </c>
      <c r="J1080" s="355">
        <v>7368.32</v>
      </c>
    </row>
    <row r="1081" spans="1:10" x14ac:dyDescent="0.2">
      <c r="A1081">
        <v>2556</v>
      </c>
      <c r="B1081" s="585">
        <v>42873.394444444442</v>
      </c>
      <c r="C1081" s="376" t="s">
        <v>92</v>
      </c>
      <c r="D1081" s="355">
        <v>538</v>
      </c>
      <c r="E1081">
        <v>0.02</v>
      </c>
      <c r="F1081">
        <v>1.1127100000000001</v>
      </c>
      <c r="G1081" s="355">
        <v>0</v>
      </c>
      <c r="H1081">
        <v>0</v>
      </c>
    </row>
    <row r="1082" spans="1:10" x14ac:dyDescent="0.2">
      <c r="A1082">
        <v>2586</v>
      </c>
      <c r="B1082" s="585">
        <v>42874.425000000003</v>
      </c>
      <c r="C1082" s="376" t="s">
        <v>2050</v>
      </c>
      <c r="D1082" s="355">
        <v>538</v>
      </c>
      <c r="E1082">
        <v>0.02</v>
      </c>
      <c r="F1082">
        <v>1.11327</v>
      </c>
      <c r="G1082" s="355">
        <v>0</v>
      </c>
      <c r="H1082">
        <v>1.11327</v>
      </c>
      <c r="I1082">
        <v>0.74</v>
      </c>
      <c r="J1082" s="355">
        <v>7367.08</v>
      </c>
    </row>
    <row r="1083" spans="1:10" x14ac:dyDescent="0.2">
      <c r="A1083">
        <v>2569</v>
      </c>
      <c r="B1083" s="585">
        <v>42873.663888888892</v>
      </c>
      <c r="C1083" s="376" t="s">
        <v>93</v>
      </c>
      <c r="D1083" s="355">
        <v>539</v>
      </c>
      <c r="E1083">
        <v>0.01</v>
      </c>
      <c r="F1083">
        <v>1.11043</v>
      </c>
      <c r="G1083" s="355">
        <v>0</v>
      </c>
      <c r="H1083">
        <v>0</v>
      </c>
    </row>
    <row r="1084" spans="1:10" x14ac:dyDescent="0.2">
      <c r="A1084">
        <v>2575</v>
      </c>
      <c r="B1084" s="585">
        <v>42873.871527777781</v>
      </c>
      <c r="C1084" s="376" t="s">
        <v>2050</v>
      </c>
      <c r="D1084" s="355">
        <v>539</v>
      </c>
      <c r="E1084">
        <v>0.01</v>
      </c>
      <c r="F1084">
        <v>1.10886</v>
      </c>
      <c r="G1084" s="355">
        <v>0</v>
      </c>
      <c r="H1084">
        <v>1.10886</v>
      </c>
      <c r="I1084">
        <v>1.5</v>
      </c>
      <c r="J1084" s="355">
        <v>7369.82</v>
      </c>
    </row>
    <row r="1085" spans="1:10" x14ac:dyDescent="0.2">
      <c r="A1085">
        <v>2571</v>
      </c>
      <c r="B1085" s="585">
        <v>42873.871527777781</v>
      </c>
      <c r="C1085" s="376" t="s">
        <v>92</v>
      </c>
      <c r="D1085" s="355">
        <v>540</v>
      </c>
      <c r="E1085">
        <v>0.03</v>
      </c>
      <c r="F1085">
        <v>1.10917</v>
      </c>
      <c r="G1085" s="355">
        <v>0</v>
      </c>
      <c r="H1085">
        <v>0</v>
      </c>
    </row>
    <row r="1086" spans="1:10" x14ac:dyDescent="0.2">
      <c r="A1086">
        <v>2587</v>
      </c>
      <c r="B1086" s="585">
        <v>42874.425000000003</v>
      </c>
      <c r="C1086" s="376" t="s">
        <v>2050</v>
      </c>
      <c r="D1086" s="355">
        <v>540</v>
      </c>
      <c r="E1086">
        <v>0.03</v>
      </c>
      <c r="F1086">
        <v>1.11327</v>
      </c>
      <c r="G1086" s="355">
        <v>0</v>
      </c>
      <c r="H1086">
        <v>1.11327</v>
      </c>
      <c r="I1086">
        <v>11.73</v>
      </c>
      <c r="J1086" s="355">
        <v>7378.81</v>
      </c>
    </row>
    <row r="1087" spans="1:10" x14ac:dyDescent="0.2">
      <c r="A1087">
        <v>2576</v>
      </c>
      <c r="B1087" s="585">
        <v>42873.871527777781</v>
      </c>
      <c r="C1087" s="376" t="s">
        <v>93</v>
      </c>
      <c r="D1087" s="355">
        <v>541</v>
      </c>
      <c r="E1087">
        <v>0.01</v>
      </c>
      <c r="F1087">
        <v>1.1088199999999999</v>
      </c>
      <c r="G1087" s="355">
        <v>0</v>
      </c>
      <c r="H1087">
        <v>0</v>
      </c>
    </row>
    <row r="1088" spans="1:10" x14ac:dyDescent="0.2">
      <c r="A1088">
        <v>2661</v>
      </c>
      <c r="B1088" s="585">
        <v>42878.788194444445</v>
      </c>
      <c r="C1088" s="376" t="s">
        <v>2050</v>
      </c>
      <c r="D1088" s="355">
        <v>541</v>
      </c>
      <c r="E1088">
        <v>0.01</v>
      </c>
      <c r="F1088">
        <v>1.1208100000000001</v>
      </c>
      <c r="G1088" s="355">
        <v>0</v>
      </c>
      <c r="H1088">
        <v>1.1208100000000001</v>
      </c>
      <c r="I1088">
        <v>-11.86</v>
      </c>
      <c r="J1088" s="355">
        <v>7387.95</v>
      </c>
    </row>
    <row r="1089" spans="1:10" x14ac:dyDescent="0.2">
      <c r="A1089">
        <v>2582</v>
      </c>
      <c r="B1089" s="585">
        <v>42874.388194444444</v>
      </c>
      <c r="C1089" s="376" t="s">
        <v>93</v>
      </c>
      <c r="D1089" s="355">
        <v>542</v>
      </c>
      <c r="E1089">
        <v>0.02</v>
      </c>
      <c r="F1089">
        <v>1.11232</v>
      </c>
      <c r="G1089" s="355">
        <v>0</v>
      </c>
      <c r="H1089">
        <v>0</v>
      </c>
    </row>
    <row r="1090" spans="1:10" x14ac:dyDescent="0.2">
      <c r="A1090">
        <v>2662</v>
      </c>
      <c r="B1090" s="585">
        <v>42878.788194444445</v>
      </c>
      <c r="C1090" s="376" t="s">
        <v>2050</v>
      </c>
      <c r="D1090" s="355">
        <v>542</v>
      </c>
      <c r="E1090">
        <v>0.02</v>
      </c>
      <c r="F1090">
        <v>1.1208100000000001</v>
      </c>
      <c r="G1090" s="355">
        <v>0</v>
      </c>
      <c r="H1090">
        <v>1.1208100000000001</v>
      </c>
      <c r="I1090">
        <v>-16.86</v>
      </c>
      <c r="J1090" s="355">
        <v>7371.09</v>
      </c>
    </row>
    <row r="1091" spans="1:10" x14ac:dyDescent="0.2">
      <c r="A1091">
        <v>2588</v>
      </c>
      <c r="B1091" s="585">
        <v>42874.425000000003</v>
      </c>
      <c r="C1091" s="376" t="s">
        <v>92</v>
      </c>
      <c r="D1091" s="355">
        <v>543</v>
      </c>
      <c r="E1091">
        <v>0.01</v>
      </c>
      <c r="F1091">
        <v>1.11331</v>
      </c>
      <c r="G1091" s="355">
        <v>0</v>
      </c>
      <c r="H1091">
        <v>0</v>
      </c>
    </row>
    <row r="1092" spans="1:10" x14ac:dyDescent="0.2">
      <c r="A1092">
        <v>2590</v>
      </c>
      <c r="B1092" s="585">
        <v>42874.481249999997</v>
      </c>
      <c r="C1092" s="376" t="s">
        <v>2050</v>
      </c>
      <c r="D1092" s="355">
        <v>543</v>
      </c>
      <c r="E1092">
        <v>0.01</v>
      </c>
      <c r="F1092">
        <v>1.1148800000000001</v>
      </c>
      <c r="G1092" s="355">
        <v>0</v>
      </c>
      <c r="H1092">
        <v>1.1148800000000001</v>
      </c>
      <c r="I1092">
        <v>1.5</v>
      </c>
      <c r="J1092" s="355">
        <v>7380.31</v>
      </c>
    </row>
    <row r="1093" spans="1:10" x14ac:dyDescent="0.2">
      <c r="A1093">
        <v>2591</v>
      </c>
      <c r="B1093" s="585">
        <v>42874.481249999997</v>
      </c>
      <c r="C1093" s="376" t="s">
        <v>92</v>
      </c>
      <c r="D1093" s="355">
        <v>544</v>
      </c>
      <c r="E1093">
        <v>0.01</v>
      </c>
      <c r="F1093">
        <v>1.1149100000000001</v>
      </c>
      <c r="G1093" s="355">
        <v>0</v>
      </c>
      <c r="H1093">
        <v>0</v>
      </c>
    </row>
    <row r="1094" spans="1:10" x14ac:dyDescent="0.2">
      <c r="A1094">
        <v>2597</v>
      </c>
      <c r="B1094" s="585">
        <v>42874.534722222219</v>
      </c>
      <c r="C1094" s="376" t="s">
        <v>2050</v>
      </c>
      <c r="D1094" s="355">
        <v>544</v>
      </c>
      <c r="E1094">
        <v>0.01</v>
      </c>
      <c r="F1094">
        <v>1.1164799999999999</v>
      </c>
      <c r="G1094" s="355">
        <v>0</v>
      </c>
      <c r="H1094">
        <v>1.1164799999999999</v>
      </c>
      <c r="I1094">
        <v>1.5</v>
      </c>
      <c r="J1094" s="355">
        <v>7381.81</v>
      </c>
    </row>
    <row r="1095" spans="1:10" x14ac:dyDescent="0.2">
      <c r="A1095">
        <v>2593</v>
      </c>
      <c r="B1095" s="585">
        <v>42874.490277777775</v>
      </c>
      <c r="C1095" s="376" t="s">
        <v>93</v>
      </c>
      <c r="D1095" s="355">
        <v>545</v>
      </c>
      <c r="E1095">
        <v>0.03</v>
      </c>
      <c r="F1095">
        <v>1.1158300000000001</v>
      </c>
      <c r="G1095" s="355">
        <v>0</v>
      </c>
      <c r="H1095">
        <v>0</v>
      </c>
    </row>
    <row r="1096" spans="1:10" x14ac:dyDescent="0.2">
      <c r="A1096">
        <v>2663</v>
      </c>
      <c r="B1096" s="585">
        <v>42878.788194444445</v>
      </c>
      <c r="C1096" s="376" t="s">
        <v>2050</v>
      </c>
      <c r="D1096" s="355">
        <v>545</v>
      </c>
      <c r="E1096">
        <v>0.03</v>
      </c>
      <c r="F1096">
        <v>1.1208100000000001</v>
      </c>
      <c r="G1096" s="355">
        <v>0</v>
      </c>
      <c r="H1096">
        <v>1.1208100000000001</v>
      </c>
      <c r="I1096">
        <v>-14.76</v>
      </c>
      <c r="J1096" s="355">
        <v>7356.33</v>
      </c>
    </row>
    <row r="1097" spans="1:10" x14ac:dyDescent="0.2">
      <c r="A1097">
        <v>2598</v>
      </c>
      <c r="B1097" s="585">
        <v>42874.534722222219</v>
      </c>
      <c r="C1097" s="376" t="s">
        <v>92</v>
      </c>
      <c r="D1097" s="355">
        <v>546</v>
      </c>
      <c r="E1097">
        <v>0.01</v>
      </c>
      <c r="F1097">
        <v>1.1165</v>
      </c>
      <c r="G1097" s="355">
        <v>0</v>
      </c>
      <c r="H1097">
        <v>0</v>
      </c>
    </row>
    <row r="1098" spans="1:10" x14ac:dyDescent="0.2">
      <c r="A1098">
        <v>2600</v>
      </c>
      <c r="B1098" s="585">
        <v>42874.616666666669</v>
      </c>
      <c r="C1098" s="376" t="s">
        <v>2050</v>
      </c>
      <c r="D1098" s="355">
        <v>546</v>
      </c>
      <c r="E1098">
        <v>0.01</v>
      </c>
      <c r="F1098">
        <v>1.1180699999999999</v>
      </c>
      <c r="G1098" s="355">
        <v>0</v>
      </c>
      <c r="H1098">
        <v>1.1180699999999999</v>
      </c>
      <c r="I1098">
        <v>1.5</v>
      </c>
      <c r="J1098" s="355">
        <v>7383.31</v>
      </c>
    </row>
    <row r="1099" spans="1:10" x14ac:dyDescent="0.2">
      <c r="A1099">
        <v>2601</v>
      </c>
      <c r="B1099" s="585">
        <v>42874.616666666669</v>
      </c>
      <c r="C1099" s="376" t="s">
        <v>92</v>
      </c>
      <c r="D1099" s="355">
        <v>547</v>
      </c>
      <c r="E1099">
        <v>0.01</v>
      </c>
      <c r="F1099">
        <v>1.1181099999999999</v>
      </c>
      <c r="G1099" s="355">
        <v>0</v>
      </c>
      <c r="H1099">
        <v>0</v>
      </c>
    </row>
    <row r="1100" spans="1:10" x14ac:dyDescent="0.2">
      <c r="A1100">
        <v>2608</v>
      </c>
      <c r="B1100" s="585">
        <v>42874.740277777775</v>
      </c>
      <c r="C1100" s="376" t="s">
        <v>2050</v>
      </c>
      <c r="D1100" s="355">
        <v>547</v>
      </c>
      <c r="E1100">
        <v>0.01</v>
      </c>
      <c r="F1100">
        <v>1.11968</v>
      </c>
      <c r="G1100" s="355">
        <v>0</v>
      </c>
      <c r="H1100">
        <v>1.11968</v>
      </c>
      <c r="I1100">
        <v>1.5</v>
      </c>
      <c r="J1100" s="355">
        <v>7384.81</v>
      </c>
    </row>
    <row r="1101" spans="1:10" x14ac:dyDescent="0.2">
      <c r="A1101">
        <v>2603</v>
      </c>
      <c r="B1101" s="585">
        <v>42874.69027777778</v>
      </c>
      <c r="C1101" s="376" t="s">
        <v>93</v>
      </c>
      <c r="D1101" s="355">
        <v>548</v>
      </c>
      <c r="E1101">
        <v>0.06</v>
      </c>
      <c r="F1101">
        <v>1.1193500000000001</v>
      </c>
      <c r="G1101" s="355">
        <v>0</v>
      </c>
      <c r="H1101">
        <v>0</v>
      </c>
    </row>
    <row r="1102" spans="1:10" x14ac:dyDescent="0.2">
      <c r="A1102">
        <v>2664</v>
      </c>
      <c r="B1102" s="585">
        <v>42878.788194444445</v>
      </c>
      <c r="C1102" s="376" t="s">
        <v>2050</v>
      </c>
      <c r="D1102" s="355">
        <v>548</v>
      </c>
      <c r="E1102">
        <v>0.06</v>
      </c>
      <c r="F1102">
        <v>1.1208100000000001</v>
      </c>
      <c r="G1102" s="355">
        <v>0</v>
      </c>
      <c r="H1102">
        <v>1.1208100000000001</v>
      </c>
      <c r="I1102">
        <v>-8.4</v>
      </c>
      <c r="J1102" s="355">
        <v>7347.94</v>
      </c>
    </row>
    <row r="1103" spans="1:10" x14ac:dyDescent="0.2">
      <c r="A1103">
        <v>2609</v>
      </c>
      <c r="B1103" s="585">
        <v>42874.740277777775</v>
      </c>
      <c r="C1103" s="376" t="s">
        <v>92</v>
      </c>
      <c r="D1103" s="355">
        <v>549</v>
      </c>
      <c r="E1103">
        <v>0.01</v>
      </c>
      <c r="F1103">
        <v>1.1196999999999999</v>
      </c>
      <c r="G1103" s="355">
        <v>0</v>
      </c>
      <c r="H1103">
        <v>0</v>
      </c>
    </row>
    <row r="1104" spans="1:10" x14ac:dyDescent="0.2">
      <c r="A1104">
        <v>2619</v>
      </c>
      <c r="B1104" s="585">
        <v>42877.538888888892</v>
      </c>
      <c r="C1104" s="376" t="s">
        <v>2050</v>
      </c>
      <c r="D1104" s="355">
        <v>549</v>
      </c>
      <c r="E1104">
        <v>0.01</v>
      </c>
      <c r="F1104">
        <v>1.11897</v>
      </c>
      <c r="G1104" s="355">
        <v>0</v>
      </c>
      <c r="H1104">
        <v>1.11897</v>
      </c>
      <c r="I1104">
        <v>-0.92</v>
      </c>
      <c r="J1104" s="355">
        <v>7383.89</v>
      </c>
    </row>
    <row r="1105" spans="1:10" x14ac:dyDescent="0.2">
      <c r="A1105">
        <v>2616</v>
      </c>
      <c r="B1105" s="585">
        <v>42877.491666666669</v>
      </c>
      <c r="C1105" s="376" t="s">
        <v>92</v>
      </c>
      <c r="D1105" s="355">
        <v>550</v>
      </c>
      <c r="E1105">
        <v>0.02</v>
      </c>
      <c r="F1105">
        <v>1.11619</v>
      </c>
      <c r="G1105" s="355">
        <v>0</v>
      </c>
      <c r="H1105">
        <v>0</v>
      </c>
    </row>
    <row r="1106" spans="1:10" x14ac:dyDescent="0.2">
      <c r="A1106">
        <v>2620</v>
      </c>
      <c r="B1106" s="585">
        <v>42877.538888888892</v>
      </c>
      <c r="C1106" s="376" t="s">
        <v>2050</v>
      </c>
      <c r="D1106" s="355">
        <v>550</v>
      </c>
      <c r="E1106">
        <v>0.02</v>
      </c>
      <c r="F1106">
        <v>1.11897</v>
      </c>
      <c r="G1106" s="355">
        <v>0</v>
      </c>
      <c r="H1106">
        <v>1.11897</v>
      </c>
      <c r="I1106">
        <v>5.42</v>
      </c>
      <c r="J1106" s="355">
        <v>7389.31</v>
      </c>
    </row>
    <row r="1107" spans="1:10" x14ac:dyDescent="0.2">
      <c r="A1107">
        <v>2621</v>
      </c>
      <c r="B1107" s="585">
        <v>42877.538888888892</v>
      </c>
      <c r="C1107" s="376" t="s">
        <v>92</v>
      </c>
      <c r="D1107" s="355">
        <v>551</v>
      </c>
      <c r="E1107">
        <v>0.01</v>
      </c>
      <c r="F1107">
        <v>1.11904</v>
      </c>
      <c r="G1107" s="355">
        <v>0</v>
      </c>
      <c r="H1107">
        <v>0</v>
      </c>
    </row>
    <row r="1108" spans="1:10" x14ac:dyDescent="0.2">
      <c r="A1108">
        <v>2623</v>
      </c>
      <c r="B1108" s="585">
        <v>42877.540972222225</v>
      </c>
      <c r="C1108" s="376" t="s">
        <v>2050</v>
      </c>
      <c r="D1108" s="355">
        <v>551</v>
      </c>
      <c r="E1108">
        <v>0.01</v>
      </c>
      <c r="F1108">
        <v>1.1206100000000001</v>
      </c>
      <c r="G1108" s="355">
        <v>0</v>
      </c>
      <c r="H1108">
        <v>1.1206100000000001</v>
      </c>
      <c r="I1108">
        <v>1.5</v>
      </c>
      <c r="J1108" s="355">
        <v>7390.81</v>
      </c>
    </row>
    <row r="1109" spans="1:10" x14ac:dyDescent="0.2">
      <c r="A1109">
        <v>2624</v>
      </c>
      <c r="B1109" s="585">
        <v>42877.541666666664</v>
      </c>
      <c r="C1109" s="376" t="s">
        <v>92</v>
      </c>
      <c r="D1109" s="355">
        <v>552</v>
      </c>
      <c r="E1109">
        <v>0.01</v>
      </c>
      <c r="F1109">
        <v>1.12063</v>
      </c>
      <c r="G1109" s="355">
        <v>0</v>
      </c>
      <c r="H1109">
        <v>0</v>
      </c>
    </row>
    <row r="1110" spans="1:10" x14ac:dyDescent="0.2">
      <c r="A1110">
        <v>2626</v>
      </c>
      <c r="B1110" s="585">
        <v>42877.544444444444</v>
      </c>
      <c r="C1110" s="376" t="s">
        <v>2050</v>
      </c>
      <c r="D1110" s="355">
        <v>552</v>
      </c>
      <c r="E1110">
        <v>0.01</v>
      </c>
      <c r="F1110">
        <v>1.1222000000000001</v>
      </c>
      <c r="G1110" s="355">
        <v>0</v>
      </c>
      <c r="H1110">
        <v>1.1222000000000001</v>
      </c>
      <c r="I1110">
        <v>1.5</v>
      </c>
      <c r="J1110" s="355">
        <v>7392.31</v>
      </c>
    </row>
    <row r="1111" spans="1:10" x14ac:dyDescent="0.2">
      <c r="A1111">
        <v>2627</v>
      </c>
      <c r="B1111" s="585">
        <v>42877.545138888891</v>
      </c>
      <c r="C1111" s="376" t="s">
        <v>92</v>
      </c>
      <c r="D1111" s="355">
        <v>553</v>
      </c>
      <c r="E1111">
        <v>0.01</v>
      </c>
      <c r="F1111">
        <v>1.12208</v>
      </c>
      <c r="G1111" s="355">
        <v>0</v>
      </c>
      <c r="H1111">
        <v>0</v>
      </c>
    </row>
    <row r="1112" spans="1:10" x14ac:dyDescent="0.2">
      <c r="A1112">
        <v>2635</v>
      </c>
      <c r="B1112" s="585">
        <v>42877.579861111109</v>
      </c>
      <c r="C1112" s="376" t="s">
        <v>2050</v>
      </c>
      <c r="D1112" s="355">
        <v>553</v>
      </c>
      <c r="E1112">
        <v>0.01</v>
      </c>
      <c r="F1112">
        <v>1.12365</v>
      </c>
      <c r="G1112" s="355">
        <v>0</v>
      </c>
      <c r="H1112">
        <v>1.12365</v>
      </c>
      <c r="I1112">
        <v>1.5</v>
      </c>
      <c r="J1112" s="355">
        <v>7393.81</v>
      </c>
    </row>
    <row r="1113" spans="1:10" x14ac:dyDescent="0.2">
      <c r="A1113">
        <v>2629</v>
      </c>
      <c r="B1113" s="585">
        <v>42877.559027777781</v>
      </c>
      <c r="C1113" s="376" t="s">
        <v>93</v>
      </c>
      <c r="D1113" s="355">
        <v>554</v>
      </c>
      <c r="E1113">
        <v>0.1</v>
      </c>
      <c r="F1113">
        <v>1.12286</v>
      </c>
      <c r="G1113" s="355">
        <v>0</v>
      </c>
      <c r="H1113">
        <v>0</v>
      </c>
    </row>
    <row r="1114" spans="1:10" x14ac:dyDescent="0.2">
      <c r="A1114">
        <v>2665</v>
      </c>
      <c r="B1114" s="585">
        <v>42878.788194444445</v>
      </c>
      <c r="C1114" s="376" t="s">
        <v>2050</v>
      </c>
      <c r="D1114" s="355">
        <v>554</v>
      </c>
      <c r="E1114">
        <v>0.1</v>
      </c>
      <c r="F1114">
        <v>1.1208100000000001</v>
      </c>
      <c r="G1114" s="355">
        <v>0</v>
      </c>
      <c r="H1114">
        <v>1.1208100000000001</v>
      </c>
      <c r="I1114">
        <v>20.45</v>
      </c>
      <c r="J1114" s="355">
        <v>7368.39</v>
      </c>
    </row>
    <row r="1115" spans="1:10" x14ac:dyDescent="0.2">
      <c r="A1115">
        <v>2636</v>
      </c>
      <c r="B1115" s="585">
        <v>42877.579861111109</v>
      </c>
      <c r="C1115" s="376" t="s">
        <v>92</v>
      </c>
      <c r="D1115" s="355">
        <v>555</v>
      </c>
      <c r="E1115">
        <v>0.01</v>
      </c>
      <c r="F1115">
        <v>1.1236600000000001</v>
      </c>
      <c r="G1115" s="355">
        <v>0</v>
      </c>
      <c r="H1115">
        <v>0</v>
      </c>
    </row>
    <row r="1116" spans="1:10" x14ac:dyDescent="0.2">
      <c r="A1116">
        <v>2638</v>
      </c>
      <c r="B1116" s="585">
        <v>42877.70208333333</v>
      </c>
      <c r="C1116" s="376" t="s">
        <v>2050</v>
      </c>
      <c r="D1116" s="355">
        <v>555</v>
      </c>
      <c r="E1116">
        <v>0.01</v>
      </c>
      <c r="F1116">
        <v>1.12523</v>
      </c>
      <c r="G1116" s="355">
        <v>0</v>
      </c>
      <c r="H1116">
        <v>1.12523</v>
      </c>
      <c r="I1116">
        <v>1.5</v>
      </c>
      <c r="J1116" s="355">
        <v>7395.31</v>
      </c>
    </row>
    <row r="1117" spans="1:10" x14ac:dyDescent="0.2">
      <c r="A1117">
        <v>2639</v>
      </c>
      <c r="B1117" s="585">
        <v>42877.70208333333</v>
      </c>
      <c r="C1117" s="376" t="s">
        <v>92</v>
      </c>
      <c r="D1117" s="355">
        <v>556</v>
      </c>
      <c r="E1117">
        <v>0.01</v>
      </c>
      <c r="F1117">
        <v>1.12534</v>
      </c>
      <c r="G1117" s="355">
        <v>0</v>
      </c>
      <c r="H1117">
        <v>0</v>
      </c>
    </row>
    <row r="1118" spans="1:10" x14ac:dyDescent="0.2">
      <c r="A1118">
        <v>2657</v>
      </c>
      <c r="B1118" s="585">
        <v>42878.769444444442</v>
      </c>
      <c r="C1118" s="376" t="s">
        <v>2050</v>
      </c>
      <c r="D1118" s="355">
        <v>556</v>
      </c>
      <c r="E1118">
        <v>0.01</v>
      </c>
      <c r="F1118">
        <v>1.1246100000000001</v>
      </c>
      <c r="G1118" s="355">
        <v>0</v>
      </c>
      <c r="H1118">
        <v>1.1246100000000001</v>
      </c>
      <c r="I1118">
        <v>-0.92</v>
      </c>
      <c r="J1118" s="355">
        <v>7394.39</v>
      </c>
    </row>
    <row r="1119" spans="1:10" x14ac:dyDescent="0.2">
      <c r="A1119">
        <v>2647</v>
      </c>
      <c r="B1119" s="585">
        <v>42878.440972222219</v>
      </c>
      <c r="C1119" s="376" t="s">
        <v>93</v>
      </c>
      <c r="D1119" s="355">
        <v>557</v>
      </c>
      <c r="E1119">
        <v>0.19</v>
      </c>
      <c r="F1119">
        <v>1.12642</v>
      </c>
      <c r="G1119" s="355">
        <v>0</v>
      </c>
      <c r="H1119">
        <v>0</v>
      </c>
    </row>
    <row r="1120" spans="1:10" x14ac:dyDescent="0.2">
      <c r="A1120">
        <v>2666</v>
      </c>
      <c r="B1120" s="585">
        <v>42878.788194444445</v>
      </c>
      <c r="C1120" s="376" t="s">
        <v>2050</v>
      </c>
      <c r="D1120" s="355">
        <v>557</v>
      </c>
      <c r="E1120">
        <v>0.19</v>
      </c>
      <c r="F1120">
        <v>1.1208100000000001</v>
      </c>
      <c r="G1120" s="355">
        <v>0</v>
      </c>
      <c r="H1120">
        <v>1.1208100000000001</v>
      </c>
      <c r="I1120">
        <v>105.26</v>
      </c>
      <c r="J1120" s="355">
        <v>7473.65</v>
      </c>
    </row>
    <row r="1121" spans="1:10" x14ac:dyDescent="0.2">
      <c r="A1121">
        <v>2654</v>
      </c>
      <c r="B1121" s="585">
        <v>42878.624305555553</v>
      </c>
      <c r="C1121" s="376" t="s">
        <v>92</v>
      </c>
      <c r="D1121" s="355">
        <v>558</v>
      </c>
      <c r="E1121">
        <v>0.02</v>
      </c>
      <c r="F1121">
        <v>1.1218300000000001</v>
      </c>
      <c r="G1121" s="355">
        <v>0</v>
      </c>
      <c r="H1121">
        <v>0</v>
      </c>
    </row>
    <row r="1122" spans="1:10" x14ac:dyDescent="0.2">
      <c r="A1122">
        <v>2658</v>
      </c>
      <c r="B1122" s="585">
        <v>42878.769444444442</v>
      </c>
      <c r="C1122" s="376" t="s">
        <v>2050</v>
      </c>
      <c r="D1122" s="355">
        <v>558</v>
      </c>
      <c r="E1122">
        <v>0.02</v>
      </c>
      <c r="F1122">
        <v>1.1246100000000001</v>
      </c>
      <c r="G1122" s="355">
        <v>0</v>
      </c>
      <c r="H1122">
        <v>1.1246100000000001</v>
      </c>
      <c r="I1122">
        <v>5.42</v>
      </c>
      <c r="J1122" s="355">
        <v>7399.81</v>
      </c>
    </row>
    <row r="1123" spans="1:10" x14ac:dyDescent="0.2">
      <c r="A1123">
        <v>2659</v>
      </c>
      <c r="B1123" s="585">
        <v>42878.770833333336</v>
      </c>
      <c r="C1123" s="376" t="s">
        <v>92</v>
      </c>
      <c r="D1123" s="355">
        <v>559</v>
      </c>
      <c r="E1123">
        <v>0.01</v>
      </c>
      <c r="F1123">
        <v>1.1240399999999999</v>
      </c>
      <c r="G1123" s="355">
        <v>0</v>
      </c>
      <c r="H1123">
        <v>0</v>
      </c>
    </row>
    <row r="1124" spans="1:10" x14ac:dyDescent="0.2">
      <c r="A1124">
        <v>2685</v>
      </c>
      <c r="B1124" s="585">
        <v>42879.87777777778</v>
      </c>
      <c r="C1124" s="376" t="s">
        <v>2050</v>
      </c>
      <c r="D1124" s="355">
        <v>559</v>
      </c>
      <c r="E1124">
        <v>0.01</v>
      </c>
      <c r="F1124">
        <v>1.121</v>
      </c>
      <c r="G1124" s="355">
        <v>0</v>
      </c>
      <c r="H1124">
        <v>1.121</v>
      </c>
      <c r="I1124">
        <v>-3.23</v>
      </c>
      <c r="J1124" s="355">
        <v>7473.42</v>
      </c>
    </row>
    <row r="1125" spans="1:10" x14ac:dyDescent="0.2">
      <c r="A1125">
        <v>2667</v>
      </c>
      <c r="B1125" s="585">
        <v>42878.788194444445</v>
      </c>
      <c r="C1125" s="376" t="s">
        <v>93</v>
      </c>
      <c r="D1125" s="355">
        <v>560</v>
      </c>
      <c r="E1125">
        <v>0.01</v>
      </c>
      <c r="F1125">
        <v>1.12079</v>
      </c>
      <c r="G1125" s="355">
        <v>0</v>
      </c>
      <c r="H1125">
        <v>0</v>
      </c>
    </row>
    <row r="1126" spans="1:10" x14ac:dyDescent="0.2">
      <c r="A1126">
        <v>2672</v>
      </c>
      <c r="B1126" s="585">
        <v>42878.808333333334</v>
      </c>
      <c r="C1126" s="376" t="s">
        <v>2050</v>
      </c>
      <c r="D1126" s="355">
        <v>560</v>
      </c>
      <c r="E1126">
        <v>0.01</v>
      </c>
      <c r="F1126">
        <v>1.1192200000000001</v>
      </c>
      <c r="G1126" s="355">
        <v>0</v>
      </c>
      <c r="H1126">
        <v>1.1192200000000001</v>
      </c>
      <c r="I1126">
        <v>1.5</v>
      </c>
      <c r="J1126" s="355">
        <v>7475.15</v>
      </c>
    </row>
    <row r="1127" spans="1:10" x14ac:dyDescent="0.2">
      <c r="A1127">
        <v>2669</v>
      </c>
      <c r="B1127" s="585">
        <v>42878.788194444445</v>
      </c>
      <c r="C1127" s="376" t="s">
        <v>92</v>
      </c>
      <c r="D1127" s="355">
        <v>561</v>
      </c>
      <c r="E1127">
        <v>0.02</v>
      </c>
      <c r="F1127">
        <v>1.1205400000000001</v>
      </c>
      <c r="G1127" s="355">
        <v>0</v>
      </c>
      <c r="H1127">
        <v>0</v>
      </c>
    </row>
    <row r="1128" spans="1:10" x14ac:dyDescent="0.2">
      <c r="A1128">
        <v>2686</v>
      </c>
      <c r="B1128" s="585">
        <v>42879.87777777778</v>
      </c>
      <c r="C1128" s="376" t="s">
        <v>2050</v>
      </c>
      <c r="D1128" s="355">
        <v>561</v>
      </c>
      <c r="E1128">
        <v>0.02</v>
      </c>
      <c r="F1128">
        <v>1.121</v>
      </c>
      <c r="G1128" s="355">
        <v>0</v>
      </c>
      <c r="H1128">
        <v>1.121</v>
      </c>
      <c r="I1128">
        <v>0.54</v>
      </c>
      <c r="J1128" s="355">
        <v>7473.96</v>
      </c>
    </row>
    <row r="1129" spans="1:10" x14ac:dyDescent="0.2">
      <c r="A1129">
        <v>2673</v>
      </c>
      <c r="B1129" s="585">
        <v>42878.808333333334</v>
      </c>
      <c r="C1129" s="376" t="s">
        <v>93</v>
      </c>
      <c r="D1129" s="355">
        <v>562</v>
      </c>
      <c r="E1129">
        <v>0.01</v>
      </c>
      <c r="F1129">
        <v>1.11911</v>
      </c>
      <c r="G1129" s="355">
        <v>0</v>
      </c>
      <c r="H1129">
        <v>0</v>
      </c>
    </row>
    <row r="1130" spans="1:10" x14ac:dyDescent="0.2">
      <c r="A1130">
        <v>2675</v>
      </c>
      <c r="B1130" s="585">
        <v>42878.93472222222</v>
      </c>
      <c r="C1130" s="376" t="s">
        <v>2050</v>
      </c>
      <c r="D1130" s="355">
        <v>562</v>
      </c>
      <c r="E1130">
        <v>0.01</v>
      </c>
      <c r="F1130">
        <v>1.11754</v>
      </c>
      <c r="G1130" s="355">
        <v>0</v>
      </c>
      <c r="H1130">
        <v>1.11754</v>
      </c>
      <c r="I1130">
        <v>1.5</v>
      </c>
      <c r="J1130" s="355">
        <v>7476.65</v>
      </c>
    </row>
    <row r="1131" spans="1:10" x14ac:dyDescent="0.2">
      <c r="A1131">
        <v>2676</v>
      </c>
      <c r="B1131" s="585">
        <v>42878.93472222222</v>
      </c>
      <c r="C1131" s="376" t="s">
        <v>93</v>
      </c>
      <c r="D1131" s="355">
        <v>563</v>
      </c>
      <c r="E1131">
        <v>0.01</v>
      </c>
      <c r="F1131">
        <v>1.1175299999999999</v>
      </c>
      <c r="G1131" s="355">
        <v>0</v>
      </c>
      <c r="H1131">
        <v>0</v>
      </c>
    </row>
    <row r="1132" spans="1:10" x14ac:dyDescent="0.2">
      <c r="A1132">
        <v>2693</v>
      </c>
      <c r="B1132" s="585">
        <v>42879.884722222225</v>
      </c>
      <c r="C1132" s="376" t="s">
        <v>2050</v>
      </c>
      <c r="D1132" s="355">
        <v>563</v>
      </c>
      <c r="E1132">
        <v>0.01</v>
      </c>
      <c r="F1132">
        <v>1.11832</v>
      </c>
      <c r="G1132" s="355">
        <v>0</v>
      </c>
      <c r="H1132">
        <v>1.11832</v>
      </c>
      <c r="I1132">
        <v>-0.79</v>
      </c>
      <c r="J1132" s="355">
        <v>7484.87</v>
      </c>
    </row>
    <row r="1133" spans="1:10" x14ac:dyDescent="0.2">
      <c r="A1133">
        <v>2681</v>
      </c>
      <c r="B1133" s="585">
        <v>42879.45208333333</v>
      </c>
      <c r="C1133" s="376" t="s">
        <v>92</v>
      </c>
      <c r="D1133" s="355">
        <v>564</v>
      </c>
      <c r="E1133">
        <v>0.03</v>
      </c>
      <c r="F1133">
        <v>1.11703</v>
      </c>
      <c r="G1133" s="355">
        <v>0</v>
      </c>
      <c r="H1133">
        <v>0</v>
      </c>
    </row>
    <row r="1134" spans="1:10" x14ac:dyDescent="0.2">
      <c r="A1134">
        <v>2687</v>
      </c>
      <c r="B1134" s="585">
        <v>42879.87777777778</v>
      </c>
      <c r="C1134" s="376" t="s">
        <v>2050</v>
      </c>
      <c r="D1134" s="355">
        <v>564</v>
      </c>
      <c r="E1134">
        <v>0.03</v>
      </c>
      <c r="F1134">
        <v>1.121</v>
      </c>
      <c r="G1134" s="355">
        <v>0</v>
      </c>
      <c r="H1134">
        <v>1.121</v>
      </c>
      <c r="I1134">
        <v>11.7</v>
      </c>
      <c r="J1134" s="355">
        <v>7485.66</v>
      </c>
    </row>
    <row r="1135" spans="1:10" x14ac:dyDescent="0.2">
      <c r="A1135">
        <v>2688</v>
      </c>
      <c r="B1135" s="585">
        <v>42879.878472222219</v>
      </c>
      <c r="C1135" s="376" t="s">
        <v>92</v>
      </c>
      <c r="D1135" s="355">
        <v>565</v>
      </c>
      <c r="E1135">
        <v>0.01</v>
      </c>
      <c r="F1135">
        <v>1.1208499999999999</v>
      </c>
      <c r="G1135" s="355">
        <v>0</v>
      </c>
      <c r="H1135">
        <v>0</v>
      </c>
    </row>
    <row r="1136" spans="1:10" x14ac:dyDescent="0.2">
      <c r="A1136">
        <v>2702</v>
      </c>
      <c r="B1136" s="585">
        <v>42880.11041666667</v>
      </c>
      <c r="C1136" s="376" t="s">
        <v>2050</v>
      </c>
      <c r="D1136" s="355">
        <v>565</v>
      </c>
      <c r="E1136">
        <v>0.01</v>
      </c>
      <c r="F1136">
        <v>1.1227799999999999</v>
      </c>
      <c r="G1136" s="355">
        <v>0</v>
      </c>
      <c r="H1136">
        <v>1.1227799999999999</v>
      </c>
      <c r="I1136">
        <v>1.5</v>
      </c>
      <c r="J1136" s="355">
        <v>7491.67</v>
      </c>
    </row>
    <row r="1137" spans="1:10" x14ac:dyDescent="0.2">
      <c r="A1137">
        <v>2690</v>
      </c>
      <c r="B1137" s="585">
        <v>42879.878472222219</v>
      </c>
      <c r="C1137" s="376" t="s">
        <v>93</v>
      </c>
      <c r="D1137" s="355">
        <v>566</v>
      </c>
      <c r="E1137">
        <v>0.02</v>
      </c>
      <c r="F1137">
        <v>1.12104</v>
      </c>
      <c r="G1137" s="355">
        <v>0</v>
      </c>
      <c r="H1137">
        <v>0</v>
      </c>
    </row>
    <row r="1138" spans="1:10" x14ac:dyDescent="0.2">
      <c r="A1138">
        <v>2694</v>
      </c>
      <c r="B1138" s="585">
        <v>42879.884722222225</v>
      </c>
      <c r="C1138" s="376" t="s">
        <v>2050</v>
      </c>
      <c r="D1138" s="355">
        <v>566</v>
      </c>
      <c r="E1138">
        <v>0.02</v>
      </c>
      <c r="F1138">
        <v>1.11832</v>
      </c>
      <c r="G1138" s="355">
        <v>0</v>
      </c>
      <c r="H1138">
        <v>1.11832</v>
      </c>
      <c r="I1138">
        <v>5.3</v>
      </c>
      <c r="J1138" s="355">
        <v>7490.17</v>
      </c>
    </row>
    <row r="1139" spans="1:10" x14ac:dyDescent="0.2">
      <c r="A1139">
        <v>2695</v>
      </c>
      <c r="B1139" s="585">
        <v>42879.885416666664</v>
      </c>
      <c r="C1139" s="376" t="s">
        <v>93</v>
      </c>
      <c r="D1139" s="355">
        <v>567</v>
      </c>
      <c r="E1139">
        <v>0.01</v>
      </c>
      <c r="F1139">
        <v>1.11896</v>
      </c>
      <c r="G1139" s="355">
        <v>0</v>
      </c>
      <c r="H1139">
        <v>0</v>
      </c>
    </row>
    <row r="1140" spans="1:10" x14ac:dyDescent="0.2">
      <c r="A1140">
        <v>2711</v>
      </c>
      <c r="B1140" s="585">
        <v>42880.654166666667</v>
      </c>
      <c r="C1140" s="376" t="s">
        <v>2050</v>
      </c>
      <c r="D1140" s="355">
        <v>567</v>
      </c>
      <c r="E1140">
        <v>0.01</v>
      </c>
      <c r="F1140">
        <v>1.1197900000000001</v>
      </c>
      <c r="G1140" s="355">
        <v>0</v>
      </c>
      <c r="H1140">
        <v>1.1197900000000001</v>
      </c>
      <c r="I1140">
        <v>-0.7</v>
      </c>
      <c r="J1140" s="355">
        <v>7492.47</v>
      </c>
    </row>
    <row r="1141" spans="1:10" x14ac:dyDescent="0.2">
      <c r="A1141">
        <v>2699</v>
      </c>
      <c r="B1141" s="585">
        <v>42880.106249999997</v>
      </c>
      <c r="C1141" s="376" t="s">
        <v>93</v>
      </c>
      <c r="D1141" s="355">
        <v>568</v>
      </c>
      <c r="E1141">
        <v>0.02</v>
      </c>
      <c r="F1141">
        <v>1.12246</v>
      </c>
      <c r="G1141" s="355">
        <v>0</v>
      </c>
      <c r="H1141">
        <v>0</v>
      </c>
    </row>
    <row r="1142" spans="1:10" x14ac:dyDescent="0.2">
      <c r="A1142">
        <v>2712</v>
      </c>
      <c r="B1142" s="585">
        <v>42880.654166666667</v>
      </c>
      <c r="C1142" s="376" t="s">
        <v>2050</v>
      </c>
      <c r="D1142" s="355">
        <v>568</v>
      </c>
      <c r="E1142">
        <v>0.02</v>
      </c>
      <c r="F1142">
        <v>1.1197900000000001</v>
      </c>
      <c r="G1142" s="355">
        <v>0</v>
      </c>
      <c r="H1142">
        <v>1.1197900000000001</v>
      </c>
      <c r="I1142">
        <v>5.2</v>
      </c>
      <c r="J1142" s="355">
        <v>7497.67</v>
      </c>
    </row>
    <row r="1143" spans="1:10" x14ac:dyDescent="0.2">
      <c r="A1143">
        <v>2703</v>
      </c>
      <c r="B1143" s="585">
        <v>42880.11041666667</v>
      </c>
      <c r="C1143" s="376" t="s">
        <v>92</v>
      </c>
      <c r="D1143" s="355">
        <v>569</v>
      </c>
      <c r="E1143">
        <v>0.01</v>
      </c>
      <c r="F1143">
        <v>1.1228</v>
      </c>
      <c r="G1143" s="355">
        <v>0</v>
      </c>
      <c r="H1143">
        <v>0</v>
      </c>
    </row>
    <row r="1144" spans="1:10" x14ac:dyDescent="0.2">
      <c r="A1144">
        <v>2705</v>
      </c>
      <c r="B1144" s="585">
        <v>42880.254861111112</v>
      </c>
      <c r="C1144" s="376" t="s">
        <v>2050</v>
      </c>
      <c r="D1144" s="355">
        <v>569</v>
      </c>
      <c r="E1144">
        <v>0.01</v>
      </c>
      <c r="F1144">
        <v>1.1243700000000001</v>
      </c>
      <c r="G1144" s="355">
        <v>0</v>
      </c>
      <c r="H1144">
        <v>1.1243700000000001</v>
      </c>
      <c r="I1144">
        <v>1.5</v>
      </c>
      <c r="J1144" s="355">
        <v>7493.17</v>
      </c>
    </row>
    <row r="1145" spans="1:10" x14ac:dyDescent="0.2">
      <c r="A1145">
        <v>2706</v>
      </c>
      <c r="B1145" s="585">
        <v>42880.254861111112</v>
      </c>
      <c r="C1145" s="376" t="s">
        <v>92</v>
      </c>
      <c r="D1145" s="355">
        <v>570</v>
      </c>
      <c r="E1145">
        <v>0.01</v>
      </c>
      <c r="F1145">
        <v>1.1244000000000001</v>
      </c>
      <c r="G1145" s="355">
        <v>0</v>
      </c>
      <c r="H1145">
        <v>0</v>
      </c>
    </row>
    <row r="1146" spans="1:10" x14ac:dyDescent="0.2">
      <c r="A1146">
        <v>2763</v>
      </c>
      <c r="B1146" s="585">
        <v>42885.613888888889</v>
      </c>
      <c r="C1146" s="376" t="s">
        <v>2050</v>
      </c>
      <c r="D1146" s="355">
        <v>570</v>
      </c>
      <c r="E1146">
        <v>0.01</v>
      </c>
      <c r="F1146">
        <v>1.11853</v>
      </c>
      <c r="G1146" s="355">
        <v>0</v>
      </c>
      <c r="H1146">
        <v>1.11853</v>
      </c>
      <c r="I1146">
        <v>-6.3</v>
      </c>
      <c r="J1146" s="355">
        <v>7504.87</v>
      </c>
    </row>
    <row r="1147" spans="1:10" x14ac:dyDescent="0.2">
      <c r="A1147">
        <v>2708</v>
      </c>
      <c r="B1147" s="585">
        <v>42880.595138888886</v>
      </c>
      <c r="C1147" s="376" t="s">
        <v>92</v>
      </c>
      <c r="D1147" s="355">
        <v>571</v>
      </c>
      <c r="E1147">
        <v>0.02</v>
      </c>
      <c r="F1147">
        <v>1.1208899999999999</v>
      </c>
      <c r="G1147" s="355">
        <v>0</v>
      </c>
      <c r="H1147">
        <v>0</v>
      </c>
    </row>
    <row r="1148" spans="1:10" x14ac:dyDescent="0.2">
      <c r="A1148">
        <v>2764</v>
      </c>
      <c r="B1148" s="585">
        <v>42885.613888888889</v>
      </c>
      <c r="C1148" s="376" t="s">
        <v>2050</v>
      </c>
      <c r="D1148" s="355">
        <v>571</v>
      </c>
      <c r="E1148">
        <v>0.02</v>
      </c>
      <c r="F1148">
        <v>1.11853</v>
      </c>
      <c r="G1148" s="355">
        <v>0</v>
      </c>
      <c r="H1148">
        <v>1.11853</v>
      </c>
      <c r="I1148">
        <v>-5.57</v>
      </c>
      <c r="J1148" s="355">
        <v>7499.3</v>
      </c>
    </row>
    <row r="1149" spans="1:10" x14ac:dyDescent="0.2">
      <c r="A1149">
        <v>2713</v>
      </c>
      <c r="B1149" s="585">
        <v>42880.654166666667</v>
      </c>
      <c r="C1149" s="376" t="s">
        <v>93</v>
      </c>
      <c r="D1149" s="355">
        <v>572</v>
      </c>
      <c r="E1149">
        <v>0.01</v>
      </c>
      <c r="F1149">
        <v>1.11974</v>
      </c>
      <c r="G1149" s="355">
        <v>0</v>
      </c>
      <c r="H1149">
        <v>0</v>
      </c>
    </row>
    <row r="1150" spans="1:10" x14ac:dyDescent="0.2">
      <c r="A1150">
        <v>2721</v>
      </c>
      <c r="B1150" s="585">
        <v>42881.59652777778</v>
      </c>
      <c r="C1150" s="376" t="s">
        <v>2050</v>
      </c>
      <c r="D1150" s="355">
        <v>572</v>
      </c>
      <c r="E1150">
        <v>0.01</v>
      </c>
      <c r="F1150">
        <v>1.1205400000000001</v>
      </c>
      <c r="G1150" s="355">
        <v>0</v>
      </c>
      <c r="H1150">
        <v>1.1205400000000001</v>
      </c>
      <c r="I1150">
        <v>-0.8</v>
      </c>
      <c r="J1150" s="355">
        <v>7496.86</v>
      </c>
    </row>
    <row r="1151" spans="1:10" x14ac:dyDescent="0.2">
      <c r="A1151">
        <v>2718</v>
      </c>
      <c r="B1151" s="585">
        <v>42881.470138888886</v>
      </c>
      <c r="C1151" s="376" t="s">
        <v>93</v>
      </c>
      <c r="D1151" s="355">
        <v>573</v>
      </c>
      <c r="E1151">
        <v>0.02</v>
      </c>
      <c r="F1151">
        <v>1.1232599999999999</v>
      </c>
      <c r="G1151" s="355">
        <v>0</v>
      </c>
      <c r="H1151">
        <v>0</v>
      </c>
    </row>
    <row r="1152" spans="1:10" x14ac:dyDescent="0.2">
      <c r="A1152">
        <v>2722</v>
      </c>
      <c r="B1152" s="585">
        <v>42881.59652777778</v>
      </c>
      <c r="C1152" s="376" t="s">
        <v>2050</v>
      </c>
      <c r="D1152" s="355">
        <v>573</v>
      </c>
      <c r="E1152">
        <v>0.02</v>
      </c>
      <c r="F1152">
        <v>1.1205400000000001</v>
      </c>
      <c r="G1152" s="355">
        <v>0</v>
      </c>
      <c r="H1152">
        <v>1.1205400000000001</v>
      </c>
      <c r="I1152">
        <v>5.3</v>
      </c>
      <c r="J1152" s="355">
        <v>7502.16</v>
      </c>
    </row>
    <row r="1153" spans="1:10" x14ac:dyDescent="0.2">
      <c r="A1153">
        <v>2723</v>
      </c>
      <c r="B1153" s="585">
        <v>42881.59652777778</v>
      </c>
      <c r="C1153" s="376" t="s">
        <v>93</v>
      </c>
      <c r="D1153" s="355">
        <v>574</v>
      </c>
      <c r="E1153">
        <v>0.01</v>
      </c>
      <c r="F1153">
        <v>1.12053</v>
      </c>
      <c r="G1153" s="355">
        <v>0</v>
      </c>
      <c r="H1153">
        <v>0</v>
      </c>
    </row>
    <row r="1154" spans="1:10" x14ac:dyDescent="0.2">
      <c r="A1154">
        <v>2725</v>
      </c>
      <c r="B1154" s="585">
        <v>42881.645833333336</v>
      </c>
      <c r="C1154" s="376" t="s">
        <v>2050</v>
      </c>
      <c r="D1154" s="355">
        <v>574</v>
      </c>
      <c r="E1154">
        <v>0.01</v>
      </c>
      <c r="F1154">
        <v>1.11896</v>
      </c>
      <c r="G1154" s="355">
        <v>0</v>
      </c>
      <c r="H1154">
        <v>1.11896</v>
      </c>
      <c r="I1154">
        <v>1.5</v>
      </c>
      <c r="J1154" s="355">
        <v>7503.66</v>
      </c>
    </row>
    <row r="1155" spans="1:10" x14ac:dyDescent="0.2">
      <c r="A1155">
        <v>2726</v>
      </c>
      <c r="B1155" s="585">
        <v>42881.645833333336</v>
      </c>
      <c r="C1155" s="376" t="s">
        <v>93</v>
      </c>
      <c r="D1155" s="355">
        <v>575</v>
      </c>
      <c r="E1155">
        <v>0.01</v>
      </c>
      <c r="F1155">
        <v>1.1188800000000001</v>
      </c>
      <c r="G1155" s="355">
        <v>0</v>
      </c>
      <c r="H1155">
        <v>0</v>
      </c>
    </row>
    <row r="1156" spans="1:10" x14ac:dyDescent="0.2">
      <c r="A1156">
        <v>2732</v>
      </c>
      <c r="B1156" s="585">
        <v>42881.672222222223</v>
      </c>
      <c r="C1156" s="376" t="s">
        <v>2050</v>
      </c>
      <c r="D1156" s="355">
        <v>575</v>
      </c>
      <c r="E1156">
        <v>0.01</v>
      </c>
      <c r="F1156">
        <v>1.11731</v>
      </c>
      <c r="G1156" s="355">
        <v>0</v>
      </c>
      <c r="H1156">
        <v>1.11731</v>
      </c>
      <c r="I1156">
        <v>1.5</v>
      </c>
      <c r="J1156" s="355">
        <v>7505.16</v>
      </c>
    </row>
    <row r="1157" spans="1:10" x14ac:dyDescent="0.2">
      <c r="A1157">
        <v>2728</v>
      </c>
      <c r="B1157" s="585">
        <v>42881.67083333333</v>
      </c>
      <c r="C1157" s="376" t="s">
        <v>92</v>
      </c>
      <c r="D1157" s="355">
        <v>576</v>
      </c>
      <c r="E1157">
        <v>0.03</v>
      </c>
      <c r="F1157">
        <v>1.11737</v>
      </c>
      <c r="G1157" s="355">
        <v>0</v>
      </c>
      <c r="H1157">
        <v>0</v>
      </c>
    </row>
    <row r="1158" spans="1:10" x14ac:dyDescent="0.2">
      <c r="A1158">
        <v>2765</v>
      </c>
      <c r="B1158" s="585">
        <v>42885.613888888889</v>
      </c>
      <c r="C1158" s="376" t="s">
        <v>2050</v>
      </c>
      <c r="D1158" s="355">
        <v>576</v>
      </c>
      <c r="E1158">
        <v>0.03</v>
      </c>
      <c r="F1158">
        <v>1.11853</v>
      </c>
      <c r="G1158" s="355">
        <v>0</v>
      </c>
      <c r="H1158">
        <v>1.11853</v>
      </c>
      <c r="I1158">
        <v>2.56</v>
      </c>
      <c r="J1158" s="355">
        <v>7501.85</v>
      </c>
    </row>
    <row r="1159" spans="1:10" x14ac:dyDescent="0.2">
      <c r="A1159">
        <v>2733</v>
      </c>
      <c r="B1159" s="585">
        <v>42881.672222222223</v>
      </c>
      <c r="C1159" s="376" t="s">
        <v>93</v>
      </c>
      <c r="D1159" s="355">
        <v>577</v>
      </c>
      <c r="E1159">
        <v>0.01</v>
      </c>
      <c r="F1159">
        <v>1.1172899999999999</v>
      </c>
      <c r="G1159" s="355">
        <v>0</v>
      </c>
      <c r="H1159">
        <v>0</v>
      </c>
    </row>
    <row r="1160" spans="1:10" x14ac:dyDescent="0.2">
      <c r="A1160">
        <v>2743</v>
      </c>
      <c r="B1160" s="585">
        <v>42885.034722222219</v>
      </c>
      <c r="C1160" s="376" t="s">
        <v>2050</v>
      </c>
      <c r="D1160" s="355">
        <v>577</v>
      </c>
      <c r="E1160">
        <v>0.01</v>
      </c>
      <c r="F1160">
        <v>1.11585</v>
      </c>
      <c r="G1160" s="355">
        <v>0</v>
      </c>
      <c r="H1160">
        <v>1.11585</v>
      </c>
      <c r="I1160">
        <v>1.5</v>
      </c>
      <c r="J1160" s="355">
        <v>7506.67</v>
      </c>
    </row>
    <row r="1161" spans="1:10" x14ac:dyDescent="0.2">
      <c r="A1161">
        <v>2744</v>
      </c>
      <c r="B1161" s="585">
        <v>42885.034722222219</v>
      </c>
      <c r="C1161" s="376" t="s">
        <v>93</v>
      </c>
      <c r="D1161" s="355">
        <v>578</v>
      </c>
      <c r="E1161">
        <v>0.01</v>
      </c>
      <c r="F1161">
        <v>1.1157900000000001</v>
      </c>
      <c r="G1161" s="355">
        <v>0</v>
      </c>
      <c r="H1161">
        <v>0</v>
      </c>
    </row>
    <row r="1162" spans="1:10" x14ac:dyDescent="0.2">
      <c r="A1162">
        <v>2746</v>
      </c>
      <c r="B1162" s="585">
        <v>42885.042361111111</v>
      </c>
      <c r="C1162" s="376" t="s">
        <v>2050</v>
      </c>
      <c r="D1162" s="355">
        <v>578</v>
      </c>
      <c r="E1162">
        <v>0.01</v>
      </c>
      <c r="F1162">
        <v>1.11422</v>
      </c>
      <c r="G1162" s="355">
        <v>0</v>
      </c>
      <c r="H1162">
        <v>1.11422</v>
      </c>
      <c r="I1162">
        <v>1.5</v>
      </c>
      <c r="J1162" s="355">
        <v>7508.17</v>
      </c>
    </row>
    <row r="1163" spans="1:10" x14ac:dyDescent="0.2">
      <c r="A1163">
        <v>2747</v>
      </c>
      <c r="B1163" s="585">
        <v>42885.042361111111</v>
      </c>
      <c r="C1163" s="376" t="s">
        <v>93</v>
      </c>
      <c r="D1163" s="355">
        <v>579</v>
      </c>
      <c r="E1163">
        <v>0.01</v>
      </c>
      <c r="F1163">
        <v>1.1141799999999999</v>
      </c>
      <c r="G1163" s="355">
        <v>0</v>
      </c>
      <c r="H1163">
        <v>0</v>
      </c>
    </row>
    <row r="1164" spans="1:10" x14ac:dyDescent="0.2">
      <c r="A1164">
        <v>2754</v>
      </c>
      <c r="B1164" s="585">
        <v>42885.17291666667</v>
      </c>
      <c r="C1164" s="376" t="s">
        <v>2050</v>
      </c>
      <c r="D1164" s="355">
        <v>579</v>
      </c>
      <c r="E1164">
        <v>0.01</v>
      </c>
      <c r="F1164">
        <v>1.1126100000000001</v>
      </c>
      <c r="G1164" s="355">
        <v>0</v>
      </c>
      <c r="H1164">
        <v>1.1126100000000001</v>
      </c>
      <c r="I1164">
        <v>1.5</v>
      </c>
      <c r="J1164" s="355">
        <v>7509.67</v>
      </c>
    </row>
    <row r="1165" spans="1:10" x14ac:dyDescent="0.2">
      <c r="A1165">
        <v>2749</v>
      </c>
      <c r="B1165" s="585">
        <v>42885.04583333333</v>
      </c>
      <c r="C1165" s="376" t="s">
        <v>92</v>
      </c>
      <c r="D1165" s="355">
        <v>580</v>
      </c>
      <c r="E1165">
        <v>0.06</v>
      </c>
      <c r="F1165">
        <v>1.11371</v>
      </c>
      <c r="G1165" s="355">
        <v>0</v>
      </c>
      <c r="H1165">
        <v>0</v>
      </c>
    </row>
    <row r="1166" spans="1:10" x14ac:dyDescent="0.2">
      <c r="A1166">
        <v>2766</v>
      </c>
      <c r="B1166" s="585">
        <v>42885.613888888889</v>
      </c>
      <c r="C1166" s="376" t="s">
        <v>2050</v>
      </c>
      <c r="D1166" s="355">
        <v>580</v>
      </c>
      <c r="E1166">
        <v>0.06</v>
      </c>
      <c r="F1166">
        <v>1.11853</v>
      </c>
      <c r="G1166" s="355">
        <v>0</v>
      </c>
      <c r="H1166">
        <v>1.11853</v>
      </c>
      <c r="I1166">
        <v>28.5</v>
      </c>
      <c r="J1166" s="355">
        <v>7530.35</v>
      </c>
    </row>
    <row r="1167" spans="1:10" x14ac:dyDescent="0.2">
      <c r="A1167">
        <v>2755</v>
      </c>
      <c r="B1167" s="585">
        <v>42885.17291666667</v>
      </c>
      <c r="C1167" s="376" t="s">
        <v>93</v>
      </c>
      <c r="D1167" s="355">
        <v>581</v>
      </c>
      <c r="E1167">
        <v>0.01</v>
      </c>
      <c r="F1167">
        <v>1.1125799999999999</v>
      </c>
      <c r="G1167" s="355">
        <v>0</v>
      </c>
      <c r="H1167">
        <v>0</v>
      </c>
    </row>
    <row r="1168" spans="1:10" x14ac:dyDescent="0.2">
      <c r="A1168">
        <v>2757</v>
      </c>
      <c r="B1168" s="585">
        <v>42885.393055555556</v>
      </c>
      <c r="C1168" s="376" t="s">
        <v>2050</v>
      </c>
      <c r="D1168" s="355">
        <v>581</v>
      </c>
      <c r="E1168">
        <v>0.01</v>
      </c>
      <c r="F1168">
        <v>1.1110100000000001</v>
      </c>
      <c r="G1168" s="355">
        <v>0</v>
      </c>
      <c r="H1168">
        <v>1.1110100000000001</v>
      </c>
      <c r="I1168">
        <v>1.5</v>
      </c>
      <c r="J1168" s="355">
        <v>7511.17</v>
      </c>
    </row>
    <row r="1169" spans="1:10" x14ac:dyDescent="0.2">
      <c r="A1169">
        <v>2758</v>
      </c>
      <c r="B1169" s="585">
        <v>42885.393055555556</v>
      </c>
      <c r="C1169" s="376" t="s">
        <v>93</v>
      </c>
      <c r="D1169" s="355">
        <v>582</v>
      </c>
      <c r="E1169">
        <v>0.01</v>
      </c>
      <c r="F1169">
        <v>1.1109899999999999</v>
      </c>
      <c r="G1169" s="355">
        <v>0</v>
      </c>
      <c r="H1169">
        <v>0</v>
      </c>
    </row>
    <row r="1170" spans="1:10" x14ac:dyDescent="0.2">
      <c r="A1170">
        <v>2878</v>
      </c>
      <c r="B1170" s="585">
        <v>42894.654861111114</v>
      </c>
      <c r="C1170" s="376" t="s">
        <v>2050</v>
      </c>
      <c r="D1170" s="355">
        <v>582</v>
      </c>
      <c r="E1170">
        <v>0.01</v>
      </c>
      <c r="F1170">
        <v>1.1204400000000001</v>
      </c>
      <c r="G1170" s="355">
        <v>0</v>
      </c>
      <c r="H1170">
        <v>1.1204400000000001</v>
      </c>
      <c r="I1170">
        <v>-8.8000000000000007</v>
      </c>
      <c r="J1170" s="355">
        <v>7550.08</v>
      </c>
    </row>
    <row r="1171" spans="1:10" x14ac:dyDescent="0.2">
      <c r="A1171">
        <v>2760</v>
      </c>
      <c r="B1171" s="585">
        <v>42885.44027777778</v>
      </c>
      <c r="C1171" s="376" t="s">
        <v>93</v>
      </c>
      <c r="D1171" s="355">
        <v>583</v>
      </c>
      <c r="E1171">
        <v>0.02</v>
      </c>
      <c r="F1171">
        <v>1.1145</v>
      </c>
      <c r="G1171" s="355">
        <v>0</v>
      </c>
      <c r="H1171">
        <v>0</v>
      </c>
    </row>
    <row r="1172" spans="1:10" x14ac:dyDescent="0.2">
      <c r="A1172">
        <v>2879</v>
      </c>
      <c r="B1172" s="585">
        <v>42894.654861111114</v>
      </c>
      <c r="C1172" s="376" t="s">
        <v>2050</v>
      </c>
      <c r="D1172" s="355">
        <v>583</v>
      </c>
      <c r="E1172">
        <v>0.02</v>
      </c>
      <c r="F1172">
        <v>1.1204400000000001</v>
      </c>
      <c r="G1172" s="355">
        <v>0</v>
      </c>
      <c r="H1172">
        <v>1.1204400000000001</v>
      </c>
      <c r="I1172">
        <v>-10.58</v>
      </c>
      <c r="J1172" s="355">
        <v>7539.5</v>
      </c>
    </row>
    <row r="1173" spans="1:10" x14ac:dyDescent="0.2">
      <c r="A1173">
        <v>2767</v>
      </c>
      <c r="B1173" s="585">
        <v>42885.618055555555</v>
      </c>
      <c r="C1173" s="376" t="s">
        <v>92</v>
      </c>
      <c r="D1173" s="355">
        <v>584</v>
      </c>
      <c r="E1173">
        <v>0.01</v>
      </c>
      <c r="F1173">
        <v>1.11713</v>
      </c>
      <c r="G1173" s="355">
        <v>0</v>
      </c>
      <c r="H1173">
        <v>0</v>
      </c>
    </row>
    <row r="1174" spans="1:10" x14ac:dyDescent="0.2">
      <c r="A1174">
        <v>2773</v>
      </c>
      <c r="B1174" s="585">
        <v>42885.70208333333</v>
      </c>
      <c r="C1174" s="376" t="s">
        <v>2050</v>
      </c>
      <c r="D1174" s="355">
        <v>584</v>
      </c>
      <c r="E1174">
        <v>0.01</v>
      </c>
      <c r="F1174">
        <v>1.1187</v>
      </c>
      <c r="G1174" s="355">
        <v>0</v>
      </c>
      <c r="H1174">
        <v>1.1187</v>
      </c>
      <c r="I1174">
        <v>1.5</v>
      </c>
      <c r="J1174" s="355">
        <v>7531.85</v>
      </c>
    </row>
    <row r="1175" spans="1:10" x14ac:dyDescent="0.2">
      <c r="A1175">
        <v>2769</v>
      </c>
      <c r="B1175" s="585">
        <v>42885.688194444447</v>
      </c>
      <c r="C1175" s="376" t="s">
        <v>93</v>
      </c>
      <c r="D1175" s="355">
        <v>585</v>
      </c>
      <c r="E1175">
        <v>0.03</v>
      </c>
      <c r="F1175">
        <v>1.1180099999999999</v>
      </c>
      <c r="G1175" s="355">
        <v>0</v>
      </c>
      <c r="H1175">
        <v>0</v>
      </c>
    </row>
    <row r="1176" spans="1:10" x14ac:dyDescent="0.2">
      <c r="A1176">
        <v>2880</v>
      </c>
      <c r="B1176" s="585">
        <v>42894.654861111114</v>
      </c>
      <c r="C1176" s="376" t="s">
        <v>2050</v>
      </c>
      <c r="D1176" s="355">
        <v>585</v>
      </c>
      <c r="E1176">
        <v>0.03</v>
      </c>
      <c r="F1176">
        <v>1.1204400000000001</v>
      </c>
      <c r="G1176" s="355">
        <v>0</v>
      </c>
      <c r="H1176">
        <v>1.1204400000000001</v>
      </c>
      <c r="I1176">
        <v>-5.34</v>
      </c>
      <c r="J1176" s="355">
        <v>7534.15</v>
      </c>
    </row>
    <row r="1177" spans="1:10" x14ac:dyDescent="0.2">
      <c r="A1177">
        <v>2774</v>
      </c>
      <c r="B1177" s="585">
        <v>42885.70208333333</v>
      </c>
      <c r="C1177" s="376" t="s">
        <v>92</v>
      </c>
      <c r="D1177" s="355">
        <v>586</v>
      </c>
      <c r="E1177">
        <v>0.01</v>
      </c>
      <c r="F1177">
        <v>1.1189</v>
      </c>
      <c r="G1177" s="355">
        <v>0</v>
      </c>
      <c r="H1177">
        <v>0</v>
      </c>
    </row>
    <row r="1178" spans="1:10" x14ac:dyDescent="0.2">
      <c r="A1178">
        <v>2776</v>
      </c>
      <c r="B1178" s="585">
        <v>42885.708333333336</v>
      </c>
      <c r="C1178" s="376" t="s">
        <v>2050</v>
      </c>
      <c r="D1178" s="355">
        <v>586</v>
      </c>
      <c r="E1178">
        <v>0.01</v>
      </c>
      <c r="F1178">
        <v>1.1204700000000001</v>
      </c>
      <c r="G1178" s="355">
        <v>0</v>
      </c>
      <c r="H1178">
        <v>1.1204700000000001</v>
      </c>
      <c r="I1178">
        <v>1.5</v>
      </c>
      <c r="J1178" s="355">
        <v>7533.35</v>
      </c>
    </row>
    <row r="1179" spans="1:10" x14ac:dyDescent="0.2">
      <c r="A1179">
        <v>2777</v>
      </c>
      <c r="B1179" s="585">
        <v>42885.711805555555</v>
      </c>
      <c r="C1179" s="376" t="s">
        <v>92</v>
      </c>
      <c r="D1179" s="355">
        <v>587</v>
      </c>
      <c r="E1179">
        <v>0.01</v>
      </c>
      <c r="F1179">
        <v>1.11965</v>
      </c>
      <c r="G1179" s="355">
        <v>0</v>
      </c>
      <c r="H1179">
        <v>0</v>
      </c>
    </row>
    <row r="1180" spans="1:10" x14ac:dyDescent="0.2">
      <c r="A1180">
        <v>2783</v>
      </c>
      <c r="B1180" s="585">
        <v>42886.561805555553</v>
      </c>
      <c r="C1180" s="376" t="s">
        <v>2050</v>
      </c>
      <c r="D1180" s="355">
        <v>587</v>
      </c>
      <c r="E1180">
        <v>0.01</v>
      </c>
      <c r="F1180">
        <v>1.12134</v>
      </c>
      <c r="G1180" s="355">
        <v>0</v>
      </c>
      <c r="H1180">
        <v>1.12134</v>
      </c>
      <c r="I1180">
        <v>1.5</v>
      </c>
      <c r="J1180" s="355">
        <v>7534.85</v>
      </c>
    </row>
    <row r="1181" spans="1:10" x14ac:dyDescent="0.2">
      <c r="A1181">
        <v>2784</v>
      </c>
      <c r="B1181" s="585">
        <v>42886.5625</v>
      </c>
      <c r="C1181" s="376" t="s">
        <v>92</v>
      </c>
      <c r="D1181" s="355">
        <v>588</v>
      </c>
      <c r="E1181">
        <v>0.01</v>
      </c>
      <c r="F1181">
        <v>1.1211199999999999</v>
      </c>
      <c r="G1181" s="355">
        <v>0</v>
      </c>
      <c r="H1181">
        <v>0</v>
      </c>
    </row>
    <row r="1182" spans="1:10" x14ac:dyDescent="0.2">
      <c r="A1182">
        <v>2791</v>
      </c>
      <c r="B1182" s="585">
        <v>42886.61041666667</v>
      </c>
      <c r="C1182" s="376" t="s">
        <v>2050</v>
      </c>
      <c r="D1182" s="355">
        <v>588</v>
      </c>
      <c r="E1182">
        <v>0.01</v>
      </c>
      <c r="F1182">
        <v>1.12269</v>
      </c>
      <c r="G1182" s="355">
        <v>0</v>
      </c>
      <c r="H1182">
        <v>1.12269</v>
      </c>
      <c r="I1182">
        <v>1.5</v>
      </c>
      <c r="J1182" s="355">
        <v>7536.35</v>
      </c>
    </row>
    <row r="1183" spans="1:10" x14ac:dyDescent="0.2">
      <c r="A1183">
        <v>2786</v>
      </c>
      <c r="B1183" s="585">
        <v>42886.583333333336</v>
      </c>
      <c r="C1183" s="376" t="s">
        <v>93</v>
      </c>
      <c r="D1183" s="355">
        <v>589</v>
      </c>
      <c r="E1183">
        <v>0.06</v>
      </c>
      <c r="F1183">
        <v>1.1215200000000001</v>
      </c>
      <c r="G1183" s="355">
        <v>0</v>
      </c>
      <c r="H1183">
        <v>0</v>
      </c>
    </row>
    <row r="1184" spans="1:10" x14ac:dyDescent="0.2">
      <c r="A1184">
        <v>2881</v>
      </c>
      <c r="B1184" s="585">
        <v>42894.654861111114</v>
      </c>
      <c r="C1184" s="376" t="s">
        <v>2050</v>
      </c>
      <c r="D1184" s="355">
        <v>589</v>
      </c>
      <c r="E1184">
        <v>0.06</v>
      </c>
      <c r="F1184">
        <v>1.1204400000000001</v>
      </c>
      <c r="G1184" s="355">
        <v>0</v>
      </c>
      <c r="H1184">
        <v>1.1204400000000001</v>
      </c>
      <c r="I1184">
        <v>9.98</v>
      </c>
      <c r="J1184" s="355">
        <v>7544.14</v>
      </c>
    </row>
    <row r="1185" spans="1:10" x14ac:dyDescent="0.2">
      <c r="A1185">
        <v>2792</v>
      </c>
      <c r="B1185" s="585">
        <v>42886.61041666667</v>
      </c>
      <c r="C1185" s="376" t="s">
        <v>92</v>
      </c>
      <c r="D1185" s="355">
        <v>590</v>
      </c>
      <c r="E1185">
        <v>0.01</v>
      </c>
      <c r="F1185">
        <v>1.1227400000000001</v>
      </c>
      <c r="G1185" s="355">
        <v>0</v>
      </c>
      <c r="H1185">
        <v>0</v>
      </c>
    </row>
    <row r="1186" spans="1:10" x14ac:dyDescent="0.2">
      <c r="A1186">
        <v>2794</v>
      </c>
      <c r="B1186" s="585">
        <v>42886.747916666667</v>
      </c>
      <c r="C1186" s="376" t="s">
        <v>2050</v>
      </c>
      <c r="D1186" s="355">
        <v>590</v>
      </c>
      <c r="E1186">
        <v>0.01</v>
      </c>
      <c r="F1186">
        <v>1.1243099999999999</v>
      </c>
      <c r="G1186" s="355">
        <v>0</v>
      </c>
      <c r="H1186">
        <v>1.1243099999999999</v>
      </c>
      <c r="I1186">
        <v>1.5</v>
      </c>
      <c r="J1186" s="355">
        <v>7537.85</v>
      </c>
    </row>
    <row r="1187" spans="1:10" x14ac:dyDescent="0.2">
      <c r="A1187">
        <v>2795</v>
      </c>
      <c r="B1187" s="585">
        <v>42886.75</v>
      </c>
      <c r="C1187" s="376" t="s">
        <v>92</v>
      </c>
      <c r="D1187" s="355">
        <v>591</v>
      </c>
      <c r="E1187">
        <v>0.01</v>
      </c>
      <c r="F1187">
        <v>1.1244700000000001</v>
      </c>
      <c r="G1187" s="355">
        <v>0</v>
      </c>
      <c r="H1187">
        <v>0</v>
      </c>
    </row>
    <row r="1188" spans="1:10" x14ac:dyDescent="0.2">
      <c r="A1188">
        <v>2819</v>
      </c>
      <c r="B1188" s="585">
        <v>42888.645833333336</v>
      </c>
      <c r="C1188" s="376" t="s">
        <v>2050</v>
      </c>
      <c r="D1188" s="355">
        <v>591</v>
      </c>
      <c r="E1188">
        <v>0.01</v>
      </c>
      <c r="F1188">
        <v>1.1238699999999999</v>
      </c>
      <c r="G1188" s="355">
        <v>0</v>
      </c>
      <c r="H1188">
        <v>1.1238699999999999</v>
      </c>
      <c r="I1188">
        <v>-1.1499999999999999</v>
      </c>
      <c r="J1188" s="355">
        <v>7536.71</v>
      </c>
    </row>
    <row r="1189" spans="1:10" x14ac:dyDescent="0.2">
      <c r="A1189">
        <v>2797</v>
      </c>
      <c r="B1189" s="585">
        <v>42886.753472222219</v>
      </c>
      <c r="C1189" s="376" t="s">
        <v>93</v>
      </c>
      <c r="D1189" s="355">
        <v>592</v>
      </c>
      <c r="E1189">
        <v>0.1</v>
      </c>
      <c r="F1189">
        <v>1.12507</v>
      </c>
      <c r="G1189" s="355">
        <v>0</v>
      </c>
      <c r="H1189">
        <v>0</v>
      </c>
    </row>
    <row r="1190" spans="1:10" x14ac:dyDescent="0.2">
      <c r="A1190">
        <v>2882</v>
      </c>
      <c r="B1190" s="585">
        <v>42894.654861111114</v>
      </c>
      <c r="C1190" s="376" t="s">
        <v>2050</v>
      </c>
      <c r="D1190" s="355">
        <v>592</v>
      </c>
      <c r="E1190">
        <v>0.1</v>
      </c>
      <c r="F1190">
        <v>1.1204400000000001</v>
      </c>
      <c r="G1190" s="355">
        <v>0</v>
      </c>
      <c r="H1190">
        <v>1.1204400000000001</v>
      </c>
      <c r="I1190">
        <v>52.14</v>
      </c>
      <c r="J1190" s="355">
        <v>7596.28</v>
      </c>
    </row>
    <row r="1191" spans="1:10" x14ac:dyDescent="0.2">
      <c r="A1191">
        <v>2809</v>
      </c>
      <c r="B1191" s="585">
        <v>42887.635416666664</v>
      </c>
      <c r="C1191" s="376" t="s">
        <v>92</v>
      </c>
      <c r="D1191" s="355">
        <v>593</v>
      </c>
      <c r="E1191">
        <v>0.02</v>
      </c>
      <c r="F1191">
        <v>1.12086</v>
      </c>
      <c r="G1191" s="355">
        <v>0</v>
      </c>
      <c r="H1191">
        <v>0</v>
      </c>
    </row>
    <row r="1192" spans="1:10" x14ac:dyDescent="0.2">
      <c r="A1192">
        <v>2820</v>
      </c>
      <c r="B1192" s="585">
        <v>42888.645833333336</v>
      </c>
      <c r="C1192" s="376" t="s">
        <v>2050</v>
      </c>
      <c r="D1192" s="355">
        <v>593</v>
      </c>
      <c r="E1192">
        <v>0.02</v>
      </c>
      <c r="F1192">
        <v>1.1238699999999999</v>
      </c>
      <c r="G1192" s="355">
        <v>0</v>
      </c>
      <c r="H1192">
        <v>1.1238699999999999</v>
      </c>
      <c r="I1192">
        <v>5.64</v>
      </c>
      <c r="J1192" s="355">
        <v>7542.35</v>
      </c>
    </row>
    <row r="1193" spans="1:10" x14ac:dyDescent="0.2">
      <c r="A1193">
        <v>2821</v>
      </c>
      <c r="B1193" s="585">
        <v>42888.649305555555</v>
      </c>
      <c r="C1193" s="376" t="s">
        <v>92</v>
      </c>
      <c r="D1193" s="355">
        <v>594</v>
      </c>
      <c r="E1193">
        <v>0.01</v>
      </c>
      <c r="F1193">
        <v>1.12643</v>
      </c>
      <c r="G1193" s="355">
        <v>0</v>
      </c>
      <c r="H1193">
        <v>0</v>
      </c>
    </row>
    <row r="1194" spans="1:10" x14ac:dyDescent="0.2">
      <c r="A1194">
        <v>2823</v>
      </c>
      <c r="B1194" s="585">
        <v>42888.656944444447</v>
      </c>
      <c r="C1194" s="376" t="s">
        <v>2050</v>
      </c>
      <c r="D1194" s="355">
        <v>594</v>
      </c>
      <c r="E1194">
        <v>0.01</v>
      </c>
      <c r="F1194">
        <v>1.1279999999999999</v>
      </c>
      <c r="G1194" s="355">
        <v>0</v>
      </c>
      <c r="H1194">
        <v>1.1279999999999999</v>
      </c>
      <c r="I1194">
        <v>1.5</v>
      </c>
      <c r="J1194" s="355">
        <v>7543.85</v>
      </c>
    </row>
    <row r="1195" spans="1:10" x14ac:dyDescent="0.2">
      <c r="A1195">
        <v>2824</v>
      </c>
      <c r="B1195" s="585">
        <v>42888.656944444447</v>
      </c>
      <c r="C1195" s="376" t="s">
        <v>92</v>
      </c>
      <c r="D1195" s="355">
        <v>595</v>
      </c>
      <c r="E1195">
        <v>0.01</v>
      </c>
      <c r="F1195">
        <v>1.12805</v>
      </c>
      <c r="G1195" s="355">
        <v>0</v>
      </c>
      <c r="H1195">
        <v>0</v>
      </c>
    </row>
    <row r="1196" spans="1:10" x14ac:dyDescent="0.2">
      <c r="A1196">
        <v>2842</v>
      </c>
      <c r="B1196" s="585">
        <v>42892.231249999997</v>
      </c>
      <c r="C1196" s="376" t="s">
        <v>2050</v>
      </c>
      <c r="D1196" s="355">
        <v>595</v>
      </c>
      <c r="E1196">
        <v>0.01</v>
      </c>
      <c r="F1196">
        <v>1.1274500000000001</v>
      </c>
      <c r="G1196" s="355">
        <v>0</v>
      </c>
      <c r="H1196">
        <v>1.1274500000000001</v>
      </c>
      <c r="I1196">
        <v>-0.91</v>
      </c>
      <c r="J1196" s="355">
        <v>7542.94</v>
      </c>
    </row>
    <row r="1197" spans="1:10" x14ac:dyDescent="0.2">
      <c r="A1197">
        <v>2832</v>
      </c>
      <c r="B1197" s="585">
        <v>42891.5625</v>
      </c>
      <c r="C1197" s="376" t="s">
        <v>92</v>
      </c>
      <c r="D1197" s="355">
        <v>596</v>
      </c>
      <c r="E1197">
        <v>0.02</v>
      </c>
      <c r="F1197">
        <v>1.1245499999999999</v>
      </c>
      <c r="G1197" s="355">
        <v>0</v>
      </c>
      <c r="H1197">
        <v>0</v>
      </c>
    </row>
    <row r="1198" spans="1:10" x14ac:dyDescent="0.2">
      <c r="A1198">
        <v>2843</v>
      </c>
      <c r="B1198" s="585">
        <v>42892.231249999997</v>
      </c>
      <c r="C1198" s="376" t="s">
        <v>2050</v>
      </c>
      <c r="D1198" s="355">
        <v>596</v>
      </c>
      <c r="E1198">
        <v>0.02</v>
      </c>
      <c r="F1198">
        <v>1.1274500000000001</v>
      </c>
      <c r="G1198" s="355">
        <v>0</v>
      </c>
      <c r="H1198">
        <v>1.1274500000000001</v>
      </c>
      <c r="I1198">
        <v>5.42</v>
      </c>
      <c r="J1198" s="355">
        <v>7548.37</v>
      </c>
    </row>
    <row r="1199" spans="1:10" x14ac:dyDescent="0.2">
      <c r="A1199">
        <v>2844</v>
      </c>
      <c r="B1199" s="585">
        <v>42892.231249999997</v>
      </c>
      <c r="C1199" s="376" t="s">
        <v>92</v>
      </c>
      <c r="D1199" s="355">
        <v>597</v>
      </c>
      <c r="E1199">
        <v>0.01</v>
      </c>
      <c r="F1199">
        <v>1.12747</v>
      </c>
      <c r="G1199" s="355">
        <v>0</v>
      </c>
      <c r="H1199">
        <v>0</v>
      </c>
    </row>
    <row r="1200" spans="1:10" x14ac:dyDescent="0.2">
      <c r="A1200">
        <v>2855</v>
      </c>
      <c r="B1200" s="585">
        <v>42893.702777777777</v>
      </c>
      <c r="C1200" s="376" t="s">
        <v>2050</v>
      </c>
      <c r="D1200" s="355">
        <v>597</v>
      </c>
      <c r="E1200">
        <v>0.01</v>
      </c>
      <c r="F1200">
        <v>1.1261099999999999</v>
      </c>
      <c r="G1200" s="355">
        <v>0</v>
      </c>
      <c r="H1200">
        <v>1.1261099999999999</v>
      </c>
      <c r="I1200">
        <v>-1.55</v>
      </c>
      <c r="J1200" s="355">
        <v>7546.82</v>
      </c>
    </row>
    <row r="1201" spans="1:10" x14ac:dyDescent="0.2">
      <c r="A1201">
        <v>2852</v>
      </c>
      <c r="B1201" s="585">
        <v>42893.552083333336</v>
      </c>
      <c r="C1201" s="376" t="s">
        <v>92</v>
      </c>
      <c r="D1201" s="355">
        <v>598</v>
      </c>
      <c r="E1201">
        <v>0.02</v>
      </c>
      <c r="F1201">
        <v>1.1230100000000001</v>
      </c>
      <c r="G1201" s="355">
        <v>0</v>
      </c>
      <c r="H1201">
        <v>0</v>
      </c>
    </row>
    <row r="1202" spans="1:10" x14ac:dyDescent="0.2">
      <c r="A1202">
        <v>2856</v>
      </c>
      <c r="B1202" s="585">
        <v>42893.702777777777</v>
      </c>
      <c r="C1202" s="376" t="s">
        <v>2050</v>
      </c>
      <c r="D1202" s="355">
        <v>598</v>
      </c>
      <c r="E1202">
        <v>0.02</v>
      </c>
      <c r="F1202">
        <v>1.1261099999999999</v>
      </c>
      <c r="G1202" s="355">
        <v>0</v>
      </c>
      <c r="H1202">
        <v>1.1261099999999999</v>
      </c>
      <c r="I1202">
        <v>6.06</v>
      </c>
      <c r="J1202" s="355">
        <v>7552.88</v>
      </c>
    </row>
    <row r="1203" spans="1:10" x14ac:dyDescent="0.2">
      <c r="A1203">
        <v>2857</v>
      </c>
      <c r="B1203" s="585">
        <v>42893.704861111109</v>
      </c>
      <c r="C1203" s="376" t="s">
        <v>92</v>
      </c>
      <c r="D1203" s="355">
        <v>599</v>
      </c>
      <c r="E1203">
        <v>0.01</v>
      </c>
      <c r="F1203">
        <v>1.1261300000000001</v>
      </c>
      <c r="G1203" s="355">
        <v>0</v>
      </c>
      <c r="H1203">
        <v>0</v>
      </c>
    </row>
    <row r="1204" spans="1:10" x14ac:dyDescent="0.2">
      <c r="A1204">
        <v>2859</v>
      </c>
      <c r="B1204" s="585">
        <v>42893.736111111109</v>
      </c>
      <c r="C1204" s="376" t="s">
        <v>2050</v>
      </c>
      <c r="D1204" s="355">
        <v>599</v>
      </c>
      <c r="E1204">
        <v>0.01</v>
      </c>
      <c r="F1204">
        <v>1.1276999999999999</v>
      </c>
      <c r="G1204" s="355">
        <v>0</v>
      </c>
      <c r="H1204">
        <v>1.1276999999999999</v>
      </c>
      <c r="I1204">
        <v>1.5</v>
      </c>
      <c r="J1204" s="355">
        <v>7554.38</v>
      </c>
    </row>
    <row r="1205" spans="1:10" x14ac:dyDescent="0.2">
      <c r="A1205">
        <v>2860</v>
      </c>
      <c r="B1205" s="585">
        <v>42893.736111111109</v>
      </c>
      <c r="C1205" s="376" t="s">
        <v>92</v>
      </c>
      <c r="D1205" s="355">
        <v>600</v>
      </c>
      <c r="E1205">
        <v>0.01</v>
      </c>
      <c r="F1205">
        <v>1.12778</v>
      </c>
      <c r="G1205" s="355">
        <v>0</v>
      </c>
      <c r="H1205">
        <v>0</v>
      </c>
    </row>
    <row r="1206" spans="1:10" x14ac:dyDescent="0.2">
      <c r="A1206">
        <v>2865</v>
      </c>
      <c r="B1206" s="585">
        <v>42893.839583333334</v>
      </c>
      <c r="C1206" s="376" t="s">
        <v>2050</v>
      </c>
      <c r="D1206" s="355">
        <v>600</v>
      </c>
      <c r="E1206">
        <v>0.01</v>
      </c>
      <c r="F1206">
        <v>1.1269899999999999</v>
      </c>
      <c r="G1206" s="355">
        <v>0</v>
      </c>
      <c r="H1206">
        <v>1.1269899999999999</v>
      </c>
      <c r="I1206">
        <v>-0.86</v>
      </c>
      <c r="J1206" s="355">
        <v>7553.52</v>
      </c>
    </row>
    <row r="1207" spans="1:10" x14ac:dyDescent="0.2">
      <c r="A1207">
        <v>2862</v>
      </c>
      <c r="B1207" s="585">
        <v>42893.785416666666</v>
      </c>
      <c r="C1207" s="376" t="s">
        <v>92</v>
      </c>
      <c r="D1207" s="355">
        <v>601</v>
      </c>
      <c r="E1207">
        <v>0.02</v>
      </c>
      <c r="F1207">
        <v>1.1242399999999999</v>
      </c>
      <c r="G1207" s="355">
        <v>0</v>
      </c>
      <c r="H1207">
        <v>0</v>
      </c>
    </row>
    <row r="1208" spans="1:10" x14ac:dyDescent="0.2">
      <c r="A1208">
        <v>2866</v>
      </c>
      <c r="B1208" s="585">
        <v>42893.839583333334</v>
      </c>
      <c r="C1208" s="376" t="s">
        <v>2050</v>
      </c>
      <c r="D1208" s="355">
        <v>601</v>
      </c>
      <c r="E1208">
        <v>0.02</v>
      </c>
      <c r="F1208">
        <v>1.1269899999999999</v>
      </c>
      <c r="G1208" s="355">
        <v>0</v>
      </c>
      <c r="H1208">
        <v>1.1269899999999999</v>
      </c>
      <c r="I1208">
        <v>5.36</v>
      </c>
      <c r="J1208" s="355">
        <v>7558.88</v>
      </c>
    </row>
    <row r="1209" spans="1:10" x14ac:dyDescent="0.2">
      <c r="A1209">
        <v>2867</v>
      </c>
      <c r="B1209" s="585">
        <v>42893.839583333334</v>
      </c>
      <c r="C1209" s="376" t="s">
        <v>92</v>
      </c>
      <c r="D1209" s="355">
        <v>602</v>
      </c>
      <c r="E1209">
        <v>0.01</v>
      </c>
      <c r="F1209">
        <v>1.1270100000000001</v>
      </c>
      <c r="G1209" s="355">
        <v>0</v>
      </c>
      <c r="H1209">
        <v>0</v>
      </c>
    </row>
    <row r="1210" spans="1:10" x14ac:dyDescent="0.2">
      <c r="A1210">
        <v>2926</v>
      </c>
      <c r="B1210" s="585">
        <v>42900.646527777775</v>
      </c>
      <c r="C1210" s="376" t="s">
        <v>2050</v>
      </c>
      <c r="D1210" s="355">
        <v>602</v>
      </c>
      <c r="E1210">
        <v>0.01</v>
      </c>
      <c r="F1210">
        <v>1.12443</v>
      </c>
      <c r="G1210" s="355">
        <v>0</v>
      </c>
      <c r="H1210">
        <v>1.12443</v>
      </c>
      <c r="I1210">
        <v>-3.48</v>
      </c>
      <c r="J1210" s="355">
        <v>7604.8</v>
      </c>
    </row>
    <row r="1211" spans="1:10" x14ac:dyDescent="0.2">
      <c r="A1211">
        <v>2875</v>
      </c>
      <c r="B1211" s="585">
        <v>42894.540277777778</v>
      </c>
      <c r="C1211" s="376" t="s">
        <v>92</v>
      </c>
      <c r="D1211" s="355">
        <v>603</v>
      </c>
      <c r="E1211">
        <v>0.02</v>
      </c>
      <c r="F1211">
        <v>1.1234999999999999</v>
      </c>
      <c r="G1211" s="355">
        <v>0</v>
      </c>
      <c r="H1211">
        <v>0</v>
      </c>
    </row>
    <row r="1212" spans="1:10" x14ac:dyDescent="0.2">
      <c r="A1212">
        <v>2927</v>
      </c>
      <c r="B1212" s="585">
        <v>42900.646527777775</v>
      </c>
      <c r="C1212" s="376" t="s">
        <v>2050</v>
      </c>
      <c r="D1212" s="355">
        <v>603</v>
      </c>
      <c r="E1212">
        <v>0.02</v>
      </c>
      <c r="F1212">
        <v>1.12443</v>
      </c>
      <c r="G1212" s="355">
        <v>0</v>
      </c>
      <c r="H1212">
        <v>1.12443</v>
      </c>
      <c r="I1212">
        <v>0.77</v>
      </c>
      <c r="J1212" s="355">
        <v>7605.57</v>
      </c>
    </row>
    <row r="1213" spans="1:10" x14ac:dyDescent="0.2">
      <c r="A1213">
        <v>2883</v>
      </c>
      <c r="B1213" s="585">
        <v>42894.65625</v>
      </c>
      <c r="C1213" s="376" t="s">
        <v>93</v>
      </c>
      <c r="D1213" s="355">
        <v>604</v>
      </c>
      <c r="E1213">
        <v>0.01</v>
      </c>
      <c r="F1213">
        <v>1.1209199999999999</v>
      </c>
      <c r="G1213" s="355">
        <v>0</v>
      </c>
      <c r="H1213">
        <v>0</v>
      </c>
    </row>
    <row r="1214" spans="1:10" x14ac:dyDescent="0.2">
      <c r="A1214">
        <v>2893</v>
      </c>
      <c r="B1214" s="585">
        <v>42895.103472222225</v>
      </c>
      <c r="C1214" s="376" t="s">
        <v>2050</v>
      </c>
      <c r="D1214" s="355">
        <v>604</v>
      </c>
      <c r="E1214">
        <v>0.01</v>
      </c>
      <c r="F1214">
        <v>1.1194200000000001</v>
      </c>
      <c r="G1214" s="355">
        <v>0</v>
      </c>
      <c r="H1214">
        <v>1.1194200000000001</v>
      </c>
      <c r="I1214">
        <v>1.5</v>
      </c>
      <c r="J1214" s="355">
        <v>7597.77</v>
      </c>
    </row>
    <row r="1215" spans="1:10" x14ac:dyDescent="0.2">
      <c r="A1215">
        <v>2885</v>
      </c>
      <c r="B1215" s="585">
        <v>42894.656944444447</v>
      </c>
      <c r="C1215" s="376" t="s">
        <v>92</v>
      </c>
      <c r="D1215" s="355">
        <v>605</v>
      </c>
      <c r="E1215">
        <v>0.03</v>
      </c>
      <c r="F1215">
        <v>1.11999</v>
      </c>
      <c r="G1215" s="355">
        <v>0</v>
      </c>
      <c r="H1215">
        <v>0</v>
      </c>
    </row>
    <row r="1216" spans="1:10" x14ac:dyDescent="0.2">
      <c r="A1216">
        <v>2928</v>
      </c>
      <c r="B1216" s="585">
        <v>42900.646527777775</v>
      </c>
      <c r="C1216" s="376" t="s">
        <v>2050</v>
      </c>
      <c r="D1216" s="355">
        <v>605</v>
      </c>
      <c r="E1216">
        <v>0.03</v>
      </c>
      <c r="F1216">
        <v>1.12443</v>
      </c>
      <c r="G1216" s="355">
        <v>0</v>
      </c>
      <c r="H1216">
        <v>1.12443</v>
      </c>
      <c r="I1216">
        <v>11.68</v>
      </c>
      <c r="J1216" s="355">
        <v>7617.26</v>
      </c>
    </row>
    <row r="1217" spans="1:10" x14ac:dyDescent="0.2">
      <c r="A1217">
        <v>2894</v>
      </c>
      <c r="B1217" s="585">
        <v>42895.103472222225</v>
      </c>
      <c r="C1217" s="376" t="s">
        <v>93</v>
      </c>
      <c r="D1217" s="355">
        <v>606</v>
      </c>
      <c r="E1217">
        <v>0.01</v>
      </c>
      <c r="F1217">
        <v>1.1193500000000001</v>
      </c>
      <c r="G1217" s="355">
        <v>0</v>
      </c>
      <c r="H1217">
        <v>0</v>
      </c>
    </row>
    <row r="1218" spans="1:10" x14ac:dyDescent="0.2">
      <c r="A1218">
        <v>2896</v>
      </c>
      <c r="B1218" s="585">
        <v>42895.480555555558</v>
      </c>
      <c r="C1218" s="376" t="s">
        <v>2050</v>
      </c>
      <c r="D1218" s="355">
        <v>606</v>
      </c>
      <c r="E1218">
        <v>0.01</v>
      </c>
      <c r="F1218">
        <v>1.11778</v>
      </c>
      <c r="G1218" s="355">
        <v>0</v>
      </c>
      <c r="H1218">
        <v>1.11778</v>
      </c>
      <c r="I1218">
        <v>1.5</v>
      </c>
      <c r="J1218" s="355">
        <v>7599.27</v>
      </c>
    </row>
    <row r="1219" spans="1:10" x14ac:dyDescent="0.2">
      <c r="A1219">
        <v>2897</v>
      </c>
      <c r="B1219" s="585">
        <v>42895.480555555558</v>
      </c>
      <c r="C1219" s="376" t="s">
        <v>93</v>
      </c>
      <c r="D1219" s="355">
        <v>607</v>
      </c>
      <c r="E1219">
        <v>0.01</v>
      </c>
      <c r="F1219">
        <v>1.11772</v>
      </c>
      <c r="G1219" s="355">
        <v>0</v>
      </c>
      <c r="H1219">
        <v>0</v>
      </c>
    </row>
    <row r="1220" spans="1:10" x14ac:dyDescent="0.2">
      <c r="A1220">
        <v>2911</v>
      </c>
      <c r="B1220" s="585">
        <v>42899.368055555555</v>
      </c>
      <c r="C1220" s="376" t="s">
        <v>2050</v>
      </c>
      <c r="D1220" s="355">
        <v>607</v>
      </c>
      <c r="E1220">
        <v>0.01</v>
      </c>
      <c r="F1220">
        <v>1.1185700000000001</v>
      </c>
      <c r="G1220" s="355">
        <v>0</v>
      </c>
      <c r="H1220">
        <v>1.1185700000000001</v>
      </c>
      <c r="I1220">
        <v>-0.79</v>
      </c>
      <c r="J1220" s="355">
        <v>7598.48</v>
      </c>
    </row>
    <row r="1221" spans="1:10" x14ac:dyDescent="0.2">
      <c r="A1221">
        <v>2903</v>
      </c>
      <c r="B1221" s="585">
        <v>42898.370833333334</v>
      </c>
      <c r="C1221" s="376" t="s">
        <v>93</v>
      </c>
      <c r="D1221" s="355">
        <v>608</v>
      </c>
      <c r="E1221">
        <v>0.02</v>
      </c>
      <c r="F1221">
        <v>1.1212200000000001</v>
      </c>
      <c r="G1221" s="355">
        <v>0</v>
      </c>
      <c r="H1221">
        <v>0</v>
      </c>
    </row>
    <row r="1222" spans="1:10" x14ac:dyDescent="0.2">
      <c r="A1222">
        <v>2912</v>
      </c>
      <c r="B1222" s="585">
        <v>42899.368055555555</v>
      </c>
      <c r="C1222" s="376" t="s">
        <v>2050</v>
      </c>
      <c r="D1222" s="355">
        <v>608</v>
      </c>
      <c r="E1222">
        <v>0.02</v>
      </c>
      <c r="F1222">
        <v>1.1185700000000001</v>
      </c>
      <c r="G1222" s="355">
        <v>0</v>
      </c>
      <c r="H1222">
        <v>1.1185700000000001</v>
      </c>
      <c r="I1222">
        <v>5.29</v>
      </c>
      <c r="J1222" s="355">
        <v>7603.78</v>
      </c>
    </row>
    <row r="1223" spans="1:10" x14ac:dyDescent="0.2">
      <c r="A1223">
        <v>2913</v>
      </c>
      <c r="B1223" s="585">
        <v>42899.368055555555</v>
      </c>
      <c r="C1223" s="376" t="s">
        <v>93</v>
      </c>
      <c r="D1223" s="355">
        <v>609</v>
      </c>
      <c r="E1223">
        <v>0.01</v>
      </c>
      <c r="F1223">
        <v>1.1185499999999999</v>
      </c>
      <c r="G1223" s="355">
        <v>0</v>
      </c>
      <c r="H1223">
        <v>0</v>
      </c>
    </row>
    <row r="1224" spans="1:10" x14ac:dyDescent="0.2">
      <c r="A1224">
        <v>2918</v>
      </c>
      <c r="B1224" s="585">
        <v>42899.779861111114</v>
      </c>
      <c r="C1224" s="376" t="s">
        <v>2050</v>
      </c>
      <c r="D1224" s="355">
        <v>609</v>
      </c>
      <c r="E1224">
        <v>0.01</v>
      </c>
      <c r="F1224">
        <v>1.1193299999999999</v>
      </c>
      <c r="G1224" s="355">
        <v>0</v>
      </c>
      <c r="H1224">
        <v>1.1193299999999999</v>
      </c>
      <c r="I1224">
        <v>-0.85</v>
      </c>
      <c r="J1224" s="355">
        <v>7602.93</v>
      </c>
    </row>
    <row r="1225" spans="1:10" x14ac:dyDescent="0.2">
      <c r="A1225">
        <v>2915</v>
      </c>
      <c r="B1225" s="585">
        <v>42899.458333333336</v>
      </c>
      <c r="C1225" s="376" t="s">
        <v>93</v>
      </c>
      <c r="D1225" s="355">
        <v>610</v>
      </c>
      <c r="E1225">
        <v>0.02</v>
      </c>
      <c r="F1225">
        <v>1.12208</v>
      </c>
      <c r="G1225" s="355">
        <v>0</v>
      </c>
      <c r="H1225">
        <v>0</v>
      </c>
    </row>
    <row r="1226" spans="1:10" x14ac:dyDescent="0.2">
      <c r="A1226">
        <v>2919</v>
      </c>
      <c r="B1226" s="585">
        <v>42899.779861111114</v>
      </c>
      <c r="C1226" s="376" t="s">
        <v>2050</v>
      </c>
      <c r="D1226" s="355">
        <v>610</v>
      </c>
      <c r="E1226">
        <v>0.02</v>
      </c>
      <c r="F1226">
        <v>1.1193299999999999</v>
      </c>
      <c r="G1226" s="355">
        <v>0</v>
      </c>
      <c r="H1226">
        <v>1.1193299999999999</v>
      </c>
      <c r="I1226">
        <v>5.36</v>
      </c>
      <c r="J1226" s="355">
        <v>7608.29</v>
      </c>
    </row>
    <row r="1227" spans="1:10" x14ac:dyDescent="0.2">
      <c r="A1227">
        <v>2920</v>
      </c>
      <c r="B1227" s="585">
        <v>42899.779861111114</v>
      </c>
      <c r="C1227" s="376" t="s">
        <v>93</v>
      </c>
      <c r="D1227" s="355">
        <v>611</v>
      </c>
      <c r="E1227">
        <v>0.01</v>
      </c>
      <c r="F1227">
        <v>1.1193</v>
      </c>
      <c r="G1227" s="355">
        <v>0</v>
      </c>
      <c r="H1227">
        <v>0</v>
      </c>
    </row>
    <row r="1228" spans="1:10" x14ac:dyDescent="0.2">
      <c r="A1228">
        <v>2949</v>
      </c>
      <c r="B1228" s="585">
        <v>42900.898611111108</v>
      </c>
      <c r="C1228" s="376" t="s">
        <v>2050</v>
      </c>
      <c r="D1228" s="355">
        <v>611</v>
      </c>
      <c r="E1228">
        <v>0.01</v>
      </c>
      <c r="F1228">
        <v>1.1237600000000001</v>
      </c>
      <c r="G1228" s="355">
        <v>0</v>
      </c>
      <c r="H1228">
        <v>1.1237600000000001</v>
      </c>
      <c r="I1228">
        <v>-4.46</v>
      </c>
      <c r="J1228" s="355">
        <v>7615.79</v>
      </c>
    </row>
    <row r="1229" spans="1:10" x14ac:dyDescent="0.2">
      <c r="A1229">
        <v>2929</v>
      </c>
      <c r="B1229" s="585">
        <v>42900.649305555555</v>
      </c>
      <c r="C1229" s="376" t="s">
        <v>2112</v>
      </c>
      <c r="D1229" s="355">
        <v>612</v>
      </c>
      <c r="E1229">
        <v>0.02</v>
      </c>
      <c r="F1229">
        <v>1.1243799999999999</v>
      </c>
      <c r="G1229" s="355">
        <v>0</v>
      </c>
      <c r="H1229">
        <v>0</v>
      </c>
    </row>
    <row r="1230" spans="1:10" x14ac:dyDescent="0.2">
      <c r="A1230">
        <v>2948</v>
      </c>
      <c r="B1230" s="585">
        <v>42900.898611111108</v>
      </c>
      <c r="C1230" s="376" t="s">
        <v>93</v>
      </c>
      <c r="D1230" s="355">
        <v>612</v>
      </c>
      <c r="E1230">
        <v>0.02</v>
      </c>
      <c r="F1230">
        <v>1.1244000000000001</v>
      </c>
      <c r="G1230" s="355">
        <v>0</v>
      </c>
      <c r="H1230">
        <v>1.1237600000000001</v>
      </c>
    </row>
    <row r="1231" spans="1:10" x14ac:dyDescent="0.2">
      <c r="A1231">
        <v>2950</v>
      </c>
      <c r="B1231" s="585">
        <v>42900.898611111108</v>
      </c>
      <c r="C1231" s="376" t="s">
        <v>2050</v>
      </c>
      <c r="D1231" s="355">
        <v>612</v>
      </c>
      <c r="E1231">
        <v>0.02</v>
      </c>
      <c r="F1231">
        <v>1.1237600000000001</v>
      </c>
      <c r="G1231" s="355">
        <v>0</v>
      </c>
      <c r="H1231">
        <v>1.1237600000000001</v>
      </c>
      <c r="I1231">
        <v>1.1399999999999999</v>
      </c>
      <c r="J1231" s="355">
        <v>7616.93</v>
      </c>
    </row>
    <row r="1232" spans="1:10" x14ac:dyDescent="0.2">
      <c r="A1232">
        <v>2932</v>
      </c>
      <c r="B1232" s="585">
        <v>42900.649305555555</v>
      </c>
      <c r="C1232" s="376" t="s">
        <v>92</v>
      </c>
      <c r="D1232" s="355">
        <v>613</v>
      </c>
      <c r="E1232">
        <v>0.01</v>
      </c>
      <c r="F1232">
        <v>1.1250100000000001</v>
      </c>
      <c r="G1232" s="355">
        <v>0</v>
      </c>
      <c r="H1232">
        <v>0</v>
      </c>
    </row>
    <row r="1233" spans="1:10" x14ac:dyDescent="0.2">
      <c r="A1233">
        <v>2934</v>
      </c>
      <c r="B1233" s="585">
        <v>42900.657638888886</v>
      </c>
      <c r="C1233" s="376" t="s">
        <v>2050</v>
      </c>
      <c r="D1233" s="355">
        <v>613</v>
      </c>
      <c r="E1233">
        <v>0.01</v>
      </c>
      <c r="F1233">
        <v>1.1265799999999999</v>
      </c>
      <c r="G1233" s="355">
        <v>0</v>
      </c>
      <c r="H1233">
        <v>1.1265799999999999</v>
      </c>
      <c r="I1233">
        <v>1.5</v>
      </c>
      <c r="J1233" s="355">
        <v>7618.76</v>
      </c>
    </row>
    <row r="1234" spans="1:10" x14ac:dyDescent="0.2">
      <c r="A1234">
        <v>2935</v>
      </c>
      <c r="B1234" s="585">
        <v>42900.659722222219</v>
      </c>
      <c r="C1234" s="376" t="s">
        <v>92</v>
      </c>
      <c r="D1234" s="355">
        <v>614</v>
      </c>
      <c r="E1234">
        <v>0.01</v>
      </c>
      <c r="F1234">
        <v>1.12662</v>
      </c>
      <c r="G1234" s="355">
        <v>0</v>
      </c>
      <c r="H1234">
        <v>0</v>
      </c>
    </row>
    <row r="1235" spans="1:10" x14ac:dyDescent="0.2">
      <c r="A1235">
        <v>2942</v>
      </c>
      <c r="B1235" s="585">
        <v>42900.714583333334</v>
      </c>
      <c r="C1235" s="376" t="s">
        <v>2050</v>
      </c>
      <c r="D1235" s="355">
        <v>614</v>
      </c>
      <c r="E1235">
        <v>0.01</v>
      </c>
      <c r="F1235">
        <v>1.12819</v>
      </c>
      <c r="G1235" s="355">
        <v>0</v>
      </c>
      <c r="H1235">
        <v>1.12819</v>
      </c>
      <c r="I1235">
        <v>1.5</v>
      </c>
      <c r="J1235" s="355">
        <v>7620.26</v>
      </c>
    </row>
    <row r="1236" spans="1:10" x14ac:dyDescent="0.2">
      <c r="A1236">
        <v>2937</v>
      </c>
      <c r="B1236" s="585">
        <v>42900.710416666669</v>
      </c>
      <c r="C1236" s="376" t="s">
        <v>93</v>
      </c>
      <c r="D1236" s="355">
        <v>615</v>
      </c>
      <c r="E1236">
        <v>0.03</v>
      </c>
      <c r="F1236">
        <v>1.1278999999999999</v>
      </c>
      <c r="G1236" s="355">
        <v>0</v>
      </c>
      <c r="H1236">
        <v>0</v>
      </c>
    </row>
    <row r="1237" spans="1:10" x14ac:dyDescent="0.2">
      <c r="A1237">
        <v>2951</v>
      </c>
      <c r="B1237" s="585">
        <v>42900.898611111108</v>
      </c>
      <c r="C1237" s="376" t="s">
        <v>2050</v>
      </c>
      <c r="D1237" s="355">
        <v>615</v>
      </c>
      <c r="E1237">
        <v>0.03</v>
      </c>
      <c r="F1237">
        <v>1.1237600000000001</v>
      </c>
      <c r="G1237" s="355">
        <v>0</v>
      </c>
      <c r="H1237">
        <v>1.1237600000000001</v>
      </c>
      <c r="I1237">
        <v>12.21</v>
      </c>
      <c r="J1237" s="355">
        <v>7629.14</v>
      </c>
    </row>
    <row r="1238" spans="1:10" x14ac:dyDescent="0.2">
      <c r="A1238">
        <v>2943</v>
      </c>
      <c r="B1238" s="585">
        <v>42900.714583333334</v>
      </c>
      <c r="C1238" s="376" t="s">
        <v>92</v>
      </c>
      <c r="D1238" s="355">
        <v>616</v>
      </c>
      <c r="E1238">
        <v>0.01</v>
      </c>
      <c r="F1238">
        <v>1.12822</v>
      </c>
      <c r="G1238" s="355">
        <v>0</v>
      </c>
      <c r="H1238">
        <v>0</v>
      </c>
    </row>
    <row r="1239" spans="1:10" x14ac:dyDescent="0.2">
      <c r="A1239">
        <v>2997</v>
      </c>
      <c r="B1239" s="585">
        <v>42902.730555555558</v>
      </c>
      <c r="C1239" s="376" t="s">
        <v>2050</v>
      </c>
      <c r="D1239" s="355">
        <v>616</v>
      </c>
      <c r="E1239">
        <v>0.01</v>
      </c>
      <c r="F1239">
        <v>1.11957</v>
      </c>
      <c r="G1239" s="355">
        <v>0</v>
      </c>
      <c r="H1239">
        <v>1.11957</v>
      </c>
      <c r="I1239">
        <v>-9.1999999999999993</v>
      </c>
      <c r="J1239" s="355">
        <v>7627.44</v>
      </c>
    </row>
    <row r="1240" spans="1:10" x14ac:dyDescent="0.2">
      <c r="A1240">
        <v>2945</v>
      </c>
      <c r="B1240" s="585">
        <v>42900.886805555558</v>
      </c>
      <c r="C1240" s="376" t="s">
        <v>92</v>
      </c>
      <c r="D1240" s="355">
        <v>617</v>
      </c>
      <c r="E1240">
        <v>0.02</v>
      </c>
      <c r="F1240">
        <v>1.1247100000000001</v>
      </c>
      <c r="G1240" s="355">
        <v>0</v>
      </c>
      <c r="H1240">
        <v>0</v>
      </c>
    </row>
    <row r="1241" spans="1:10" x14ac:dyDescent="0.2">
      <c r="A1241">
        <v>2998</v>
      </c>
      <c r="B1241" s="585">
        <v>42902.730555555558</v>
      </c>
      <c r="C1241" s="376" t="s">
        <v>2050</v>
      </c>
      <c r="D1241" s="355">
        <v>617</v>
      </c>
      <c r="E1241">
        <v>0.02</v>
      </c>
      <c r="F1241">
        <v>1.11957</v>
      </c>
      <c r="G1241" s="355">
        <v>0</v>
      </c>
      <c r="H1241">
        <v>1.11957</v>
      </c>
      <c r="I1241">
        <v>-11.37</v>
      </c>
      <c r="J1241" s="355">
        <v>7616.07</v>
      </c>
    </row>
    <row r="1242" spans="1:10" x14ac:dyDescent="0.2">
      <c r="A1242">
        <v>2952</v>
      </c>
      <c r="B1242" s="585">
        <v>42900.899305555555</v>
      </c>
      <c r="C1242" s="376" t="s">
        <v>93</v>
      </c>
      <c r="D1242" s="355">
        <v>618</v>
      </c>
      <c r="E1242">
        <v>0.01</v>
      </c>
      <c r="F1242">
        <v>1.12165</v>
      </c>
      <c r="G1242" s="355">
        <v>0</v>
      </c>
      <c r="H1242">
        <v>0</v>
      </c>
    </row>
    <row r="1243" spans="1:10" x14ac:dyDescent="0.2">
      <c r="A1243">
        <v>2958</v>
      </c>
      <c r="B1243" s="585">
        <v>42900.933333333334</v>
      </c>
      <c r="C1243" s="376" t="s">
        <v>2050</v>
      </c>
      <c r="D1243" s="355">
        <v>618</v>
      </c>
      <c r="E1243">
        <v>0.01</v>
      </c>
      <c r="F1243">
        <v>1.12008</v>
      </c>
      <c r="G1243" s="355">
        <v>0</v>
      </c>
      <c r="H1243">
        <v>1.12008</v>
      </c>
      <c r="I1243">
        <v>1.5</v>
      </c>
      <c r="J1243" s="355">
        <v>7630.64</v>
      </c>
    </row>
    <row r="1244" spans="1:10" x14ac:dyDescent="0.2">
      <c r="A1244">
        <v>2954</v>
      </c>
      <c r="B1244" s="585">
        <v>42900.92083333333</v>
      </c>
      <c r="C1244" s="376" t="s">
        <v>92</v>
      </c>
      <c r="D1244" s="355">
        <v>619</v>
      </c>
      <c r="E1244">
        <v>0.03</v>
      </c>
      <c r="F1244">
        <v>1.1211899999999999</v>
      </c>
      <c r="G1244" s="355">
        <v>0</v>
      </c>
      <c r="H1244">
        <v>0</v>
      </c>
    </row>
    <row r="1245" spans="1:10" x14ac:dyDescent="0.2">
      <c r="A1245">
        <v>2999</v>
      </c>
      <c r="B1245" s="585">
        <v>42902.730555555558</v>
      </c>
      <c r="C1245" s="376" t="s">
        <v>2050</v>
      </c>
      <c r="D1245" s="355">
        <v>619</v>
      </c>
      <c r="E1245">
        <v>0.03</v>
      </c>
      <c r="F1245">
        <v>1.11957</v>
      </c>
      <c r="G1245" s="355">
        <v>0</v>
      </c>
      <c r="H1245">
        <v>1.11957</v>
      </c>
      <c r="I1245">
        <v>-6.5</v>
      </c>
      <c r="J1245" s="355">
        <v>7609.58</v>
      </c>
    </row>
    <row r="1246" spans="1:10" x14ac:dyDescent="0.2">
      <c r="A1246">
        <v>2959</v>
      </c>
      <c r="B1246" s="585">
        <v>42900.933333333334</v>
      </c>
      <c r="C1246" s="376" t="s">
        <v>93</v>
      </c>
      <c r="D1246" s="355">
        <v>620</v>
      </c>
      <c r="E1246">
        <v>0.01</v>
      </c>
      <c r="F1246">
        <v>1.12005</v>
      </c>
      <c r="G1246" s="355">
        <v>0</v>
      </c>
      <c r="H1246">
        <v>0</v>
      </c>
    </row>
    <row r="1247" spans="1:10" x14ac:dyDescent="0.2">
      <c r="A1247">
        <v>2965</v>
      </c>
      <c r="B1247" s="585">
        <v>42901.424305555556</v>
      </c>
      <c r="C1247" s="376" t="s">
        <v>2050</v>
      </c>
      <c r="D1247" s="355">
        <v>620</v>
      </c>
      <c r="E1247">
        <v>0.01</v>
      </c>
      <c r="F1247">
        <v>1.1186799999999999</v>
      </c>
      <c r="G1247" s="355">
        <v>0</v>
      </c>
      <c r="H1247">
        <v>1.1186799999999999</v>
      </c>
      <c r="I1247">
        <v>1.5</v>
      </c>
      <c r="J1247" s="355">
        <v>7632.14</v>
      </c>
    </row>
    <row r="1248" spans="1:10" x14ac:dyDescent="0.2">
      <c r="A1248">
        <v>2966</v>
      </c>
      <c r="B1248" s="585">
        <v>42901.427083333336</v>
      </c>
      <c r="C1248" s="376" t="s">
        <v>93</v>
      </c>
      <c r="D1248" s="355">
        <v>621</v>
      </c>
      <c r="E1248">
        <v>0.01</v>
      </c>
      <c r="F1248">
        <v>1.1190599999999999</v>
      </c>
      <c r="G1248" s="355">
        <v>0</v>
      </c>
      <c r="H1248">
        <v>0</v>
      </c>
    </row>
    <row r="1249" spans="1:10" x14ac:dyDescent="0.2">
      <c r="A1249">
        <v>2973</v>
      </c>
      <c r="B1249" s="585">
        <v>42901.523611111108</v>
      </c>
      <c r="C1249" s="376" t="s">
        <v>2050</v>
      </c>
      <c r="D1249" s="355">
        <v>621</v>
      </c>
      <c r="E1249">
        <v>0.01</v>
      </c>
      <c r="F1249">
        <v>1.1174900000000001</v>
      </c>
      <c r="G1249" s="355">
        <v>0</v>
      </c>
      <c r="H1249">
        <v>1.1174900000000001</v>
      </c>
      <c r="I1249">
        <v>1.5</v>
      </c>
      <c r="J1249" s="355">
        <v>7633.64</v>
      </c>
    </row>
    <row r="1250" spans="1:10" x14ac:dyDescent="0.2">
      <c r="A1250">
        <v>2968</v>
      </c>
      <c r="B1250" s="585">
        <v>42901.493055555555</v>
      </c>
      <c r="C1250" s="376" t="s">
        <v>92</v>
      </c>
      <c r="D1250" s="355">
        <v>622</v>
      </c>
      <c r="E1250">
        <v>0.06</v>
      </c>
      <c r="F1250">
        <v>1.11754</v>
      </c>
      <c r="G1250" s="355">
        <v>0</v>
      </c>
      <c r="H1250">
        <v>0</v>
      </c>
    </row>
    <row r="1251" spans="1:10" x14ac:dyDescent="0.2">
      <c r="A1251">
        <v>3000</v>
      </c>
      <c r="B1251" s="585">
        <v>42902.730555555558</v>
      </c>
      <c r="C1251" s="376" t="s">
        <v>2050</v>
      </c>
      <c r="D1251" s="355">
        <v>622</v>
      </c>
      <c r="E1251">
        <v>0.06</v>
      </c>
      <c r="F1251">
        <v>1.11957</v>
      </c>
      <c r="G1251" s="355">
        <v>0</v>
      </c>
      <c r="H1251">
        <v>1.11957</v>
      </c>
      <c r="I1251">
        <v>11.05</v>
      </c>
      <c r="J1251" s="355">
        <v>7620.63</v>
      </c>
    </row>
    <row r="1252" spans="1:10" x14ac:dyDescent="0.2">
      <c r="A1252">
        <v>2974</v>
      </c>
      <c r="B1252" s="585">
        <v>42901.523611111108</v>
      </c>
      <c r="C1252" s="376" t="s">
        <v>93</v>
      </c>
      <c r="D1252" s="355">
        <v>623</v>
      </c>
      <c r="E1252">
        <v>0.01</v>
      </c>
      <c r="F1252">
        <v>1.1174500000000001</v>
      </c>
      <c r="G1252" s="355">
        <v>0</v>
      </c>
      <c r="H1252">
        <v>0</v>
      </c>
    </row>
    <row r="1253" spans="1:10" x14ac:dyDescent="0.2">
      <c r="A1253">
        <v>2976</v>
      </c>
      <c r="B1253" s="585">
        <v>42901.537499999999</v>
      </c>
      <c r="C1253" s="376" t="s">
        <v>2050</v>
      </c>
      <c r="D1253" s="355">
        <v>623</v>
      </c>
      <c r="E1253">
        <v>0.01</v>
      </c>
      <c r="F1253">
        <v>1.11588</v>
      </c>
      <c r="G1253" s="355">
        <v>0</v>
      </c>
      <c r="H1253">
        <v>1.11588</v>
      </c>
      <c r="I1253">
        <v>1.5</v>
      </c>
      <c r="J1253" s="355">
        <v>7635.14</v>
      </c>
    </row>
    <row r="1254" spans="1:10" x14ac:dyDescent="0.2">
      <c r="A1254">
        <v>2977</v>
      </c>
      <c r="B1254" s="585">
        <v>42901.537499999999</v>
      </c>
      <c r="C1254" s="376" t="s">
        <v>93</v>
      </c>
      <c r="D1254" s="355">
        <v>624</v>
      </c>
      <c r="E1254">
        <v>0.01</v>
      </c>
      <c r="F1254">
        <v>1.1157900000000001</v>
      </c>
      <c r="G1254" s="355">
        <v>0</v>
      </c>
      <c r="H1254">
        <v>0</v>
      </c>
    </row>
    <row r="1255" spans="1:10" x14ac:dyDescent="0.2">
      <c r="A1255">
        <v>2979</v>
      </c>
      <c r="B1255" s="585">
        <v>42901.709722222222</v>
      </c>
      <c r="C1255" s="376" t="s">
        <v>2050</v>
      </c>
      <c r="D1255" s="355">
        <v>624</v>
      </c>
      <c r="E1255">
        <v>0.01</v>
      </c>
      <c r="F1255">
        <v>1.11422</v>
      </c>
      <c r="G1255" s="355">
        <v>0</v>
      </c>
      <c r="H1255">
        <v>1.11422</v>
      </c>
      <c r="I1255">
        <v>1.5</v>
      </c>
      <c r="J1255" s="355">
        <v>7636.64</v>
      </c>
    </row>
    <row r="1256" spans="1:10" x14ac:dyDescent="0.2">
      <c r="A1256">
        <v>2980</v>
      </c>
      <c r="B1256" s="585">
        <v>42901.709722222222</v>
      </c>
      <c r="C1256" s="376" t="s">
        <v>93</v>
      </c>
      <c r="D1256" s="355">
        <v>625</v>
      </c>
      <c r="E1256">
        <v>0.01</v>
      </c>
      <c r="F1256">
        <v>1.11419</v>
      </c>
      <c r="G1256" s="355">
        <v>0</v>
      </c>
      <c r="H1256">
        <v>0</v>
      </c>
    </row>
    <row r="1257" spans="1:10" x14ac:dyDescent="0.2">
      <c r="A1257">
        <v>3011</v>
      </c>
      <c r="B1257" s="585">
        <v>42905.677083333336</v>
      </c>
      <c r="C1257" s="376" t="s">
        <v>2050</v>
      </c>
      <c r="D1257" s="355">
        <v>625</v>
      </c>
      <c r="E1257">
        <v>0.01</v>
      </c>
      <c r="F1257">
        <v>1.1173500000000001</v>
      </c>
      <c r="G1257" s="355">
        <v>0</v>
      </c>
      <c r="H1257">
        <v>1.1173500000000001</v>
      </c>
      <c r="I1257">
        <v>-3.1</v>
      </c>
      <c r="J1257" s="355">
        <v>7670.94</v>
      </c>
    </row>
    <row r="1258" spans="1:10" x14ac:dyDescent="0.2">
      <c r="A1258">
        <v>2982</v>
      </c>
      <c r="B1258" s="585">
        <v>42901.709722222222</v>
      </c>
      <c r="C1258" s="376" t="s">
        <v>92</v>
      </c>
      <c r="D1258" s="355">
        <v>626</v>
      </c>
      <c r="E1258">
        <v>0.1</v>
      </c>
      <c r="F1258">
        <v>1.1140399999999999</v>
      </c>
      <c r="G1258" s="355">
        <v>0</v>
      </c>
      <c r="H1258">
        <v>0</v>
      </c>
    </row>
    <row r="1259" spans="1:10" x14ac:dyDescent="0.2">
      <c r="A1259">
        <v>3001</v>
      </c>
      <c r="B1259" s="585">
        <v>42902.730555555558</v>
      </c>
      <c r="C1259" s="376" t="s">
        <v>2050</v>
      </c>
      <c r="D1259" s="355">
        <v>626</v>
      </c>
      <c r="E1259">
        <v>0.1</v>
      </c>
      <c r="F1259">
        <v>1.11957</v>
      </c>
      <c r="G1259" s="355">
        <v>0</v>
      </c>
      <c r="H1259">
        <v>1.11957</v>
      </c>
      <c r="I1259">
        <v>53.41</v>
      </c>
      <c r="J1259" s="355">
        <v>7674.04</v>
      </c>
    </row>
    <row r="1260" spans="1:10" x14ac:dyDescent="0.2">
      <c r="A1260">
        <v>2994</v>
      </c>
      <c r="B1260" s="585">
        <v>42902.502083333333</v>
      </c>
      <c r="C1260" s="376" t="s">
        <v>93</v>
      </c>
      <c r="D1260" s="355">
        <v>627</v>
      </c>
      <c r="E1260">
        <v>0.02</v>
      </c>
      <c r="F1260">
        <v>1.1176900000000001</v>
      </c>
      <c r="G1260" s="355">
        <v>0</v>
      </c>
      <c r="H1260">
        <v>0</v>
      </c>
    </row>
    <row r="1261" spans="1:10" x14ac:dyDescent="0.2">
      <c r="A1261">
        <v>3012</v>
      </c>
      <c r="B1261" s="585">
        <v>42905.677083333336</v>
      </c>
      <c r="C1261" s="376" t="s">
        <v>2050</v>
      </c>
      <c r="D1261" s="355">
        <v>627</v>
      </c>
      <c r="E1261">
        <v>0.02</v>
      </c>
      <c r="F1261">
        <v>1.1173500000000001</v>
      </c>
      <c r="G1261" s="355">
        <v>0</v>
      </c>
      <c r="H1261">
        <v>1.1173500000000001</v>
      </c>
      <c r="I1261">
        <v>0.67</v>
      </c>
      <c r="J1261" s="355">
        <v>7671.61</v>
      </c>
    </row>
    <row r="1262" spans="1:10" x14ac:dyDescent="0.2">
      <c r="A1262">
        <v>3002</v>
      </c>
      <c r="B1262" s="585">
        <v>42902.730555555558</v>
      </c>
      <c r="C1262" s="376" t="s">
        <v>92</v>
      </c>
      <c r="D1262" s="355">
        <v>628</v>
      </c>
      <c r="E1262">
        <v>0.01</v>
      </c>
      <c r="F1262">
        <v>1.1197900000000001</v>
      </c>
      <c r="G1262" s="355">
        <v>0</v>
      </c>
      <c r="H1262">
        <v>0</v>
      </c>
    </row>
    <row r="1263" spans="1:10" x14ac:dyDescent="0.2">
      <c r="A1263">
        <v>3042</v>
      </c>
      <c r="B1263" s="585">
        <v>42907.990972222222</v>
      </c>
      <c r="C1263" s="376" t="s">
        <v>2050</v>
      </c>
      <c r="D1263" s="355">
        <v>628</v>
      </c>
      <c r="E1263">
        <v>0.01</v>
      </c>
      <c r="F1263">
        <v>1.11686</v>
      </c>
      <c r="G1263" s="355">
        <v>0</v>
      </c>
      <c r="H1263">
        <v>1.11686</v>
      </c>
      <c r="I1263">
        <v>-3.36</v>
      </c>
      <c r="J1263" s="355">
        <v>7684.15</v>
      </c>
    </row>
    <row r="1264" spans="1:10" x14ac:dyDescent="0.2">
      <c r="A1264">
        <v>3007</v>
      </c>
      <c r="B1264" s="585">
        <v>42905.583333333336</v>
      </c>
      <c r="C1264" s="376" t="s">
        <v>93</v>
      </c>
      <c r="D1264" s="355">
        <v>629</v>
      </c>
      <c r="E1264">
        <v>0.03</v>
      </c>
      <c r="F1264">
        <v>1.1212200000000001</v>
      </c>
      <c r="G1264" s="355">
        <v>0</v>
      </c>
      <c r="H1264">
        <v>0</v>
      </c>
    </row>
    <row r="1265" spans="1:10" x14ac:dyDescent="0.2">
      <c r="A1265">
        <v>3013</v>
      </c>
      <c r="B1265" s="585">
        <v>42905.677083333336</v>
      </c>
      <c r="C1265" s="376" t="s">
        <v>2050</v>
      </c>
      <c r="D1265" s="355">
        <v>629</v>
      </c>
      <c r="E1265">
        <v>0.03</v>
      </c>
      <c r="F1265">
        <v>1.1173500000000001</v>
      </c>
      <c r="G1265" s="355">
        <v>0</v>
      </c>
      <c r="H1265">
        <v>1.1173500000000001</v>
      </c>
      <c r="I1265">
        <v>11.4</v>
      </c>
      <c r="J1265" s="355">
        <v>7683.01</v>
      </c>
    </row>
    <row r="1266" spans="1:10" x14ac:dyDescent="0.2">
      <c r="A1266">
        <v>3014</v>
      </c>
      <c r="B1266" s="585">
        <v>42905.677083333336</v>
      </c>
      <c r="C1266" s="376" t="s">
        <v>93</v>
      </c>
      <c r="D1266" s="355">
        <v>630</v>
      </c>
      <c r="E1266">
        <v>0.01</v>
      </c>
      <c r="F1266">
        <v>1.11731</v>
      </c>
      <c r="G1266" s="355">
        <v>0</v>
      </c>
      <c r="H1266">
        <v>0</v>
      </c>
    </row>
    <row r="1267" spans="1:10" x14ac:dyDescent="0.2">
      <c r="A1267">
        <v>3019</v>
      </c>
      <c r="B1267" s="585">
        <v>42905.800694444442</v>
      </c>
      <c r="C1267" s="376" t="s">
        <v>2050</v>
      </c>
      <c r="D1267" s="355">
        <v>630</v>
      </c>
      <c r="E1267">
        <v>0.01</v>
      </c>
      <c r="F1267">
        <v>1.11574</v>
      </c>
      <c r="G1267" s="355">
        <v>0</v>
      </c>
      <c r="H1267">
        <v>1.11574</v>
      </c>
      <c r="I1267">
        <v>1.5</v>
      </c>
      <c r="J1267" s="355">
        <v>7684.51</v>
      </c>
    </row>
    <row r="1268" spans="1:10" x14ac:dyDescent="0.2">
      <c r="A1268">
        <v>3016</v>
      </c>
      <c r="B1268" s="585">
        <v>42905.774305555555</v>
      </c>
      <c r="C1268" s="376" t="s">
        <v>92</v>
      </c>
      <c r="D1268" s="355">
        <v>631</v>
      </c>
      <c r="E1268">
        <v>0.02</v>
      </c>
      <c r="F1268">
        <v>1.11626</v>
      </c>
      <c r="G1268" s="355">
        <v>0</v>
      </c>
      <c r="H1268">
        <v>0</v>
      </c>
    </row>
    <row r="1269" spans="1:10" x14ac:dyDescent="0.2">
      <c r="A1269">
        <v>3043</v>
      </c>
      <c r="B1269" s="585">
        <v>42907.990972222222</v>
      </c>
      <c r="C1269" s="376" t="s">
        <v>2050</v>
      </c>
      <c r="D1269" s="355">
        <v>631</v>
      </c>
      <c r="E1269">
        <v>0.02</v>
      </c>
      <c r="F1269">
        <v>1.11686</v>
      </c>
      <c r="G1269" s="355">
        <v>0</v>
      </c>
      <c r="H1269">
        <v>1.11686</v>
      </c>
      <c r="I1269">
        <v>0.57999999999999996</v>
      </c>
      <c r="J1269" s="355">
        <v>7684.73</v>
      </c>
    </row>
    <row r="1270" spans="1:10" x14ac:dyDescent="0.2">
      <c r="A1270">
        <v>3020</v>
      </c>
      <c r="B1270" s="585">
        <v>42905.800694444442</v>
      </c>
      <c r="C1270" s="376" t="s">
        <v>93</v>
      </c>
      <c r="D1270" s="355">
        <v>632</v>
      </c>
      <c r="E1270">
        <v>0.01</v>
      </c>
      <c r="F1270">
        <v>1.1157300000000001</v>
      </c>
      <c r="G1270" s="355">
        <v>0</v>
      </c>
      <c r="H1270">
        <v>0</v>
      </c>
    </row>
    <row r="1271" spans="1:10" x14ac:dyDescent="0.2">
      <c r="A1271">
        <v>3025</v>
      </c>
      <c r="B1271" s="585">
        <v>42906.11041666667</v>
      </c>
      <c r="C1271" s="376" t="s">
        <v>2050</v>
      </c>
      <c r="D1271" s="355">
        <v>632</v>
      </c>
      <c r="E1271">
        <v>0.01</v>
      </c>
      <c r="F1271">
        <v>1.1142300000000001</v>
      </c>
      <c r="G1271" s="355">
        <v>0</v>
      </c>
      <c r="H1271">
        <v>1.1142300000000001</v>
      </c>
      <c r="I1271">
        <v>1.5</v>
      </c>
      <c r="J1271" s="355">
        <v>7686</v>
      </c>
    </row>
    <row r="1272" spans="1:10" x14ac:dyDescent="0.2">
      <c r="A1272">
        <v>3026</v>
      </c>
      <c r="B1272" s="585">
        <v>42906.11041666667</v>
      </c>
      <c r="C1272" s="376" t="s">
        <v>93</v>
      </c>
      <c r="D1272" s="355">
        <v>633</v>
      </c>
      <c r="E1272">
        <v>0.01</v>
      </c>
      <c r="F1272">
        <v>1.1142000000000001</v>
      </c>
      <c r="G1272" s="355">
        <v>0</v>
      </c>
      <c r="H1272">
        <v>0</v>
      </c>
    </row>
    <row r="1273" spans="1:10" x14ac:dyDescent="0.2">
      <c r="A1273">
        <v>3032</v>
      </c>
      <c r="B1273" s="585">
        <v>42906.749305555553</v>
      </c>
      <c r="C1273" s="376" t="s">
        <v>2050</v>
      </c>
      <c r="D1273" s="355">
        <v>633</v>
      </c>
      <c r="E1273">
        <v>0.01</v>
      </c>
      <c r="F1273">
        <v>1.11263</v>
      </c>
      <c r="G1273" s="355">
        <v>0</v>
      </c>
      <c r="H1273">
        <v>1.11263</v>
      </c>
      <c r="I1273">
        <v>1.5</v>
      </c>
      <c r="J1273" s="355">
        <v>7687.5</v>
      </c>
    </row>
    <row r="1274" spans="1:10" x14ac:dyDescent="0.2">
      <c r="A1274">
        <v>3028</v>
      </c>
      <c r="B1274" s="585">
        <v>42906.749305555553</v>
      </c>
      <c r="C1274" s="376" t="s">
        <v>92</v>
      </c>
      <c r="D1274" s="355">
        <v>634</v>
      </c>
      <c r="E1274">
        <v>0.03</v>
      </c>
      <c r="F1274">
        <v>1.1127499999999999</v>
      </c>
      <c r="G1274" s="355">
        <v>0</v>
      </c>
      <c r="H1274">
        <v>0</v>
      </c>
    </row>
    <row r="1275" spans="1:10" x14ac:dyDescent="0.2">
      <c r="A1275">
        <v>3044</v>
      </c>
      <c r="B1275" s="585">
        <v>42907.990972222222</v>
      </c>
      <c r="C1275" s="376" t="s">
        <v>2050</v>
      </c>
      <c r="D1275" s="355">
        <v>634</v>
      </c>
      <c r="E1275">
        <v>0.03</v>
      </c>
      <c r="F1275">
        <v>1.11686</v>
      </c>
      <c r="G1275" s="355">
        <v>0</v>
      </c>
      <c r="H1275">
        <v>1.11686</v>
      </c>
      <c r="I1275">
        <v>11.76</v>
      </c>
      <c r="J1275" s="355">
        <v>7696.5</v>
      </c>
    </row>
    <row r="1276" spans="1:10" x14ac:dyDescent="0.2">
      <c r="A1276">
        <v>3033</v>
      </c>
      <c r="B1276" s="585">
        <v>42906.749305555553</v>
      </c>
      <c r="C1276" s="376" t="s">
        <v>93</v>
      </c>
      <c r="D1276" s="355">
        <v>635</v>
      </c>
      <c r="E1276">
        <v>0.01</v>
      </c>
      <c r="F1276">
        <v>1.1126100000000001</v>
      </c>
      <c r="G1276" s="355">
        <v>0</v>
      </c>
      <c r="H1276">
        <v>0</v>
      </c>
    </row>
    <row r="1277" spans="1:10" x14ac:dyDescent="0.2">
      <c r="A1277">
        <v>3147</v>
      </c>
      <c r="B1277" s="585">
        <v>42914.636805555558</v>
      </c>
      <c r="C1277" s="376" t="s">
        <v>2050</v>
      </c>
      <c r="D1277" s="355">
        <v>635</v>
      </c>
      <c r="E1277">
        <v>0.01</v>
      </c>
      <c r="F1277">
        <v>1.13121</v>
      </c>
      <c r="G1277" s="355">
        <v>0</v>
      </c>
      <c r="H1277">
        <v>1.13121</v>
      </c>
      <c r="I1277">
        <v>-18.149999999999999</v>
      </c>
      <c r="J1277" s="355">
        <v>7697.86</v>
      </c>
    </row>
    <row r="1278" spans="1:10" x14ac:dyDescent="0.2">
      <c r="A1278">
        <v>3039</v>
      </c>
      <c r="B1278" s="585">
        <v>42907.896527777775</v>
      </c>
      <c r="C1278" s="376" t="s">
        <v>93</v>
      </c>
      <c r="D1278" s="355">
        <v>636</v>
      </c>
      <c r="E1278">
        <v>0.02</v>
      </c>
      <c r="F1278">
        <v>1.11626</v>
      </c>
      <c r="G1278" s="355">
        <v>0</v>
      </c>
      <c r="H1278">
        <v>0</v>
      </c>
    </row>
    <row r="1279" spans="1:10" x14ac:dyDescent="0.2">
      <c r="A1279">
        <v>3148</v>
      </c>
      <c r="B1279" s="585">
        <v>42914.636805555558</v>
      </c>
      <c r="C1279" s="376" t="s">
        <v>2050</v>
      </c>
      <c r="D1279" s="355">
        <v>636</v>
      </c>
      <c r="E1279">
        <v>0.02</v>
      </c>
      <c r="F1279">
        <v>1.13121</v>
      </c>
      <c r="G1279" s="355">
        <v>0</v>
      </c>
      <c r="H1279">
        <v>1.13121</v>
      </c>
      <c r="I1279">
        <v>-29.12</v>
      </c>
      <c r="J1279" s="355">
        <v>7668.73</v>
      </c>
    </row>
    <row r="1280" spans="1:10" x14ac:dyDescent="0.2">
      <c r="A1280">
        <v>3045</v>
      </c>
      <c r="B1280" s="585">
        <v>42907.990972222222</v>
      </c>
      <c r="C1280" s="376" t="s">
        <v>92</v>
      </c>
      <c r="D1280" s="355">
        <v>637</v>
      </c>
      <c r="E1280">
        <v>0.01</v>
      </c>
      <c r="F1280">
        <v>1.1168899999999999</v>
      </c>
      <c r="G1280" s="355">
        <v>0</v>
      </c>
      <c r="H1280">
        <v>0</v>
      </c>
    </row>
    <row r="1281" spans="1:10" x14ac:dyDescent="0.2">
      <c r="A1281">
        <v>3053</v>
      </c>
      <c r="B1281" s="585">
        <v>42909.707638888889</v>
      </c>
      <c r="C1281" s="376" t="s">
        <v>2050</v>
      </c>
      <c r="D1281" s="355">
        <v>637</v>
      </c>
      <c r="E1281">
        <v>0.01</v>
      </c>
      <c r="F1281">
        <v>1.11894</v>
      </c>
      <c r="G1281" s="355">
        <v>0</v>
      </c>
      <c r="H1281">
        <v>1.11894</v>
      </c>
      <c r="I1281">
        <v>1.5</v>
      </c>
      <c r="J1281" s="355">
        <v>7698</v>
      </c>
    </row>
    <row r="1282" spans="1:10" x14ac:dyDescent="0.2">
      <c r="A1282">
        <v>3054</v>
      </c>
      <c r="B1282" s="585">
        <v>42909.707638888889</v>
      </c>
      <c r="C1282" s="376" t="s">
        <v>92</v>
      </c>
      <c r="D1282" s="355">
        <v>638</v>
      </c>
      <c r="E1282">
        <v>0.01</v>
      </c>
      <c r="F1282">
        <v>1.1189800000000001</v>
      </c>
      <c r="G1282" s="355">
        <v>0</v>
      </c>
      <c r="H1282">
        <v>0</v>
      </c>
    </row>
    <row r="1283" spans="1:10" x14ac:dyDescent="0.2">
      <c r="A1283">
        <v>3060</v>
      </c>
      <c r="B1283" s="585">
        <v>42909.734027777777</v>
      </c>
      <c r="C1283" s="376" t="s">
        <v>2050</v>
      </c>
      <c r="D1283" s="355">
        <v>638</v>
      </c>
      <c r="E1283">
        <v>0.01</v>
      </c>
      <c r="F1283">
        <v>1.1205499999999999</v>
      </c>
      <c r="G1283" s="355">
        <v>0</v>
      </c>
      <c r="H1283">
        <v>1.1205499999999999</v>
      </c>
      <c r="I1283">
        <v>1.5</v>
      </c>
      <c r="J1283" s="355">
        <v>7699.5</v>
      </c>
    </row>
    <row r="1284" spans="1:10" x14ac:dyDescent="0.2">
      <c r="A1284">
        <v>3056</v>
      </c>
      <c r="B1284" s="585">
        <v>42909.728472222225</v>
      </c>
      <c r="C1284" s="376" t="s">
        <v>93</v>
      </c>
      <c r="D1284" s="355">
        <v>639</v>
      </c>
      <c r="E1284">
        <v>0.03</v>
      </c>
      <c r="F1284">
        <v>1.11982</v>
      </c>
      <c r="G1284" s="355">
        <v>0</v>
      </c>
      <c r="H1284">
        <v>0</v>
      </c>
    </row>
    <row r="1285" spans="1:10" x14ac:dyDescent="0.2">
      <c r="A1285">
        <v>3149</v>
      </c>
      <c r="B1285" s="585">
        <v>42914.636805555558</v>
      </c>
      <c r="C1285" s="376" t="s">
        <v>2050</v>
      </c>
      <c r="D1285" s="355">
        <v>639</v>
      </c>
      <c r="E1285">
        <v>0.03</v>
      </c>
      <c r="F1285">
        <v>1.13121</v>
      </c>
      <c r="G1285" s="355">
        <v>0</v>
      </c>
      <c r="H1285">
        <v>1.13121</v>
      </c>
      <c r="I1285">
        <v>-33.79</v>
      </c>
      <c r="J1285" s="355">
        <v>7634.94</v>
      </c>
    </row>
    <row r="1286" spans="1:10" x14ac:dyDescent="0.2">
      <c r="A1286">
        <v>3061</v>
      </c>
      <c r="B1286" s="585">
        <v>42909.734027777777</v>
      </c>
      <c r="C1286" s="376" t="s">
        <v>92</v>
      </c>
      <c r="D1286" s="355">
        <v>640</v>
      </c>
      <c r="E1286">
        <v>0.01</v>
      </c>
      <c r="F1286">
        <v>1.1205799999999999</v>
      </c>
      <c r="G1286" s="355">
        <v>0</v>
      </c>
      <c r="H1286">
        <v>0</v>
      </c>
    </row>
    <row r="1287" spans="1:10" x14ac:dyDescent="0.2">
      <c r="A1287">
        <v>3071</v>
      </c>
      <c r="B1287" s="585">
        <v>42913.466666666667</v>
      </c>
      <c r="C1287" s="376" t="s">
        <v>2050</v>
      </c>
      <c r="D1287" s="355">
        <v>640</v>
      </c>
      <c r="E1287">
        <v>0.01</v>
      </c>
      <c r="F1287">
        <v>1.12239</v>
      </c>
      <c r="G1287" s="355">
        <v>0</v>
      </c>
      <c r="H1287">
        <v>1.12239</v>
      </c>
      <c r="I1287">
        <v>1.5</v>
      </c>
      <c r="J1287" s="355">
        <v>7701</v>
      </c>
    </row>
    <row r="1288" spans="1:10" x14ac:dyDescent="0.2">
      <c r="A1288">
        <v>3072</v>
      </c>
      <c r="B1288" s="585">
        <v>42913.466666666667</v>
      </c>
      <c r="C1288" s="376" t="s">
        <v>92</v>
      </c>
      <c r="D1288" s="355">
        <v>641</v>
      </c>
      <c r="E1288">
        <v>0.01</v>
      </c>
      <c r="F1288">
        <v>1.12249</v>
      </c>
      <c r="G1288" s="355">
        <v>0</v>
      </c>
      <c r="H1288">
        <v>0</v>
      </c>
    </row>
    <row r="1289" spans="1:10" x14ac:dyDescent="0.2">
      <c r="A1289">
        <v>3074</v>
      </c>
      <c r="B1289" s="585">
        <v>42913.46875</v>
      </c>
      <c r="C1289" s="376" t="s">
        <v>2050</v>
      </c>
      <c r="D1289" s="355">
        <v>641</v>
      </c>
      <c r="E1289">
        <v>0.01</v>
      </c>
      <c r="F1289">
        <v>1.1240600000000001</v>
      </c>
      <c r="G1289" s="355">
        <v>0</v>
      </c>
      <c r="H1289">
        <v>1.1240600000000001</v>
      </c>
      <c r="I1289">
        <v>1.5</v>
      </c>
      <c r="J1289" s="355">
        <v>7702.5</v>
      </c>
    </row>
    <row r="1290" spans="1:10" x14ac:dyDescent="0.2">
      <c r="A1290">
        <v>3075</v>
      </c>
      <c r="B1290" s="585">
        <v>42913.46875</v>
      </c>
      <c r="C1290" s="376" t="s">
        <v>93</v>
      </c>
      <c r="D1290" s="355">
        <v>642</v>
      </c>
      <c r="E1290">
        <v>0.06</v>
      </c>
      <c r="F1290">
        <v>1.12334</v>
      </c>
      <c r="G1290" s="355">
        <v>0</v>
      </c>
      <c r="H1290">
        <v>0</v>
      </c>
    </row>
    <row r="1291" spans="1:10" x14ac:dyDescent="0.2">
      <c r="A1291">
        <v>3150</v>
      </c>
      <c r="B1291" s="585">
        <v>42914.636805555558</v>
      </c>
      <c r="C1291" s="376" t="s">
        <v>2050</v>
      </c>
      <c r="D1291" s="355">
        <v>642</v>
      </c>
      <c r="E1291">
        <v>0.06</v>
      </c>
      <c r="F1291">
        <v>1.13121</v>
      </c>
      <c r="G1291" s="355">
        <v>0</v>
      </c>
      <c r="H1291">
        <v>1.13121</v>
      </c>
      <c r="I1291">
        <v>-47.25</v>
      </c>
      <c r="J1291" s="355">
        <v>7587.69</v>
      </c>
    </row>
    <row r="1292" spans="1:10" x14ac:dyDescent="0.2">
      <c r="A1292">
        <v>3080</v>
      </c>
      <c r="B1292" s="585">
        <v>42913.46875</v>
      </c>
      <c r="C1292" s="376" t="s">
        <v>92</v>
      </c>
      <c r="D1292" s="355">
        <v>643</v>
      </c>
      <c r="E1292">
        <v>0.01</v>
      </c>
      <c r="F1292">
        <v>1.1233599999999999</v>
      </c>
      <c r="G1292" s="355">
        <v>0</v>
      </c>
      <c r="H1292">
        <v>0</v>
      </c>
    </row>
    <row r="1293" spans="1:10" x14ac:dyDescent="0.2">
      <c r="A1293">
        <v>3082</v>
      </c>
      <c r="B1293" s="585">
        <v>42913.488888888889</v>
      </c>
      <c r="C1293" s="376" t="s">
        <v>2050</v>
      </c>
      <c r="D1293" s="355">
        <v>643</v>
      </c>
      <c r="E1293">
        <v>0.01</v>
      </c>
      <c r="F1293">
        <v>1.12493</v>
      </c>
      <c r="G1293" s="355">
        <v>0</v>
      </c>
      <c r="H1293">
        <v>1.12493</v>
      </c>
      <c r="I1293">
        <v>1.5</v>
      </c>
      <c r="J1293" s="355">
        <v>7704</v>
      </c>
    </row>
    <row r="1294" spans="1:10" x14ac:dyDescent="0.2">
      <c r="A1294">
        <v>3083</v>
      </c>
      <c r="B1294" s="585">
        <v>42913.488888888889</v>
      </c>
      <c r="C1294" s="376" t="s">
        <v>92</v>
      </c>
      <c r="D1294" s="355">
        <v>644</v>
      </c>
      <c r="E1294">
        <v>0.01</v>
      </c>
      <c r="F1294">
        <v>1.12496</v>
      </c>
      <c r="G1294" s="355">
        <v>0</v>
      </c>
      <c r="H1294">
        <v>0</v>
      </c>
    </row>
    <row r="1295" spans="1:10" x14ac:dyDescent="0.2">
      <c r="A1295">
        <v>3085</v>
      </c>
      <c r="B1295" s="585">
        <v>42913.57916666667</v>
      </c>
      <c r="C1295" s="376" t="s">
        <v>2050</v>
      </c>
      <c r="D1295" s="355">
        <v>644</v>
      </c>
      <c r="E1295">
        <v>0.01</v>
      </c>
      <c r="F1295">
        <v>1.12653</v>
      </c>
      <c r="G1295" s="355">
        <v>0</v>
      </c>
      <c r="H1295">
        <v>1.12653</v>
      </c>
      <c r="I1295">
        <v>1.5</v>
      </c>
      <c r="J1295" s="355">
        <v>7705.5</v>
      </c>
    </row>
    <row r="1296" spans="1:10" x14ac:dyDescent="0.2">
      <c r="A1296">
        <v>3086</v>
      </c>
      <c r="B1296" s="585">
        <v>42913.57916666667</v>
      </c>
      <c r="C1296" s="376" t="s">
        <v>92</v>
      </c>
      <c r="D1296" s="355">
        <v>645</v>
      </c>
      <c r="E1296">
        <v>0.01</v>
      </c>
      <c r="F1296">
        <v>1.12659</v>
      </c>
      <c r="G1296" s="355">
        <v>0</v>
      </c>
      <c r="H1296">
        <v>0</v>
      </c>
    </row>
    <row r="1297" spans="1:10" x14ac:dyDescent="0.2">
      <c r="A1297">
        <v>3094</v>
      </c>
      <c r="B1297" s="585">
        <v>42913.645138888889</v>
      </c>
      <c r="C1297" s="376" t="s">
        <v>2050</v>
      </c>
      <c r="D1297" s="355">
        <v>645</v>
      </c>
      <c r="E1297">
        <v>0.01</v>
      </c>
      <c r="F1297">
        <v>1.1281600000000001</v>
      </c>
      <c r="G1297" s="355">
        <v>0</v>
      </c>
      <c r="H1297">
        <v>1.1281600000000001</v>
      </c>
      <c r="I1297">
        <v>1.5</v>
      </c>
      <c r="J1297" s="355">
        <v>7707</v>
      </c>
    </row>
    <row r="1298" spans="1:10" x14ac:dyDescent="0.2">
      <c r="A1298">
        <v>3088</v>
      </c>
      <c r="B1298" s="585">
        <v>42913.592361111114</v>
      </c>
      <c r="C1298" s="376" t="s">
        <v>93</v>
      </c>
      <c r="D1298" s="355">
        <v>646</v>
      </c>
      <c r="E1298">
        <v>0.1</v>
      </c>
      <c r="F1298">
        <v>1.1268400000000001</v>
      </c>
      <c r="G1298" s="355">
        <v>0</v>
      </c>
      <c r="H1298">
        <v>0</v>
      </c>
    </row>
    <row r="1299" spans="1:10" x14ac:dyDescent="0.2">
      <c r="A1299">
        <v>3151</v>
      </c>
      <c r="B1299" s="585">
        <v>42914.636805555558</v>
      </c>
      <c r="C1299" s="376" t="s">
        <v>2050</v>
      </c>
      <c r="D1299" s="355">
        <v>646</v>
      </c>
      <c r="E1299">
        <v>0.1</v>
      </c>
      <c r="F1299">
        <v>1.13121</v>
      </c>
      <c r="G1299" s="355">
        <v>0</v>
      </c>
      <c r="H1299">
        <v>1.13121</v>
      </c>
      <c r="I1299">
        <v>-43.75</v>
      </c>
      <c r="J1299" s="355">
        <v>7543.95</v>
      </c>
    </row>
    <row r="1300" spans="1:10" x14ac:dyDescent="0.2">
      <c r="A1300">
        <v>3095</v>
      </c>
      <c r="B1300" s="585">
        <v>42913.645138888889</v>
      </c>
      <c r="C1300" s="376" t="s">
        <v>92</v>
      </c>
      <c r="D1300" s="355">
        <v>647</v>
      </c>
      <c r="E1300">
        <v>0.01</v>
      </c>
      <c r="F1300">
        <v>1.12818</v>
      </c>
      <c r="G1300" s="355">
        <v>0</v>
      </c>
      <c r="H1300">
        <v>0</v>
      </c>
    </row>
    <row r="1301" spans="1:10" x14ac:dyDescent="0.2">
      <c r="A1301">
        <v>3097</v>
      </c>
      <c r="B1301" s="585">
        <v>42913.691666666666</v>
      </c>
      <c r="C1301" s="376" t="s">
        <v>2050</v>
      </c>
      <c r="D1301" s="355">
        <v>647</v>
      </c>
      <c r="E1301">
        <v>0.01</v>
      </c>
      <c r="F1301">
        <v>1.12975</v>
      </c>
      <c r="G1301" s="355">
        <v>0</v>
      </c>
      <c r="H1301">
        <v>1.12975</v>
      </c>
      <c r="I1301">
        <v>1.5</v>
      </c>
      <c r="J1301" s="355">
        <v>7708.5</v>
      </c>
    </row>
    <row r="1302" spans="1:10" x14ac:dyDescent="0.2">
      <c r="A1302">
        <v>3098</v>
      </c>
      <c r="B1302" s="585">
        <v>42913.691666666666</v>
      </c>
      <c r="C1302" s="376" t="s">
        <v>92</v>
      </c>
      <c r="D1302" s="355">
        <v>648</v>
      </c>
      <c r="E1302">
        <v>0.01</v>
      </c>
      <c r="F1302">
        <v>1.1297699999999999</v>
      </c>
      <c r="G1302" s="355">
        <v>0</v>
      </c>
      <c r="H1302">
        <v>0</v>
      </c>
    </row>
    <row r="1303" spans="1:10" x14ac:dyDescent="0.2">
      <c r="A1303">
        <v>3107</v>
      </c>
      <c r="B1303" s="585">
        <v>42913.788888888892</v>
      </c>
      <c r="C1303" s="376" t="s">
        <v>2050</v>
      </c>
      <c r="D1303" s="355">
        <v>648</v>
      </c>
      <c r="E1303">
        <v>0.01</v>
      </c>
      <c r="F1303">
        <v>1.13134</v>
      </c>
      <c r="G1303" s="355">
        <v>0</v>
      </c>
      <c r="H1303">
        <v>1.13134</v>
      </c>
      <c r="I1303">
        <v>1.5</v>
      </c>
      <c r="J1303" s="355">
        <v>7710</v>
      </c>
    </row>
    <row r="1304" spans="1:10" x14ac:dyDescent="0.2">
      <c r="A1304">
        <v>3100</v>
      </c>
      <c r="B1304" s="585">
        <v>42913.691666666666</v>
      </c>
      <c r="C1304" s="376" t="s">
        <v>93</v>
      </c>
      <c r="D1304" s="355">
        <v>649</v>
      </c>
      <c r="E1304">
        <v>0.19</v>
      </c>
      <c r="F1304">
        <v>1.13035</v>
      </c>
      <c r="G1304" s="355">
        <v>0</v>
      </c>
      <c r="H1304">
        <v>0</v>
      </c>
    </row>
    <row r="1305" spans="1:10" x14ac:dyDescent="0.2">
      <c r="A1305">
        <v>3152</v>
      </c>
      <c r="B1305" s="585">
        <v>42914.636805555558</v>
      </c>
      <c r="C1305" s="376" t="s">
        <v>2050</v>
      </c>
      <c r="D1305" s="355">
        <v>649</v>
      </c>
      <c r="E1305">
        <v>0.19</v>
      </c>
      <c r="F1305">
        <v>1.13121</v>
      </c>
      <c r="G1305" s="355">
        <v>0</v>
      </c>
      <c r="H1305">
        <v>1.13121</v>
      </c>
      <c r="I1305">
        <v>-16.43</v>
      </c>
      <c r="J1305" s="355">
        <v>7527.52</v>
      </c>
    </row>
    <row r="1306" spans="1:10" x14ac:dyDescent="0.2">
      <c r="A1306">
        <v>3108</v>
      </c>
      <c r="B1306" s="585">
        <v>42913.791666666664</v>
      </c>
      <c r="C1306" s="376" t="s">
        <v>92</v>
      </c>
      <c r="D1306" s="355">
        <v>650</v>
      </c>
      <c r="E1306">
        <v>0.01</v>
      </c>
      <c r="F1306">
        <v>1.13228</v>
      </c>
      <c r="G1306" s="355">
        <v>0</v>
      </c>
      <c r="H1306">
        <v>0</v>
      </c>
    </row>
    <row r="1307" spans="1:10" x14ac:dyDescent="0.2">
      <c r="A1307">
        <v>3110</v>
      </c>
      <c r="B1307" s="585">
        <v>42913.878472222219</v>
      </c>
      <c r="C1307" s="376" t="s">
        <v>2050</v>
      </c>
      <c r="D1307" s="355">
        <v>650</v>
      </c>
      <c r="E1307">
        <v>0.01</v>
      </c>
      <c r="F1307">
        <v>1.13385</v>
      </c>
      <c r="G1307" s="355">
        <v>0</v>
      </c>
      <c r="H1307">
        <v>1.13385</v>
      </c>
      <c r="I1307">
        <v>1.5</v>
      </c>
      <c r="J1307" s="355">
        <v>7711.5</v>
      </c>
    </row>
    <row r="1308" spans="1:10" x14ac:dyDescent="0.2">
      <c r="A1308">
        <v>3111</v>
      </c>
      <c r="B1308" s="585">
        <v>42913.878472222219</v>
      </c>
      <c r="C1308" s="376" t="s">
        <v>93</v>
      </c>
      <c r="D1308" s="355">
        <v>651</v>
      </c>
      <c r="E1308">
        <v>0.34</v>
      </c>
      <c r="F1308">
        <v>1.13385</v>
      </c>
      <c r="G1308" s="355">
        <v>0</v>
      </c>
      <c r="H1308">
        <v>0</v>
      </c>
    </row>
    <row r="1309" spans="1:10" x14ac:dyDescent="0.2">
      <c r="A1309">
        <v>3153</v>
      </c>
      <c r="B1309" s="585">
        <v>42914.636805555558</v>
      </c>
      <c r="C1309" s="376" t="s">
        <v>2050</v>
      </c>
      <c r="D1309" s="355">
        <v>651</v>
      </c>
      <c r="E1309">
        <v>0.34</v>
      </c>
      <c r="F1309">
        <v>1.13121</v>
      </c>
      <c r="G1309" s="355">
        <v>0</v>
      </c>
      <c r="H1309">
        <v>1.13121</v>
      </c>
      <c r="I1309">
        <v>89.6</v>
      </c>
      <c r="J1309" s="355">
        <v>7617.12</v>
      </c>
    </row>
    <row r="1310" spans="1:10" x14ac:dyDescent="0.2">
      <c r="A1310">
        <v>3119</v>
      </c>
      <c r="B1310" s="585">
        <v>42913.878472222219</v>
      </c>
      <c r="C1310" s="376" t="s">
        <v>92</v>
      </c>
      <c r="D1310" s="355">
        <v>652</v>
      </c>
      <c r="E1310">
        <v>0.01</v>
      </c>
      <c r="F1310">
        <v>1.1338699999999999</v>
      </c>
      <c r="G1310" s="355">
        <v>0</v>
      </c>
      <c r="H1310">
        <v>0</v>
      </c>
    </row>
    <row r="1311" spans="1:10" x14ac:dyDescent="0.2">
      <c r="A1311">
        <v>3129</v>
      </c>
      <c r="B1311" s="585">
        <v>42914.364583333336</v>
      </c>
      <c r="C1311" s="376" t="s">
        <v>2050</v>
      </c>
      <c r="D1311" s="355">
        <v>652</v>
      </c>
      <c r="E1311">
        <v>0.01</v>
      </c>
      <c r="F1311">
        <v>1.1355599999999999</v>
      </c>
      <c r="G1311" s="355">
        <v>0</v>
      </c>
      <c r="H1311">
        <v>1.1355599999999999</v>
      </c>
      <c r="I1311">
        <v>1.5</v>
      </c>
      <c r="J1311" s="355">
        <v>7713</v>
      </c>
    </row>
    <row r="1312" spans="1:10" x14ac:dyDescent="0.2">
      <c r="A1312">
        <v>3130</v>
      </c>
      <c r="B1312" s="585">
        <v>42914.364583333336</v>
      </c>
      <c r="C1312" s="376" t="s">
        <v>92</v>
      </c>
      <c r="D1312" s="355">
        <v>653</v>
      </c>
      <c r="E1312">
        <v>0.01</v>
      </c>
      <c r="F1312">
        <v>1.13557</v>
      </c>
      <c r="G1312" s="355">
        <v>0</v>
      </c>
      <c r="H1312">
        <v>0</v>
      </c>
    </row>
    <row r="1313" spans="1:10" x14ac:dyDescent="0.2">
      <c r="A1313">
        <v>3132</v>
      </c>
      <c r="B1313" s="585">
        <v>42914.384027777778</v>
      </c>
      <c r="C1313" s="376" t="s">
        <v>2050</v>
      </c>
      <c r="D1313" s="355">
        <v>653</v>
      </c>
      <c r="E1313">
        <v>0.01</v>
      </c>
      <c r="F1313">
        <v>1.13714</v>
      </c>
      <c r="G1313" s="355">
        <v>0</v>
      </c>
      <c r="H1313">
        <v>1.13714</v>
      </c>
      <c r="I1313">
        <v>1.5</v>
      </c>
      <c r="J1313" s="355">
        <v>7714.5</v>
      </c>
    </row>
    <row r="1314" spans="1:10" x14ac:dyDescent="0.2">
      <c r="A1314">
        <v>3133</v>
      </c>
      <c r="B1314" s="585">
        <v>42914.384027777778</v>
      </c>
      <c r="C1314" s="376" t="s">
        <v>92</v>
      </c>
      <c r="D1314" s="355">
        <v>654</v>
      </c>
      <c r="E1314">
        <v>0.01</v>
      </c>
      <c r="F1314">
        <v>1.13717</v>
      </c>
      <c r="G1314" s="355">
        <v>0</v>
      </c>
      <c r="H1314">
        <v>0</v>
      </c>
    </row>
    <row r="1315" spans="1:10" x14ac:dyDescent="0.2">
      <c r="A1315">
        <v>3144</v>
      </c>
      <c r="B1315" s="585">
        <v>42914.450694444444</v>
      </c>
      <c r="C1315" s="376" t="s">
        <v>2050</v>
      </c>
      <c r="D1315" s="355">
        <v>654</v>
      </c>
      <c r="E1315">
        <v>0.01</v>
      </c>
      <c r="F1315">
        <v>1.1387400000000001</v>
      </c>
      <c r="G1315" s="355">
        <v>0</v>
      </c>
      <c r="H1315">
        <v>1.1387400000000001</v>
      </c>
      <c r="I1315">
        <v>1.5</v>
      </c>
      <c r="J1315" s="355">
        <v>7716</v>
      </c>
    </row>
    <row r="1316" spans="1:10" x14ac:dyDescent="0.2">
      <c r="A1316">
        <v>3135</v>
      </c>
      <c r="B1316" s="585">
        <v>42914.384027777778</v>
      </c>
      <c r="C1316" s="376" t="s">
        <v>93</v>
      </c>
      <c r="D1316" s="355">
        <v>655</v>
      </c>
      <c r="E1316">
        <v>0.61</v>
      </c>
      <c r="F1316">
        <v>1.1373500000000001</v>
      </c>
      <c r="G1316" s="355">
        <v>0</v>
      </c>
      <c r="H1316">
        <v>0</v>
      </c>
    </row>
    <row r="1317" spans="1:10" x14ac:dyDescent="0.2">
      <c r="A1317">
        <v>3154</v>
      </c>
      <c r="B1317" s="585">
        <v>42914.636805555558</v>
      </c>
      <c r="C1317" s="376" t="s">
        <v>2050</v>
      </c>
      <c r="D1317" s="355">
        <v>655</v>
      </c>
      <c r="E1317">
        <v>0.61</v>
      </c>
      <c r="F1317">
        <v>1.13121</v>
      </c>
      <c r="G1317" s="355">
        <v>0</v>
      </c>
      <c r="H1317">
        <v>1.13121</v>
      </c>
      <c r="I1317">
        <v>370.27</v>
      </c>
      <c r="J1317" s="355">
        <v>7987.39</v>
      </c>
    </row>
    <row r="1318" spans="1:10" x14ac:dyDescent="0.2">
      <c r="A1318">
        <v>3145</v>
      </c>
      <c r="B1318" s="585">
        <v>42914.450694444444</v>
      </c>
      <c r="C1318" s="376" t="s">
        <v>92</v>
      </c>
      <c r="D1318" s="355">
        <v>656</v>
      </c>
      <c r="E1318">
        <v>0.01</v>
      </c>
      <c r="F1318">
        <v>1.1388199999999999</v>
      </c>
      <c r="G1318" s="355">
        <v>0</v>
      </c>
      <c r="H1318">
        <v>0</v>
      </c>
    </row>
    <row r="1319" spans="1:10" x14ac:dyDescent="0.2">
      <c r="A1319">
        <v>3173</v>
      </c>
      <c r="B1319" s="585">
        <v>42914.690972222219</v>
      </c>
      <c r="C1319" s="376" t="s">
        <v>2050</v>
      </c>
      <c r="D1319" s="355">
        <v>656</v>
      </c>
      <c r="E1319">
        <v>0.01</v>
      </c>
      <c r="F1319">
        <v>1.13446</v>
      </c>
      <c r="G1319" s="355">
        <v>0</v>
      </c>
      <c r="H1319">
        <v>1.13446</v>
      </c>
      <c r="I1319">
        <v>-4.43</v>
      </c>
      <c r="J1319" s="355">
        <v>7982.96</v>
      </c>
    </row>
    <row r="1320" spans="1:10" x14ac:dyDescent="0.2">
      <c r="A1320">
        <v>3155</v>
      </c>
      <c r="B1320" s="585">
        <v>42914.638888888891</v>
      </c>
      <c r="C1320" s="376" t="s">
        <v>93</v>
      </c>
      <c r="D1320" s="355">
        <v>657</v>
      </c>
      <c r="E1320">
        <v>0.01</v>
      </c>
      <c r="F1320">
        <v>1.12967</v>
      </c>
      <c r="G1320" s="355">
        <v>0</v>
      </c>
      <c r="H1320">
        <v>0</v>
      </c>
    </row>
    <row r="1321" spans="1:10" x14ac:dyDescent="0.2">
      <c r="A1321">
        <v>3248</v>
      </c>
      <c r="B1321" s="585">
        <v>42919.465277777781</v>
      </c>
      <c r="C1321" s="376" t="s">
        <v>2050</v>
      </c>
      <c r="D1321" s="355">
        <v>657</v>
      </c>
      <c r="E1321">
        <v>0.01</v>
      </c>
      <c r="F1321">
        <v>1.13873</v>
      </c>
      <c r="G1321" s="355">
        <v>0</v>
      </c>
      <c r="H1321">
        <v>1.13873</v>
      </c>
      <c r="I1321">
        <v>-8.8000000000000007</v>
      </c>
      <c r="J1321" s="355">
        <v>8007.14</v>
      </c>
    </row>
    <row r="1322" spans="1:10" x14ac:dyDescent="0.2">
      <c r="A1322">
        <v>3157</v>
      </c>
      <c r="B1322" s="585">
        <v>42914.638888888891</v>
      </c>
      <c r="C1322" s="376" t="s">
        <v>2113</v>
      </c>
      <c r="D1322" s="355">
        <v>658</v>
      </c>
      <c r="E1322">
        <v>0.02</v>
      </c>
      <c r="F1322">
        <v>1.1337999999999999</v>
      </c>
      <c r="G1322" s="355">
        <v>0</v>
      </c>
      <c r="H1322">
        <v>0</v>
      </c>
    </row>
    <row r="1323" spans="1:10" x14ac:dyDescent="0.2">
      <c r="A1323">
        <v>3169</v>
      </c>
      <c r="B1323" s="585">
        <v>42914.646527777775</v>
      </c>
      <c r="C1323" s="376" t="s">
        <v>92</v>
      </c>
      <c r="D1323" s="355">
        <v>658</v>
      </c>
      <c r="E1323">
        <v>0.02</v>
      </c>
      <c r="F1323">
        <v>1.1337999999999999</v>
      </c>
      <c r="G1323" s="355">
        <v>0</v>
      </c>
      <c r="H1323">
        <v>1.13443</v>
      </c>
    </row>
    <row r="1324" spans="1:10" x14ac:dyDescent="0.2">
      <c r="A1324">
        <v>3174</v>
      </c>
      <c r="B1324" s="585">
        <v>42914.690972222219</v>
      </c>
      <c r="C1324" s="376" t="s">
        <v>2050</v>
      </c>
      <c r="D1324" s="355">
        <v>658</v>
      </c>
      <c r="E1324">
        <v>0.02</v>
      </c>
      <c r="F1324">
        <v>1.13446</v>
      </c>
      <c r="G1324" s="355">
        <v>0</v>
      </c>
      <c r="H1324">
        <v>1.13446</v>
      </c>
      <c r="I1324">
        <v>1.18</v>
      </c>
      <c r="J1324" s="355">
        <v>7984.14</v>
      </c>
    </row>
    <row r="1325" spans="1:10" x14ac:dyDescent="0.2">
      <c r="A1325">
        <v>3158</v>
      </c>
      <c r="B1325" s="585">
        <v>42914.638888888891</v>
      </c>
      <c r="C1325" s="376" t="s">
        <v>2113</v>
      </c>
      <c r="D1325" s="355">
        <v>659</v>
      </c>
      <c r="E1325">
        <v>0.03</v>
      </c>
      <c r="F1325">
        <v>1.1303000000000001</v>
      </c>
      <c r="G1325" s="355">
        <v>0</v>
      </c>
      <c r="H1325">
        <v>0</v>
      </c>
    </row>
    <row r="1326" spans="1:10" x14ac:dyDescent="0.2">
      <c r="A1326">
        <v>3162</v>
      </c>
      <c r="B1326" s="585">
        <v>42914.63958333333</v>
      </c>
      <c r="C1326" s="376" t="s">
        <v>92</v>
      </c>
      <c r="D1326" s="355">
        <v>659</v>
      </c>
      <c r="E1326">
        <v>0.03</v>
      </c>
      <c r="F1326">
        <v>1.1303000000000001</v>
      </c>
      <c r="G1326" s="355">
        <v>0</v>
      </c>
      <c r="H1326">
        <v>1.13395</v>
      </c>
    </row>
    <row r="1327" spans="1:10" x14ac:dyDescent="0.2">
      <c r="A1327">
        <v>3175</v>
      </c>
      <c r="B1327" s="585">
        <v>42914.690972222219</v>
      </c>
      <c r="C1327" s="376" t="s">
        <v>2050</v>
      </c>
      <c r="D1327" s="355">
        <v>659</v>
      </c>
      <c r="E1327">
        <v>0.03</v>
      </c>
      <c r="F1327">
        <v>1.13446</v>
      </c>
      <c r="G1327" s="355">
        <v>0</v>
      </c>
      <c r="H1327">
        <v>1.13446</v>
      </c>
      <c r="I1327">
        <v>12.27</v>
      </c>
      <c r="J1327" s="355">
        <v>7996.41</v>
      </c>
    </row>
    <row r="1328" spans="1:10" x14ac:dyDescent="0.2">
      <c r="A1328">
        <v>3166</v>
      </c>
      <c r="B1328" s="585">
        <v>42914.646527777775</v>
      </c>
      <c r="C1328" s="376" t="s">
        <v>93</v>
      </c>
      <c r="D1328" s="355">
        <v>660</v>
      </c>
      <c r="E1328">
        <v>0.02</v>
      </c>
      <c r="F1328">
        <v>1.13323</v>
      </c>
      <c r="G1328" s="355">
        <v>0</v>
      </c>
      <c r="H1328">
        <v>0</v>
      </c>
    </row>
    <row r="1329" spans="1:10" x14ac:dyDescent="0.2">
      <c r="A1329">
        <v>3249</v>
      </c>
      <c r="B1329" s="585">
        <v>42919.465277777781</v>
      </c>
      <c r="C1329" s="376" t="s">
        <v>2050</v>
      </c>
      <c r="D1329" s="355">
        <v>660</v>
      </c>
      <c r="E1329">
        <v>0.02</v>
      </c>
      <c r="F1329">
        <v>1.13873</v>
      </c>
      <c r="G1329" s="355">
        <v>0</v>
      </c>
      <c r="H1329">
        <v>1.13873</v>
      </c>
      <c r="I1329">
        <v>-10.49</v>
      </c>
      <c r="J1329" s="355">
        <v>7996.65</v>
      </c>
    </row>
    <row r="1330" spans="1:10" x14ac:dyDescent="0.2">
      <c r="A1330">
        <v>3176</v>
      </c>
      <c r="B1330" s="585">
        <v>42914.690972222219</v>
      </c>
      <c r="C1330" s="376" t="s">
        <v>92</v>
      </c>
      <c r="D1330" s="355">
        <v>661</v>
      </c>
      <c r="E1330">
        <v>0.01</v>
      </c>
      <c r="F1330">
        <v>1.1345099999999999</v>
      </c>
      <c r="G1330" s="355">
        <v>0</v>
      </c>
      <c r="H1330">
        <v>0</v>
      </c>
    </row>
    <row r="1331" spans="1:10" x14ac:dyDescent="0.2">
      <c r="A1331">
        <v>3178</v>
      </c>
      <c r="B1331" s="585">
        <v>42914.690972222219</v>
      </c>
      <c r="C1331" s="376" t="s">
        <v>2050</v>
      </c>
      <c r="D1331" s="355">
        <v>661</v>
      </c>
      <c r="E1331">
        <v>0.01</v>
      </c>
      <c r="F1331">
        <v>1.13608</v>
      </c>
      <c r="G1331" s="355">
        <v>0</v>
      </c>
      <c r="H1331">
        <v>1.13608</v>
      </c>
      <c r="I1331">
        <v>1.5</v>
      </c>
      <c r="J1331" s="355">
        <v>7997.91</v>
      </c>
    </row>
    <row r="1332" spans="1:10" x14ac:dyDescent="0.2">
      <c r="A1332">
        <v>3179</v>
      </c>
      <c r="B1332" s="585">
        <v>42914.694444444445</v>
      </c>
      <c r="C1332" s="376" t="s">
        <v>92</v>
      </c>
      <c r="D1332" s="355">
        <v>662</v>
      </c>
      <c r="E1332">
        <v>0.01</v>
      </c>
      <c r="F1332">
        <v>1.13547</v>
      </c>
      <c r="G1332" s="355">
        <v>0</v>
      </c>
      <c r="H1332">
        <v>0</v>
      </c>
    </row>
    <row r="1333" spans="1:10" x14ac:dyDescent="0.2">
      <c r="A1333">
        <v>3185</v>
      </c>
      <c r="B1333" s="585">
        <v>42914.708333333336</v>
      </c>
      <c r="C1333" s="376" t="s">
        <v>2050</v>
      </c>
      <c r="D1333" s="355">
        <v>662</v>
      </c>
      <c r="E1333">
        <v>0.01</v>
      </c>
      <c r="F1333">
        <v>1.1370400000000001</v>
      </c>
      <c r="G1333" s="355">
        <v>0</v>
      </c>
      <c r="H1333">
        <v>1.1370400000000001</v>
      </c>
      <c r="I1333">
        <v>1.5</v>
      </c>
      <c r="J1333" s="355">
        <v>7999.41</v>
      </c>
    </row>
    <row r="1334" spans="1:10" x14ac:dyDescent="0.2">
      <c r="A1334">
        <v>3181</v>
      </c>
      <c r="B1334" s="585">
        <v>42914.706944444442</v>
      </c>
      <c r="C1334" s="376" t="s">
        <v>93</v>
      </c>
      <c r="D1334" s="355">
        <v>663</v>
      </c>
      <c r="E1334">
        <v>0.03</v>
      </c>
      <c r="F1334">
        <v>1.1367700000000001</v>
      </c>
      <c r="G1334" s="355">
        <v>0</v>
      </c>
      <c r="H1334">
        <v>0</v>
      </c>
    </row>
    <row r="1335" spans="1:10" x14ac:dyDescent="0.2">
      <c r="A1335">
        <v>3250</v>
      </c>
      <c r="B1335" s="585">
        <v>42919.465277777781</v>
      </c>
      <c r="C1335" s="376" t="s">
        <v>2050</v>
      </c>
      <c r="D1335" s="355">
        <v>663</v>
      </c>
      <c r="E1335">
        <v>0.03</v>
      </c>
      <c r="F1335">
        <v>1.13873</v>
      </c>
      <c r="G1335" s="355">
        <v>0</v>
      </c>
      <c r="H1335">
        <v>1.13873</v>
      </c>
      <c r="I1335">
        <v>-5.1100000000000003</v>
      </c>
      <c r="J1335" s="355">
        <v>7991.54</v>
      </c>
    </row>
    <row r="1336" spans="1:10" x14ac:dyDescent="0.2">
      <c r="A1336">
        <v>3186</v>
      </c>
      <c r="B1336" s="585">
        <v>42914.708333333336</v>
      </c>
      <c r="C1336" s="376" t="s">
        <v>92</v>
      </c>
      <c r="D1336" s="355">
        <v>664</v>
      </c>
      <c r="E1336">
        <v>0.01</v>
      </c>
      <c r="F1336">
        <v>1.1370499999999999</v>
      </c>
      <c r="G1336" s="355">
        <v>0</v>
      </c>
      <c r="H1336">
        <v>0</v>
      </c>
    </row>
    <row r="1337" spans="1:10" x14ac:dyDescent="0.2">
      <c r="A1337">
        <v>3188</v>
      </c>
      <c r="B1337" s="585">
        <v>42914.711111111108</v>
      </c>
      <c r="C1337" s="376" t="s">
        <v>2050</v>
      </c>
      <c r="D1337" s="355">
        <v>664</v>
      </c>
      <c r="E1337">
        <v>0.01</v>
      </c>
      <c r="F1337">
        <v>1.13862</v>
      </c>
      <c r="G1337" s="355">
        <v>0</v>
      </c>
      <c r="H1337">
        <v>1.13862</v>
      </c>
      <c r="I1337">
        <v>1.5</v>
      </c>
      <c r="J1337" s="355">
        <v>8000.91</v>
      </c>
    </row>
    <row r="1338" spans="1:10" x14ac:dyDescent="0.2">
      <c r="A1338">
        <v>3189</v>
      </c>
      <c r="B1338" s="585">
        <v>42914.711805555555</v>
      </c>
      <c r="C1338" s="376" t="s">
        <v>92</v>
      </c>
      <c r="D1338" s="355">
        <v>665</v>
      </c>
      <c r="E1338">
        <v>0.01</v>
      </c>
      <c r="F1338">
        <v>1.13866</v>
      </c>
      <c r="G1338" s="355">
        <v>0</v>
      </c>
      <c r="H1338">
        <v>0</v>
      </c>
    </row>
    <row r="1339" spans="1:10" x14ac:dyDescent="0.2">
      <c r="A1339">
        <v>3194</v>
      </c>
      <c r="B1339" s="585">
        <v>42914.825694444444</v>
      </c>
      <c r="C1339" s="376" t="s">
        <v>2050</v>
      </c>
      <c r="D1339" s="355">
        <v>665</v>
      </c>
      <c r="E1339">
        <v>0.01</v>
      </c>
      <c r="F1339">
        <v>1.1378999999999999</v>
      </c>
      <c r="G1339" s="355">
        <v>0</v>
      </c>
      <c r="H1339">
        <v>1.1378999999999999</v>
      </c>
      <c r="I1339">
        <v>-0.83</v>
      </c>
      <c r="J1339" s="355">
        <v>8000.08</v>
      </c>
    </row>
    <row r="1340" spans="1:10" x14ac:dyDescent="0.2">
      <c r="A1340">
        <v>3191</v>
      </c>
      <c r="B1340" s="585">
        <v>42914.770833333336</v>
      </c>
      <c r="C1340" s="376" t="s">
        <v>92</v>
      </c>
      <c r="D1340" s="355">
        <v>666</v>
      </c>
      <c r="E1340">
        <v>0.02</v>
      </c>
      <c r="F1340">
        <v>1.1351599999999999</v>
      </c>
      <c r="G1340" s="355">
        <v>0</v>
      </c>
      <c r="H1340">
        <v>0</v>
      </c>
    </row>
    <row r="1341" spans="1:10" x14ac:dyDescent="0.2">
      <c r="A1341">
        <v>3195</v>
      </c>
      <c r="B1341" s="585">
        <v>42914.825694444444</v>
      </c>
      <c r="C1341" s="376" t="s">
        <v>2050</v>
      </c>
      <c r="D1341" s="355">
        <v>666</v>
      </c>
      <c r="E1341">
        <v>0.02</v>
      </c>
      <c r="F1341">
        <v>1.1378999999999999</v>
      </c>
      <c r="G1341" s="355">
        <v>0</v>
      </c>
      <c r="H1341">
        <v>1.1378999999999999</v>
      </c>
      <c r="I1341">
        <v>5.34</v>
      </c>
      <c r="J1341" s="355">
        <v>8005.42</v>
      </c>
    </row>
    <row r="1342" spans="1:10" x14ac:dyDescent="0.2">
      <c r="A1342">
        <v>3196</v>
      </c>
      <c r="B1342" s="585">
        <v>42914.825694444444</v>
      </c>
      <c r="C1342" s="376" t="s">
        <v>92</v>
      </c>
      <c r="D1342" s="355">
        <v>667</v>
      </c>
      <c r="E1342">
        <v>0.01</v>
      </c>
      <c r="F1342">
        <v>1.1379300000000001</v>
      </c>
      <c r="G1342" s="355">
        <v>0</v>
      </c>
      <c r="H1342">
        <v>0</v>
      </c>
    </row>
    <row r="1343" spans="1:10" x14ac:dyDescent="0.2">
      <c r="A1343">
        <v>3202</v>
      </c>
      <c r="B1343" s="585">
        <v>42915.201388888891</v>
      </c>
      <c r="C1343" s="376" t="s">
        <v>2050</v>
      </c>
      <c r="D1343" s="355">
        <v>667</v>
      </c>
      <c r="E1343">
        <v>0.01</v>
      </c>
      <c r="F1343">
        <v>1.1398600000000001</v>
      </c>
      <c r="G1343" s="355">
        <v>0</v>
      </c>
      <c r="H1343">
        <v>1.1398600000000001</v>
      </c>
      <c r="I1343">
        <v>1.5</v>
      </c>
      <c r="J1343" s="355">
        <v>8006.93</v>
      </c>
    </row>
    <row r="1344" spans="1:10" x14ac:dyDescent="0.2">
      <c r="A1344">
        <v>3203</v>
      </c>
      <c r="B1344" s="585">
        <v>42915.201388888891</v>
      </c>
      <c r="C1344" s="376" t="s">
        <v>92</v>
      </c>
      <c r="D1344" s="355">
        <v>668</v>
      </c>
      <c r="E1344">
        <v>0.01</v>
      </c>
      <c r="F1344">
        <v>1.13991</v>
      </c>
      <c r="G1344" s="355">
        <v>0</v>
      </c>
      <c r="H1344">
        <v>0</v>
      </c>
    </row>
    <row r="1345" spans="1:10" x14ac:dyDescent="0.2">
      <c r="A1345">
        <v>3210</v>
      </c>
      <c r="B1345" s="585">
        <v>42915.217361111114</v>
      </c>
      <c r="C1345" s="376" t="s">
        <v>2050</v>
      </c>
      <c r="D1345" s="355">
        <v>668</v>
      </c>
      <c r="E1345">
        <v>0.01</v>
      </c>
      <c r="F1345">
        <v>1.1414800000000001</v>
      </c>
      <c r="G1345" s="355">
        <v>0</v>
      </c>
      <c r="H1345">
        <v>1.1414800000000001</v>
      </c>
      <c r="I1345">
        <v>1.5</v>
      </c>
      <c r="J1345" s="355">
        <v>8008.43</v>
      </c>
    </row>
    <row r="1346" spans="1:10" x14ac:dyDescent="0.2">
      <c r="A1346">
        <v>3205</v>
      </c>
      <c r="B1346" s="585">
        <v>42915.201388888891</v>
      </c>
      <c r="C1346" s="376" t="s">
        <v>93</v>
      </c>
      <c r="D1346" s="355">
        <v>669</v>
      </c>
      <c r="E1346">
        <v>0.06</v>
      </c>
      <c r="F1346">
        <v>1.1403399999999999</v>
      </c>
      <c r="G1346" s="355">
        <v>0</v>
      </c>
      <c r="H1346">
        <v>0</v>
      </c>
    </row>
    <row r="1347" spans="1:10" x14ac:dyDescent="0.2">
      <c r="A1347">
        <v>3251</v>
      </c>
      <c r="B1347" s="585">
        <v>42919.465277777781</v>
      </c>
      <c r="C1347" s="376" t="s">
        <v>2050</v>
      </c>
      <c r="D1347" s="355">
        <v>669</v>
      </c>
      <c r="E1347">
        <v>0.06</v>
      </c>
      <c r="F1347">
        <v>1.13873</v>
      </c>
      <c r="G1347" s="355">
        <v>0</v>
      </c>
      <c r="H1347">
        <v>1.13873</v>
      </c>
      <c r="I1347">
        <v>10.02</v>
      </c>
      <c r="J1347" s="355">
        <v>8001.57</v>
      </c>
    </row>
    <row r="1348" spans="1:10" x14ac:dyDescent="0.2">
      <c r="A1348">
        <v>3211</v>
      </c>
      <c r="B1348" s="585">
        <v>42915.217361111114</v>
      </c>
      <c r="C1348" s="376" t="s">
        <v>92</v>
      </c>
      <c r="D1348" s="355">
        <v>670</v>
      </c>
      <c r="E1348">
        <v>0.01</v>
      </c>
      <c r="F1348">
        <v>1.1415</v>
      </c>
      <c r="G1348" s="355">
        <v>0</v>
      </c>
      <c r="H1348">
        <v>0</v>
      </c>
    </row>
    <row r="1349" spans="1:10" x14ac:dyDescent="0.2">
      <c r="A1349">
        <v>3213</v>
      </c>
      <c r="B1349" s="585">
        <v>42915.425694444442</v>
      </c>
      <c r="C1349" s="376" t="s">
        <v>2050</v>
      </c>
      <c r="D1349" s="355">
        <v>670</v>
      </c>
      <c r="E1349">
        <v>0.01</v>
      </c>
      <c r="F1349">
        <v>1.14307</v>
      </c>
      <c r="G1349" s="355">
        <v>0</v>
      </c>
      <c r="H1349">
        <v>1.14307</v>
      </c>
      <c r="I1349">
        <v>1.5</v>
      </c>
      <c r="J1349" s="355">
        <v>8009.93</v>
      </c>
    </row>
    <row r="1350" spans="1:10" x14ac:dyDescent="0.2">
      <c r="A1350">
        <v>3214</v>
      </c>
      <c r="B1350" s="585">
        <v>42915.427083333336</v>
      </c>
      <c r="C1350" s="376" t="s">
        <v>92</v>
      </c>
      <c r="D1350" s="355">
        <v>671</v>
      </c>
      <c r="E1350">
        <v>0.01</v>
      </c>
      <c r="F1350">
        <v>1.1427700000000001</v>
      </c>
      <c r="G1350" s="355">
        <v>0</v>
      </c>
      <c r="H1350">
        <v>0</v>
      </c>
    </row>
    <row r="1351" spans="1:10" x14ac:dyDescent="0.2">
      <c r="A1351">
        <v>3219</v>
      </c>
      <c r="B1351" s="585">
        <v>42915.71597222222</v>
      </c>
      <c r="C1351" s="376" t="s">
        <v>2050</v>
      </c>
      <c r="D1351" s="355">
        <v>671</v>
      </c>
      <c r="E1351">
        <v>0.01</v>
      </c>
      <c r="F1351">
        <v>1.1419900000000001</v>
      </c>
      <c r="G1351" s="355">
        <v>0</v>
      </c>
      <c r="H1351">
        <v>1.1419900000000001</v>
      </c>
      <c r="I1351">
        <v>-0.85</v>
      </c>
      <c r="J1351" s="355">
        <v>8009.08</v>
      </c>
    </row>
    <row r="1352" spans="1:10" x14ac:dyDescent="0.2">
      <c r="A1352">
        <v>3216</v>
      </c>
      <c r="B1352" s="585">
        <v>42915.6</v>
      </c>
      <c r="C1352" s="376" t="s">
        <v>92</v>
      </c>
      <c r="D1352" s="355">
        <v>672</v>
      </c>
      <c r="E1352">
        <v>0.02</v>
      </c>
      <c r="F1352">
        <v>1.13924</v>
      </c>
      <c r="G1352" s="355">
        <v>0</v>
      </c>
      <c r="H1352">
        <v>0</v>
      </c>
    </row>
    <row r="1353" spans="1:10" x14ac:dyDescent="0.2">
      <c r="A1353">
        <v>3220</v>
      </c>
      <c r="B1353" s="585">
        <v>42915.71597222222</v>
      </c>
      <c r="C1353" s="376" t="s">
        <v>2050</v>
      </c>
      <c r="D1353" s="355">
        <v>672</v>
      </c>
      <c r="E1353">
        <v>0.02</v>
      </c>
      <c r="F1353">
        <v>1.1419900000000001</v>
      </c>
      <c r="G1353" s="355">
        <v>0</v>
      </c>
      <c r="H1353">
        <v>1.1419900000000001</v>
      </c>
      <c r="I1353">
        <v>5.36</v>
      </c>
      <c r="J1353" s="355">
        <v>8014.44</v>
      </c>
    </row>
    <row r="1354" spans="1:10" x14ac:dyDescent="0.2">
      <c r="A1354">
        <v>3221</v>
      </c>
      <c r="B1354" s="585">
        <v>42915.71597222222</v>
      </c>
      <c r="C1354" s="376" t="s">
        <v>92</v>
      </c>
      <c r="D1354" s="355">
        <v>673</v>
      </c>
      <c r="E1354">
        <v>0.01</v>
      </c>
      <c r="F1354">
        <v>1.1419999999999999</v>
      </c>
      <c r="G1354" s="355">
        <v>0</v>
      </c>
      <c r="H1354">
        <v>0</v>
      </c>
    </row>
    <row r="1355" spans="1:10" x14ac:dyDescent="0.2">
      <c r="A1355">
        <v>3223</v>
      </c>
      <c r="B1355" s="585">
        <v>42915.841666666667</v>
      </c>
      <c r="C1355" s="376" t="s">
        <v>2050</v>
      </c>
      <c r="D1355" s="355">
        <v>673</v>
      </c>
      <c r="E1355">
        <v>0.01</v>
      </c>
      <c r="F1355">
        <v>1.14357</v>
      </c>
      <c r="G1355" s="355">
        <v>0</v>
      </c>
      <c r="H1355">
        <v>1.14357</v>
      </c>
      <c r="I1355">
        <v>1.5</v>
      </c>
      <c r="J1355" s="355">
        <v>8015.94</v>
      </c>
    </row>
    <row r="1356" spans="1:10" x14ac:dyDescent="0.2">
      <c r="A1356">
        <v>3224</v>
      </c>
      <c r="B1356" s="585">
        <v>42915.841666666667</v>
      </c>
      <c r="C1356" s="376" t="s">
        <v>92</v>
      </c>
      <c r="D1356" s="355">
        <v>674</v>
      </c>
      <c r="E1356">
        <v>0.01</v>
      </c>
      <c r="F1356">
        <v>1.1435900000000001</v>
      </c>
      <c r="G1356" s="355">
        <v>0</v>
      </c>
      <c r="H1356">
        <v>0</v>
      </c>
    </row>
    <row r="1357" spans="1:10" x14ac:dyDescent="0.2">
      <c r="A1357">
        <v>3303</v>
      </c>
      <c r="B1357" s="585">
        <v>42922.615277777775</v>
      </c>
      <c r="C1357" s="376" t="s">
        <v>2050</v>
      </c>
      <c r="D1357" s="355">
        <v>674</v>
      </c>
      <c r="E1357">
        <v>0.01</v>
      </c>
      <c r="F1357">
        <v>1.1381699999999999</v>
      </c>
      <c r="G1357" s="355">
        <v>0</v>
      </c>
      <c r="H1357">
        <v>1.1381699999999999</v>
      </c>
      <c r="I1357">
        <v>-6.32</v>
      </c>
      <c r="J1357" s="355">
        <v>8058.95</v>
      </c>
    </row>
    <row r="1358" spans="1:10" x14ac:dyDescent="0.2">
      <c r="A1358">
        <v>3226</v>
      </c>
      <c r="B1358" s="585">
        <v>42915.849305555559</v>
      </c>
      <c r="C1358" s="376" t="s">
        <v>93</v>
      </c>
      <c r="D1358" s="355">
        <v>675</v>
      </c>
      <c r="E1358">
        <v>0.1</v>
      </c>
      <c r="F1358">
        <v>1.14384</v>
      </c>
      <c r="G1358" s="355">
        <v>0</v>
      </c>
      <c r="H1358">
        <v>0</v>
      </c>
    </row>
    <row r="1359" spans="1:10" x14ac:dyDescent="0.2">
      <c r="A1359">
        <v>3252</v>
      </c>
      <c r="B1359" s="585">
        <v>42919.465277777781</v>
      </c>
      <c r="C1359" s="376" t="s">
        <v>2050</v>
      </c>
      <c r="D1359" s="355">
        <v>675</v>
      </c>
      <c r="E1359">
        <v>0.1</v>
      </c>
      <c r="F1359">
        <v>1.13873</v>
      </c>
      <c r="G1359" s="355">
        <v>0</v>
      </c>
      <c r="H1359">
        <v>1.13873</v>
      </c>
      <c r="I1359">
        <v>51.71</v>
      </c>
      <c r="J1359" s="355">
        <v>8053.27</v>
      </c>
    </row>
    <row r="1360" spans="1:10" x14ac:dyDescent="0.2">
      <c r="A1360">
        <v>3238</v>
      </c>
      <c r="B1360" s="585">
        <v>42916.481249999997</v>
      </c>
      <c r="C1360" s="376" t="s">
        <v>92</v>
      </c>
      <c r="D1360" s="355">
        <v>676</v>
      </c>
      <c r="E1360">
        <v>0.02</v>
      </c>
      <c r="F1360">
        <v>1.14008</v>
      </c>
      <c r="G1360" s="355">
        <v>0</v>
      </c>
      <c r="H1360">
        <v>0</v>
      </c>
    </row>
    <row r="1361" spans="1:10" x14ac:dyDescent="0.2">
      <c r="A1361">
        <v>3304</v>
      </c>
      <c r="B1361" s="585">
        <v>42922.615277777775</v>
      </c>
      <c r="C1361" s="376" t="s">
        <v>2050</v>
      </c>
      <c r="D1361" s="355">
        <v>676</v>
      </c>
      <c r="E1361">
        <v>0.02</v>
      </c>
      <c r="F1361">
        <v>1.1381699999999999</v>
      </c>
      <c r="G1361" s="355">
        <v>0</v>
      </c>
      <c r="H1361">
        <v>1.1381699999999999</v>
      </c>
      <c r="I1361">
        <v>-5.39</v>
      </c>
      <c r="J1361" s="355">
        <v>8053.57</v>
      </c>
    </row>
    <row r="1362" spans="1:10" x14ac:dyDescent="0.2">
      <c r="A1362">
        <v>3253</v>
      </c>
      <c r="B1362" s="585">
        <v>42919.465277777781</v>
      </c>
      <c r="C1362" s="376" t="s">
        <v>93</v>
      </c>
      <c r="D1362" s="355">
        <v>677</v>
      </c>
      <c r="E1362">
        <v>0.01</v>
      </c>
      <c r="F1362">
        <v>1.1386499999999999</v>
      </c>
      <c r="G1362" s="355">
        <v>0</v>
      </c>
      <c r="H1362">
        <v>0</v>
      </c>
    </row>
    <row r="1363" spans="1:10" x14ac:dyDescent="0.2">
      <c r="A1363">
        <v>3255</v>
      </c>
      <c r="B1363" s="585">
        <v>42919.59375</v>
      </c>
      <c r="C1363" s="376" t="s">
        <v>2050</v>
      </c>
      <c r="D1363" s="355">
        <v>677</v>
      </c>
      <c r="E1363">
        <v>0.01</v>
      </c>
      <c r="F1363">
        <v>1.1370800000000001</v>
      </c>
      <c r="G1363" s="355">
        <v>0</v>
      </c>
      <c r="H1363">
        <v>1.1370800000000001</v>
      </c>
      <c r="I1363">
        <v>1.5</v>
      </c>
      <c r="J1363" s="355">
        <v>8054.77</v>
      </c>
    </row>
    <row r="1364" spans="1:10" x14ac:dyDescent="0.2">
      <c r="A1364">
        <v>3256</v>
      </c>
      <c r="B1364" s="585">
        <v>42919.59375</v>
      </c>
      <c r="C1364" s="376" t="s">
        <v>93</v>
      </c>
      <c r="D1364" s="355">
        <v>678</v>
      </c>
      <c r="E1364">
        <v>0.01</v>
      </c>
      <c r="F1364">
        <v>1.13706</v>
      </c>
      <c r="G1364" s="355">
        <v>0</v>
      </c>
      <c r="H1364">
        <v>0</v>
      </c>
    </row>
    <row r="1365" spans="1:10" x14ac:dyDescent="0.2">
      <c r="A1365">
        <v>3266</v>
      </c>
      <c r="B1365" s="585">
        <v>42920.354166666664</v>
      </c>
      <c r="C1365" s="376" t="s">
        <v>2050</v>
      </c>
      <c r="D1365" s="355">
        <v>678</v>
      </c>
      <c r="E1365">
        <v>0.01</v>
      </c>
      <c r="F1365">
        <v>1.1355599999999999</v>
      </c>
      <c r="G1365" s="355">
        <v>0</v>
      </c>
      <c r="H1365">
        <v>1.1355599999999999</v>
      </c>
      <c r="I1365">
        <v>1.5</v>
      </c>
      <c r="J1365" s="355">
        <v>8056.27</v>
      </c>
    </row>
    <row r="1366" spans="1:10" x14ac:dyDescent="0.2">
      <c r="A1366">
        <v>3258</v>
      </c>
      <c r="B1366" s="585">
        <v>42919.594444444447</v>
      </c>
      <c r="C1366" s="376" t="s">
        <v>92</v>
      </c>
      <c r="D1366" s="355">
        <v>679</v>
      </c>
      <c r="E1366">
        <v>0.03</v>
      </c>
      <c r="F1366">
        <v>1.1365700000000001</v>
      </c>
      <c r="G1366" s="355">
        <v>0</v>
      </c>
      <c r="H1366">
        <v>0</v>
      </c>
    </row>
    <row r="1367" spans="1:10" x14ac:dyDescent="0.2">
      <c r="A1367">
        <v>3305</v>
      </c>
      <c r="B1367" s="585">
        <v>42922.615277777775</v>
      </c>
      <c r="C1367" s="376" t="s">
        <v>2050</v>
      </c>
      <c r="D1367" s="355">
        <v>679</v>
      </c>
      <c r="E1367">
        <v>0.03</v>
      </c>
      <c r="F1367">
        <v>1.1381699999999999</v>
      </c>
      <c r="G1367" s="355">
        <v>0</v>
      </c>
      <c r="H1367">
        <v>1.1381699999999999</v>
      </c>
      <c r="I1367">
        <v>2.81</v>
      </c>
      <c r="J1367" s="355">
        <v>8056.37</v>
      </c>
    </row>
    <row r="1368" spans="1:10" x14ac:dyDescent="0.2">
      <c r="A1368">
        <v>3267</v>
      </c>
      <c r="B1368" s="585">
        <v>42920.354166666664</v>
      </c>
      <c r="C1368" s="376" t="s">
        <v>93</v>
      </c>
      <c r="D1368" s="355">
        <v>680</v>
      </c>
      <c r="E1368">
        <v>0.01</v>
      </c>
      <c r="F1368">
        <v>1.13554</v>
      </c>
      <c r="G1368" s="355">
        <v>0</v>
      </c>
      <c r="H1368">
        <v>0</v>
      </c>
    </row>
    <row r="1369" spans="1:10" x14ac:dyDescent="0.2">
      <c r="A1369">
        <v>3269</v>
      </c>
      <c r="B1369" s="585">
        <v>42920.364583333336</v>
      </c>
      <c r="C1369" s="376" t="s">
        <v>2050</v>
      </c>
      <c r="D1369" s="355">
        <v>680</v>
      </c>
      <c r="E1369">
        <v>0.01</v>
      </c>
      <c r="F1369">
        <v>1.1339699999999999</v>
      </c>
      <c r="G1369" s="355">
        <v>0</v>
      </c>
      <c r="H1369">
        <v>1.1339699999999999</v>
      </c>
      <c r="I1369">
        <v>1.5</v>
      </c>
      <c r="J1369" s="355">
        <v>8057.77</v>
      </c>
    </row>
    <row r="1370" spans="1:10" x14ac:dyDescent="0.2">
      <c r="A1370">
        <v>3270</v>
      </c>
      <c r="B1370" s="585">
        <v>42920.364583333336</v>
      </c>
      <c r="C1370" s="376" t="s">
        <v>93</v>
      </c>
      <c r="D1370" s="355">
        <v>681</v>
      </c>
      <c r="E1370">
        <v>0.01</v>
      </c>
      <c r="F1370">
        <v>1.1338999999999999</v>
      </c>
      <c r="G1370" s="355">
        <v>0</v>
      </c>
      <c r="H1370">
        <v>0</v>
      </c>
    </row>
    <row r="1371" spans="1:10" x14ac:dyDescent="0.2">
      <c r="A1371">
        <v>3275</v>
      </c>
      <c r="B1371" s="585">
        <v>42920.510416666664</v>
      </c>
      <c r="C1371" s="376" t="s">
        <v>2050</v>
      </c>
      <c r="D1371" s="355">
        <v>681</v>
      </c>
      <c r="E1371">
        <v>0.01</v>
      </c>
      <c r="F1371">
        <v>1.13466</v>
      </c>
      <c r="G1371" s="355">
        <v>0</v>
      </c>
      <c r="H1371">
        <v>1.13466</v>
      </c>
      <c r="I1371">
        <v>-0.83</v>
      </c>
      <c r="J1371" s="355">
        <v>8056.94</v>
      </c>
    </row>
    <row r="1372" spans="1:10" x14ac:dyDescent="0.2">
      <c r="A1372">
        <v>3272</v>
      </c>
      <c r="B1372" s="585">
        <v>42920.416666666664</v>
      </c>
      <c r="C1372" s="376" t="s">
        <v>93</v>
      </c>
      <c r="D1372" s="355">
        <v>682</v>
      </c>
      <c r="E1372">
        <v>0.02</v>
      </c>
      <c r="F1372">
        <v>1.1374</v>
      </c>
      <c r="G1372" s="355">
        <v>0</v>
      </c>
      <c r="H1372">
        <v>0</v>
      </c>
    </row>
    <row r="1373" spans="1:10" x14ac:dyDescent="0.2">
      <c r="A1373">
        <v>3276</v>
      </c>
      <c r="B1373" s="585">
        <v>42920.510416666664</v>
      </c>
      <c r="C1373" s="376" t="s">
        <v>2050</v>
      </c>
      <c r="D1373" s="355">
        <v>682</v>
      </c>
      <c r="E1373">
        <v>0.02</v>
      </c>
      <c r="F1373">
        <v>1.13466</v>
      </c>
      <c r="G1373" s="355">
        <v>0</v>
      </c>
      <c r="H1373">
        <v>1.13466</v>
      </c>
      <c r="I1373">
        <v>5.34</v>
      </c>
      <c r="J1373" s="355">
        <v>8062.28</v>
      </c>
    </row>
    <row r="1374" spans="1:10" x14ac:dyDescent="0.2">
      <c r="A1374">
        <v>3277</v>
      </c>
      <c r="B1374" s="585">
        <v>42920.510416666664</v>
      </c>
      <c r="C1374" s="376" t="s">
        <v>93</v>
      </c>
      <c r="D1374" s="355">
        <v>683</v>
      </c>
      <c r="E1374">
        <v>0.01</v>
      </c>
      <c r="F1374">
        <v>1.13463</v>
      </c>
      <c r="G1374" s="355">
        <v>0</v>
      </c>
      <c r="H1374">
        <v>0</v>
      </c>
    </row>
    <row r="1375" spans="1:10" x14ac:dyDescent="0.2">
      <c r="A1375">
        <v>3283</v>
      </c>
      <c r="B1375" s="585">
        <v>42921.5</v>
      </c>
      <c r="C1375" s="376" t="s">
        <v>2050</v>
      </c>
      <c r="D1375" s="355">
        <v>683</v>
      </c>
      <c r="E1375">
        <v>0.01</v>
      </c>
      <c r="F1375">
        <v>1.13313</v>
      </c>
      <c r="G1375" s="355">
        <v>0</v>
      </c>
      <c r="H1375">
        <v>1.13313</v>
      </c>
      <c r="I1375">
        <v>1.5</v>
      </c>
      <c r="J1375" s="355">
        <v>8063.77</v>
      </c>
    </row>
    <row r="1376" spans="1:10" x14ac:dyDescent="0.2">
      <c r="A1376">
        <v>3284</v>
      </c>
      <c r="B1376" s="585">
        <v>42921.5</v>
      </c>
      <c r="C1376" s="376" t="s">
        <v>93</v>
      </c>
      <c r="D1376" s="355">
        <v>684</v>
      </c>
      <c r="E1376">
        <v>0.01</v>
      </c>
      <c r="F1376">
        <v>1.1330800000000001</v>
      </c>
      <c r="G1376" s="355">
        <v>0</v>
      </c>
      <c r="H1376">
        <v>0</v>
      </c>
    </row>
    <row r="1377" spans="1:10" x14ac:dyDescent="0.2">
      <c r="A1377">
        <v>3291</v>
      </c>
      <c r="B1377" s="585">
        <v>42921.546527777777</v>
      </c>
      <c r="C1377" s="376" t="s">
        <v>2050</v>
      </c>
      <c r="D1377" s="355">
        <v>684</v>
      </c>
      <c r="E1377">
        <v>0.01</v>
      </c>
      <c r="F1377">
        <v>1.13151</v>
      </c>
      <c r="G1377" s="355">
        <v>0</v>
      </c>
      <c r="H1377">
        <v>1.13151</v>
      </c>
      <c r="I1377">
        <v>1.5</v>
      </c>
      <c r="J1377" s="355">
        <v>8065.27</v>
      </c>
    </row>
    <row r="1378" spans="1:10" x14ac:dyDescent="0.2">
      <c r="A1378">
        <v>3286</v>
      </c>
      <c r="B1378" s="585">
        <v>42921.5</v>
      </c>
      <c r="C1378" s="376" t="s">
        <v>92</v>
      </c>
      <c r="D1378" s="355">
        <v>685</v>
      </c>
      <c r="E1378">
        <v>0.06</v>
      </c>
      <c r="F1378">
        <v>1.13306</v>
      </c>
      <c r="G1378" s="355">
        <v>0</v>
      </c>
      <c r="H1378">
        <v>0</v>
      </c>
    </row>
    <row r="1379" spans="1:10" x14ac:dyDescent="0.2">
      <c r="A1379">
        <v>3306</v>
      </c>
      <c r="B1379" s="585">
        <v>42922.615277777775</v>
      </c>
      <c r="C1379" s="376" t="s">
        <v>2050</v>
      </c>
      <c r="D1379" s="355">
        <v>685</v>
      </c>
      <c r="E1379">
        <v>0.06</v>
      </c>
      <c r="F1379">
        <v>1.1381699999999999</v>
      </c>
      <c r="G1379" s="355">
        <v>0</v>
      </c>
      <c r="H1379">
        <v>1.1381699999999999</v>
      </c>
      <c r="I1379">
        <v>28.1</v>
      </c>
      <c r="J1379" s="355">
        <v>8084.48</v>
      </c>
    </row>
    <row r="1380" spans="1:10" x14ac:dyDescent="0.2">
      <c r="A1380">
        <v>3292</v>
      </c>
      <c r="B1380" s="585">
        <v>42921.546527777777</v>
      </c>
      <c r="C1380" s="376" t="s">
        <v>93</v>
      </c>
      <c r="D1380" s="355">
        <v>686</v>
      </c>
      <c r="E1380">
        <v>0.01</v>
      </c>
      <c r="F1380">
        <v>1.13147</v>
      </c>
      <c r="G1380" s="355">
        <v>0</v>
      </c>
      <c r="H1380">
        <v>0</v>
      </c>
    </row>
    <row r="1381" spans="1:10" x14ac:dyDescent="0.2">
      <c r="A1381">
        <v>3382</v>
      </c>
      <c r="B1381" s="585">
        <v>42928.708333333336</v>
      </c>
      <c r="C1381" s="376" t="s">
        <v>2050</v>
      </c>
      <c r="D1381" s="355">
        <v>686</v>
      </c>
      <c r="E1381">
        <v>0.01</v>
      </c>
      <c r="F1381">
        <v>1.14045</v>
      </c>
      <c r="G1381" s="355">
        <v>0</v>
      </c>
      <c r="H1381">
        <v>1.14045</v>
      </c>
      <c r="I1381">
        <v>-8.59</v>
      </c>
      <c r="J1381" s="355">
        <v>8093.9</v>
      </c>
    </row>
    <row r="1382" spans="1:10" x14ac:dyDescent="0.2">
      <c r="A1382">
        <v>3294</v>
      </c>
      <c r="B1382" s="585">
        <v>42921.875</v>
      </c>
      <c r="C1382" s="376" t="s">
        <v>93</v>
      </c>
      <c r="D1382" s="355">
        <v>687</v>
      </c>
      <c r="E1382">
        <v>0.02</v>
      </c>
      <c r="F1382">
        <v>1.135</v>
      </c>
      <c r="G1382" s="355">
        <v>0</v>
      </c>
      <c r="H1382">
        <v>0</v>
      </c>
    </row>
    <row r="1383" spans="1:10" x14ac:dyDescent="0.2">
      <c r="A1383">
        <v>3383</v>
      </c>
      <c r="B1383" s="585">
        <v>42928.708333333336</v>
      </c>
      <c r="C1383" s="376" t="s">
        <v>2050</v>
      </c>
      <c r="D1383" s="355">
        <v>687</v>
      </c>
      <c r="E1383">
        <v>0.02</v>
      </c>
      <c r="F1383">
        <v>1.14045</v>
      </c>
      <c r="G1383" s="355">
        <v>0</v>
      </c>
      <c r="H1383">
        <v>1.14045</v>
      </c>
      <c r="I1383">
        <v>-10.119999999999999</v>
      </c>
      <c r="J1383" s="355">
        <v>8083.78</v>
      </c>
    </row>
    <row r="1384" spans="1:10" x14ac:dyDescent="0.2">
      <c r="A1384">
        <v>3307</v>
      </c>
      <c r="B1384" s="585">
        <v>42922.615277777775</v>
      </c>
      <c r="C1384" s="376" t="s">
        <v>92</v>
      </c>
      <c r="D1384" s="355">
        <v>688</v>
      </c>
      <c r="E1384">
        <v>0.01</v>
      </c>
      <c r="F1384">
        <v>1.1382000000000001</v>
      </c>
      <c r="G1384" s="355">
        <v>0</v>
      </c>
      <c r="H1384">
        <v>0</v>
      </c>
    </row>
    <row r="1385" spans="1:10" x14ac:dyDescent="0.2">
      <c r="A1385">
        <v>3313</v>
      </c>
      <c r="B1385" s="585">
        <v>42922.70208333333</v>
      </c>
      <c r="C1385" s="376" t="s">
        <v>2050</v>
      </c>
      <c r="D1385" s="355">
        <v>688</v>
      </c>
      <c r="E1385">
        <v>0.01</v>
      </c>
      <c r="F1385">
        <v>1.1397699999999999</v>
      </c>
      <c r="G1385" s="355">
        <v>0</v>
      </c>
      <c r="H1385">
        <v>1.1397699999999999</v>
      </c>
      <c r="I1385">
        <v>1.5</v>
      </c>
      <c r="J1385" s="355">
        <v>8085.98</v>
      </c>
    </row>
    <row r="1386" spans="1:10" x14ac:dyDescent="0.2">
      <c r="A1386">
        <v>3309</v>
      </c>
      <c r="B1386" s="585">
        <v>42922.62222222222</v>
      </c>
      <c r="C1386" s="376" t="s">
        <v>93</v>
      </c>
      <c r="D1386" s="355">
        <v>689</v>
      </c>
      <c r="E1386">
        <v>0.03</v>
      </c>
      <c r="F1386">
        <v>1.13852</v>
      </c>
      <c r="G1386" s="355">
        <v>0</v>
      </c>
      <c r="H1386">
        <v>0</v>
      </c>
    </row>
    <row r="1387" spans="1:10" x14ac:dyDescent="0.2">
      <c r="A1387">
        <v>3384</v>
      </c>
      <c r="B1387" s="585">
        <v>42928.708333333336</v>
      </c>
      <c r="C1387" s="376" t="s">
        <v>2050</v>
      </c>
      <c r="D1387" s="355">
        <v>689</v>
      </c>
      <c r="E1387">
        <v>0.03</v>
      </c>
      <c r="F1387">
        <v>1.14045</v>
      </c>
      <c r="G1387" s="355">
        <v>0</v>
      </c>
      <c r="H1387">
        <v>1.14045</v>
      </c>
      <c r="I1387">
        <v>-5.22</v>
      </c>
      <c r="J1387" s="355">
        <v>8078.56</v>
      </c>
    </row>
    <row r="1388" spans="1:10" x14ac:dyDescent="0.2">
      <c r="A1388">
        <v>3314</v>
      </c>
      <c r="B1388" s="585">
        <v>42922.70208333333</v>
      </c>
      <c r="C1388" s="376" t="s">
        <v>92</v>
      </c>
      <c r="D1388" s="355">
        <v>690</v>
      </c>
      <c r="E1388">
        <v>0.01</v>
      </c>
      <c r="F1388">
        <v>1.1397900000000001</v>
      </c>
      <c r="G1388" s="355">
        <v>0</v>
      </c>
      <c r="H1388">
        <v>0</v>
      </c>
    </row>
    <row r="1389" spans="1:10" x14ac:dyDescent="0.2">
      <c r="A1389">
        <v>3316</v>
      </c>
      <c r="B1389" s="585">
        <v>42922.804861111108</v>
      </c>
      <c r="C1389" s="376" t="s">
        <v>2050</v>
      </c>
      <c r="D1389" s="355">
        <v>690</v>
      </c>
      <c r="E1389">
        <v>0.01</v>
      </c>
      <c r="F1389">
        <v>1.1413599999999999</v>
      </c>
      <c r="G1389" s="355">
        <v>0</v>
      </c>
      <c r="H1389">
        <v>1.1413599999999999</v>
      </c>
      <c r="I1389">
        <v>1.5</v>
      </c>
      <c r="J1389" s="355">
        <v>8087.48</v>
      </c>
    </row>
    <row r="1390" spans="1:10" x14ac:dyDescent="0.2">
      <c r="A1390">
        <v>3317</v>
      </c>
      <c r="B1390" s="585">
        <v>42922.804861111108</v>
      </c>
      <c r="C1390" s="376" t="s">
        <v>92</v>
      </c>
      <c r="D1390" s="355">
        <v>691</v>
      </c>
      <c r="E1390">
        <v>0.01</v>
      </c>
      <c r="F1390">
        <v>1.1413899999999999</v>
      </c>
      <c r="G1390" s="355">
        <v>0</v>
      </c>
      <c r="H1390">
        <v>0</v>
      </c>
    </row>
    <row r="1391" spans="1:10" x14ac:dyDescent="0.2">
      <c r="A1391">
        <v>3329</v>
      </c>
      <c r="B1391" s="585">
        <v>42923.645833333336</v>
      </c>
      <c r="C1391" s="376" t="s">
        <v>2050</v>
      </c>
      <c r="D1391" s="355">
        <v>691</v>
      </c>
      <c r="E1391">
        <v>0.01</v>
      </c>
      <c r="F1391">
        <v>1.1430800000000001</v>
      </c>
      <c r="G1391" s="355">
        <v>0</v>
      </c>
      <c r="H1391">
        <v>1.1430800000000001</v>
      </c>
      <c r="I1391">
        <v>1.5</v>
      </c>
      <c r="J1391" s="355">
        <v>8088.98</v>
      </c>
    </row>
    <row r="1392" spans="1:10" x14ac:dyDescent="0.2">
      <c r="A1392">
        <v>3319</v>
      </c>
      <c r="B1392" s="585">
        <v>42922.850694444445</v>
      </c>
      <c r="C1392" s="376" t="s">
        <v>93</v>
      </c>
      <c r="D1392" s="355">
        <v>692</v>
      </c>
      <c r="E1392">
        <v>0.06</v>
      </c>
      <c r="F1392">
        <v>1.14202</v>
      </c>
      <c r="G1392" s="355">
        <v>0</v>
      </c>
      <c r="H1392">
        <v>0</v>
      </c>
    </row>
    <row r="1393" spans="1:10" x14ac:dyDescent="0.2">
      <c r="A1393">
        <v>3385</v>
      </c>
      <c r="B1393" s="585">
        <v>42928.708333333336</v>
      </c>
      <c r="C1393" s="376" t="s">
        <v>2050</v>
      </c>
      <c r="D1393" s="355">
        <v>692</v>
      </c>
      <c r="E1393">
        <v>0.06</v>
      </c>
      <c r="F1393">
        <v>1.14045</v>
      </c>
      <c r="G1393" s="355">
        <v>0</v>
      </c>
      <c r="H1393">
        <v>1.14045</v>
      </c>
      <c r="I1393">
        <v>10.57</v>
      </c>
      <c r="J1393" s="355">
        <v>8089.13</v>
      </c>
    </row>
    <row r="1394" spans="1:10" x14ac:dyDescent="0.2">
      <c r="A1394">
        <v>3330</v>
      </c>
      <c r="B1394" s="585">
        <v>42923.649305555555</v>
      </c>
      <c r="C1394" s="376" t="s">
        <v>92</v>
      </c>
      <c r="D1394" s="355">
        <v>693</v>
      </c>
      <c r="E1394">
        <v>0.01</v>
      </c>
      <c r="F1394">
        <v>1.1434800000000001</v>
      </c>
      <c r="G1394" s="355">
        <v>0</v>
      </c>
      <c r="H1394">
        <v>0</v>
      </c>
    </row>
    <row r="1395" spans="1:10" x14ac:dyDescent="0.2">
      <c r="A1395">
        <v>3347</v>
      </c>
      <c r="B1395" s="585">
        <v>42927.768055555556</v>
      </c>
      <c r="C1395" s="376" t="s">
        <v>2050</v>
      </c>
      <c r="D1395" s="355">
        <v>693</v>
      </c>
      <c r="E1395">
        <v>0.01</v>
      </c>
      <c r="F1395">
        <v>1.1429499999999999</v>
      </c>
      <c r="G1395" s="355">
        <v>0</v>
      </c>
      <c r="H1395">
        <v>1.1429499999999999</v>
      </c>
      <c r="I1395">
        <v>-0.84</v>
      </c>
      <c r="J1395" s="355">
        <v>8088.14</v>
      </c>
    </row>
    <row r="1396" spans="1:10" x14ac:dyDescent="0.2">
      <c r="A1396">
        <v>3332</v>
      </c>
      <c r="B1396" s="585">
        <v>42923.667361111111</v>
      </c>
      <c r="C1396" s="376" t="s">
        <v>92</v>
      </c>
      <c r="D1396" s="355">
        <v>694</v>
      </c>
      <c r="E1396">
        <v>0.02</v>
      </c>
      <c r="F1396">
        <v>1.1399699999999999</v>
      </c>
      <c r="G1396" s="355">
        <v>0</v>
      </c>
      <c r="H1396">
        <v>0</v>
      </c>
    </row>
    <row r="1397" spans="1:10" x14ac:dyDescent="0.2">
      <c r="A1397">
        <v>3348</v>
      </c>
      <c r="B1397" s="585">
        <v>42927.768055555556</v>
      </c>
      <c r="C1397" s="376" t="s">
        <v>2050</v>
      </c>
      <c r="D1397" s="355">
        <v>694</v>
      </c>
      <c r="E1397">
        <v>0.02</v>
      </c>
      <c r="F1397">
        <v>1.1429499999999999</v>
      </c>
      <c r="G1397" s="355">
        <v>0</v>
      </c>
      <c r="H1397">
        <v>1.1429499999999999</v>
      </c>
      <c r="I1397">
        <v>5.34</v>
      </c>
      <c r="J1397" s="355">
        <v>8093.48</v>
      </c>
    </row>
    <row r="1398" spans="1:10" x14ac:dyDescent="0.2">
      <c r="A1398">
        <v>3349</v>
      </c>
      <c r="B1398" s="585">
        <v>42927.768055555556</v>
      </c>
      <c r="C1398" s="376" t="s">
        <v>92</v>
      </c>
      <c r="D1398" s="355">
        <v>695</v>
      </c>
      <c r="E1398">
        <v>0.01</v>
      </c>
      <c r="F1398">
        <v>1.14297</v>
      </c>
      <c r="G1398" s="355">
        <v>0</v>
      </c>
      <c r="H1398">
        <v>0</v>
      </c>
    </row>
    <row r="1399" spans="1:10" x14ac:dyDescent="0.2">
      <c r="A1399">
        <v>3351</v>
      </c>
      <c r="B1399" s="585">
        <v>42927.819444444445</v>
      </c>
      <c r="C1399" s="376" t="s">
        <v>2050</v>
      </c>
      <c r="D1399" s="355">
        <v>695</v>
      </c>
      <c r="E1399">
        <v>0.01</v>
      </c>
      <c r="F1399">
        <v>1.1445399999999999</v>
      </c>
      <c r="G1399" s="355">
        <v>0</v>
      </c>
      <c r="H1399">
        <v>1.1445399999999999</v>
      </c>
      <c r="I1399">
        <v>1.5</v>
      </c>
      <c r="J1399" s="355">
        <v>8094.98</v>
      </c>
    </row>
    <row r="1400" spans="1:10" x14ac:dyDescent="0.2">
      <c r="A1400">
        <v>3352</v>
      </c>
      <c r="B1400" s="585">
        <v>42927.819444444445</v>
      </c>
      <c r="C1400" s="376" t="s">
        <v>92</v>
      </c>
      <c r="D1400" s="355">
        <v>696</v>
      </c>
      <c r="E1400">
        <v>0.01</v>
      </c>
      <c r="F1400">
        <v>1.14456</v>
      </c>
      <c r="G1400" s="355">
        <v>0</v>
      </c>
      <c r="H1400">
        <v>0</v>
      </c>
    </row>
    <row r="1401" spans="1:10" x14ac:dyDescent="0.2">
      <c r="A1401">
        <v>3360</v>
      </c>
      <c r="B1401" s="585">
        <v>42927.857638888891</v>
      </c>
      <c r="C1401" s="376" t="s">
        <v>2050</v>
      </c>
      <c r="D1401" s="355">
        <v>696</v>
      </c>
      <c r="E1401">
        <v>0.01</v>
      </c>
      <c r="F1401">
        <v>1.1461300000000001</v>
      </c>
      <c r="G1401" s="355">
        <v>0</v>
      </c>
      <c r="H1401">
        <v>1.1461300000000001</v>
      </c>
      <c r="I1401">
        <v>1.5</v>
      </c>
      <c r="J1401" s="355">
        <v>8096.48</v>
      </c>
    </row>
    <row r="1402" spans="1:10" x14ac:dyDescent="0.2">
      <c r="A1402">
        <v>3354</v>
      </c>
      <c r="B1402" s="585">
        <v>42927.857638888891</v>
      </c>
      <c r="C1402" s="376" t="s">
        <v>93</v>
      </c>
      <c r="D1402" s="355">
        <v>697</v>
      </c>
      <c r="E1402">
        <v>0.1</v>
      </c>
      <c r="F1402">
        <v>1.14554</v>
      </c>
      <c r="G1402" s="355">
        <v>0</v>
      </c>
      <c r="H1402">
        <v>0</v>
      </c>
    </row>
    <row r="1403" spans="1:10" x14ac:dyDescent="0.2">
      <c r="A1403">
        <v>3386</v>
      </c>
      <c r="B1403" s="585">
        <v>42928.708333333336</v>
      </c>
      <c r="C1403" s="376" t="s">
        <v>2050</v>
      </c>
      <c r="D1403" s="355">
        <v>697</v>
      </c>
      <c r="E1403">
        <v>0.1</v>
      </c>
      <c r="F1403">
        <v>1.14045</v>
      </c>
      <c r="G1403" s="355">
        <v>0</v>
      </c>
      <c r="H1403">
        <v>1.14045</v>
      </c>
      <c r="I1403">
        <v>50.85</v>
      </c>
      <c r="J1403" s="355">
        <v>8139.99</v>
      </c>
    </row>
    <row r="1404" spans="1:10" x14ac:dyDescent="0.2">
      <c r="A1404">
        <v>3361</v>
      </c>
      <c r="B1404" s="585">
        <v>42927.861111111109</v>
      </c>
      <c r="C1404" s="376" t="s">
        <v>92</v>
      </c>
      <c r="D1404" s="355">
        <v>698</v>
      </c>
      <c r="E1404">
        <v>0.01</v>
      </c>
      <c r="F1404">
        <v>1.1468100000000001</v>
      </c>
      <c r="G1404" s="355">
        <v>0</v>
      </c>
      <c r="H1404">
        <v>0</v>
      </c>
    </row>
    <row r="1405" spans="1:10" x14ac:dyDescent="0.2">
      <c r="A1405">
        <v>3369</v>
      </c>
      <c r="B1405" s="585">
        <v>42928.322222222225</v>
      </c>
      <c r="C1405" s="376" t="s">
        <v>2050</v>
      </c>
      <c r="D1405" s="355">
        <v>698</v>
      </c>
      <c r="E1405">
        <v>0.01</v>
      </c>
      <c r="F1405">
        <v>1.1485000000000001</v>
      </c>
      <c r="G1405" s="355">
        <v>0</v>
      </c>
      <c r="H1405">
        <v>1.1485000000000001</v>
      </c>
      <c r="I1405">
        <v>1.5</v>
      </c>
      <c r="J1405" s="355">
        <v>8097.99</v>
      </c>
    </row>
    <row r="1406" spans="1:10" x14ac:dyDescent="0.2">
      <c r="A1406">
        <v>3370</v>
      </c>
      <c r="B1406" s="585">
        <v>42928.322222222225</v>
      </c>
      <c r="C1406" s="376" t="s">
        <v>92</v>
      </c>
      <c r="D1406" s="355">
        <v>699</v>
      </c>
      <c r="E1406">
        <v>0.01</v>
      </c>
      <c r="F1406">
        <v>1.14852</v>
      </c>
      <c r="G1406" s="355">
        <v>0</v>
      </c>
      <c r="H1406">
        <v>0</v>
      </c>
    </row>
    <row r="1407" spans="1:10" x14ac:dyDescent="0.2">
      <c r="A1407">
        <v>3375</v>
      </c>
      <c r="B1407" s="585">
        <v>42928.650694444441</v>
      </c>
      <c r="C1407" s="376" t="s">
        <v>2050</v>
      </c>
      <c r="D1407" s="355">
        <v>699</v>
      </c>
      <c r="E1407">
        <v>0.01</v>
      </c>
      <c r="F1407">
        <v>1.1477599999999999</v>
      </c>
      <c r="G1407" s="355">
        <v>0</v>
      </c>
      <c r="H1407">
        <v>1.1477599999999999</v>
      </c>
      <c r="I1407">
        <v>-0.83</v>
      </c>
      <c r="J1407" s="355">
        <v>8097.16</v>
      </c>
    </row>
    <row r="1408" spans="1:10" x14ac:dyDescent="0.2">
      <c r="A1408">
        <v>3372</v>
      </c>
      <c r="B1408" s="585">
        <v>42928.45416666667</v>
      </c>
      <c r="C1408" s="376" t="s">
        <v>92</v>
      </c>
      <c r="D1408" s="355">
        <v>700</v>
      </c>
      <c r="E1408">
        <v>0.02</v>
      </c>
      <c r="F1408">
        <v>1.1450199999999999</v>
      </c>
      <c r="G1408" s="355">
        <v>0</v>
      </c>
      <c r="H1408">
        <v>0</v>
      </c>
    </row>
    <row r="1409" spans="1:10" x14ac:dyDescent="0.2">
      <c r="A1409">
        <v>3376</v>
      </c>
      <c r="B1409" s="585">
        <v>42928.650694444441</v>
      </c>
      <c r="C1409" s="376" t="s">
        <v>2050</v>
      </c>
      <c r="D1409" s="355">
        <v>700</v>
      </c>
      <c r="E1409">
        <v>0.02</v>
      </c>
      <c r="F1409">
        <v>1.1477599999999999</v>
      </c>
      <c r="G1409" s="355">
        <v>0</v>
      </c>
      <c r="H1409">
        <v>1.1477599999999999</v>
      </c>
      <c r="I1409">
        <v>5.34</v>
      </c>
      <c r="J1409" s="355">
        <v>8102.5</v>
      </c>
    </row>
    <row r="1410" spans="1:10" x14ac:dyDescent="0.2">
      <c r="A1410">
        <v>3377</v>
      </c>
      <c r="B1410" s="585">
        <v>42928.652777777781</v>
      </c>
      <c r="C1410" s="376" t="s">
        <v>92</v>
      </c>
      <c r="D1410" s="355">
        <v>701</v>
      </c>
      <c r="E1410">
        <v>0.01</v>
      </c>
      <c r="F1410">
        <v>1.1469800000000001</v>
      </c>
      <c r="G1410" s="355">
        <v>0</v>
      </c>
      <c r="H1410">
        <v>0</v>
      </c>
    </row>
    <row r="1411" spans="1:10" x14ac:dyDescent="0.2">
      <c r="A1411">
        <v>3400</v>
      </c>
      <c r="B1411" s="585">
        <v>42929.353472222225</v>
      </c>
      <c r="C1411" s="376" t="s">
        <v>2050</v>
      </c>
      <c r="D1411" s="355">
        <v>701</v>
      </c>
      <c r="E1411">
        <v>0.01</v>
      </c>
      <c r="F1411">
        <v>1.1442099999999999</v>
      </c>
      <c r="G1411" s="355">
        <v>0</v>
      </c>
      <c r="H1411">
        <v>1.1442099999999999</v>
      </c>
      <c r="I1411">
        <v>-3.2</v>
      </c>
      <c r="J1411" s="355">
        <v>8136.79</v>
      </c>
    </row>
    <row r="1412" spans="1:10" x14ac:dyDescent="0.2">
      <c r="A1412">
        <v>3379</v>
      </c>
      <c r="B1412" s="585">
        <v>42928.675694444442</v>
      </c>
      <c r="C1412" s="376" t="s">
        <v>92</v>
      </c>
      <c r="D1412" s="355">
        <v>702</v>
      </c>
      <c r="E1412">
        <v>0.02</v>
      </c>
      <c r="F1412">
        <v>1.14347</v>
      </c>
      <c r="G1412" s="355">
        <v>0</v>
      </c>
      <c r="H1412">
        <v>0</v>
      </c>
    </row>
    <row r="1413" spans="1:10" x14ac:dyDescent="0.2">
      <c r="A1413">
        <v>3401</v>
      </c>
      <c r="B1413" s="585">
        <v>42929.353472222225</v>
      </c>
      <c r="C1413" s="376" t="s">
        <v>2050</v>
      </c>
      <c r="D1413" s="355">
        <v>702</v>
      </c>
      <c r="E1413">
        <v>0.02</v>
      </c>
      <c r="F1413">
        <v>1.1442099999999999</v>
      </c>
      <c r="G1413" s="355">
        <v>0</v>
      </c>
      <c r="H1413">
        <v>1.1442099999999999</v>
      </c>
      <c r="I1413">
        <v>0.63</v>
      </c>
      <c r="J1413" s="355">
        <v>8137.42</v>
      </c>
    </row>
    <row r="1414" spans="1:10" x14ac:dyDescent="0.2">
      <c r="A1414">
        <v>3387</v>
      </c>
      <c r="B1414" s="585">
        <v>42928.708333333336</v>
      </c>
      <c r="C1414" s="376" t="s">
        <v>93</v>
      </c>
      <c r="D1414" s="355">
        <v>703</v>
      </c>
      <c r="E1414">
        <v>0.01</v>
      </c>
      <c r="F1414">
        <v>1.1404300000000001</v>
      </c>
      <c r="G1414" s="355">
        <v>0</v>
      </c>
      <c r="H1414">
        <v>0</v>
      </c>
    </row>
    <row r="1415" spans="1:10" x14ac:dyDescent="0.2">
      <c r="A1415">
        <v>3405</v>
      </c>
      <c r="B1415" s="585">
        <v>42929.461111111108</v>
      </c>
      <c r="C1415" s="376" t="s">
        <v>2050</v>
      </c>
      <c r="D1415" s="355">
        <v>703</v>
      </c>
      <c r="E1415">
        <v>0.01</v>
      </c>
      <c r="F1415">
        <v>1.14127</v>
      </c>
      <c r="G1415" s="355">
        <v>0</v>
      </c>
      <c r="H1415">
        <v>1.14127</v>
      </c>
      <c r="I1415">
        <v>-0.71</v>
      </c>
      <c r="J1415" s="355">
        <v>8148.3</v>
      </c>
    </row>
    <row r="1416" spans="1:10" x14ac:dyDescent="0.2">
      <c r="A1416">
        <v>3389</v>
      </c>
      <c r="B1416" s="585">
        <v>42928.727083333331</v>
      </c>
      <c r="C1416" s="376" t="s">
        <v>92</v>
      </c>
      <c r="D1416" s="355">
        <v>704</v>
      </c>
      <c r="E1416">
        <v>0.03</v>
      </c>
      <c r="F1416">
        <v>1.13992</v>
      </c>
      <c r="G1416" s="355">
        <v>0</v>
      </c>
      <c r="H1416">
        <v>0</v>
      </c>
    </row>
    <row r="1417" spans="1:10" x14ac:dyDescent="0.2">
      <c r="A1417">
        <v>3402</v>
      </c>
      <c r="B1417" s="585">
        <v>42929.353472222225</v>
      </c>
      <c r="C1417" s="376" t="s">
        <v>2050</v>
      </c>
      <c r="D1417" s="355">
        <v>704</v>
      </c>
      <c r="E1417">
        <v>0.03</v>
      </c>
      <c r="F1417">
        <v>1.1442099999999999</v>
      </c>
      <c r="G1417" s="355">
        <v>0</v>
      </c>
      <c r="H1417">
        <v>1.1442099999999999</v>
      </c>
      <c r="I1417">
        <v>11.59</v>
      </c>
      <c r="J1417" s="355">
        <v>8149.01</v>
      </c>
    </row>
    <row r="1418" spans="1:10" x14ac:dyDescent="0.2">
      <c r="A1418">
        <v>3397</v>
      </c>
      <c r="B1418" s="585">
        <v>42929.353472222225</v>
      </c>
      <c r="C1418" s="376" t="s">
        <v>93</v>
      </c>
      <c r="D1418" s="355">
        <v>705</v>
      </c>
      <c r="E1418">
        <v>0.02</v>
      </c>
      <c r="F1418">
        <v>1.14395</v>
      </c>
      <c r="G1418" s="355">
        <v>0</v>
      </c>
      <c r="H1418">
        <v>0</v>
      </c>
    </row>
    <row r="1419" spans="1:10" x14ac:dyDescent="0.2">
      <c r="A1419">
        <v>3406</v>
      </c>
      <c r="B1419" s="585">
        <v>42929.461111111108</v>
      </c>
      <c r="C1419" s="376" t="s">
        <v>2050</v>
      </c>
      <c r="D1419" s="355">
        <v>705</v>
      </c>
      <c r="E1419">
        <v>0.02</v>
      </c>
      <c r="F1419">
        <v>1.14127</v>
      </c>
      <c r="G1419" s="355">
        <v>0</v>
      </c>
      <c r="H1419">
        <v>1.14127</v>
      </c>
      <c r="I1419">
        <v>5.22</v>
      </c>
      <c r="J1419" s="355">
        <v>8153.52</v>
      </c>
    </row>
    <row r="1420" spans="1:10" x14ac:dyDescent="0.2">
      <c r="A1420">
        <v>3403</v>
      </c>
      <c r="B1420" s="585">
        <v>42929.353472222225</v>
      </c>
      <c r="C1420" s="376" t="s">
        <v>92</v>
      </c>
      <c r="D1420" s="355">
        <v>706</v>
      </c>
      <c r="E1420">
        <v>0.01</v>
      </c>
      <c r="F1420">
        <v>1.14428</v>
      </c>
      <c r="G1420" s="355">
        <v>0</v>
      </c>
      <c r="H1420">
        <v>0</v>
      </c>
    </row>
    <row r="1421" spans="1:10" x14ac:dyDescent="0.2">
      <c r="A1421">
        <v>3422</v>
      </c>
      <c r="B1421" s="585">
        <v>42929.60833333333</v>
      </c>
      <c r="C1421" s="376" t="s">
        <v>2050</v>
      </c>
      <c r="D1421" s="355">
        <v>706</v>
      </c>
      <c r="E1421">
        <v>0.01</v>
      </c>
      <c r="F1421">
        <v>1.1411199999999999</v>
      </c>
      <c r="G1421" s="355">
        <v>0</v>
      </c>
      <c r="H1421">
        <v>1.1411199999999999</v>
      </c>
      <c r="I1421">
        <v>-3.23</v>
      </c>
      <c r="J1421" s="355">
        <v>8153.29</v>
      </c>
    </row>
    <row r="1422" spans="1:10" x14ac:dyDescent="0.2">
      <c r="A1422">
        <v>3407</v>
      </c>
      <c r="B1422" s="585">
        <v>42929.461111111108</v>
      </c>
      <c r="C1422" s="376" t="s">
        <v>93</v>
      </c>
      <c r="D1422" s="355">
        <v>707</v>
      </c>
      <c r="E1422">
        <v>0.01</v>
      </c>
      <c r="F1422">
        <v>1.1412500000000001</v>
      </c>
      <c r="G1422" s="355">
        <v>0</v>
      </c>
      <c r="H1422">
        <v>0</v>
      </c>
    </row>
    <row r="1423" spans="1:10" x14ac:dyDescent="0.2">
      <c r="A1423">
        <v>3412</v>
      </c>
      <c r="B1423" s="585">
        <v>42929.495138888888</v>
      </c>
      <c r="C1423" s="376" t="s">
        <v>2050</v>
      </c>
      <c r="D1423" s="355">
        <v>707</v>
      </c>
      <c r="E1423">
        <v>0.01</v>
      </c>
      <c r="F1423">
        <v>1.13968</v>
      </c>
      <c r="G1423" s="355">
        <v>0</v>
      </c>
      <c r="H1423">
        <v>1.13968</v>
      </c>
      <c r="I1423">
        <v>1.5</v>
      </c>
      <c r="J1423" s="355">
        <v>8155.02</v>
      </c>
    </row>
    <row r="1424" spans="1:10" x14ac:dyDescent="0.2">
      <c r="A1424">
        <v>3409</v>
      </c>
      <c r="B1424" s="585">
        <v>42929.462500000001</v>
      </c>
      <c r="C1424" s="376" t="s">
        <v>92</v>
      </c>
      <c r="D1424" s="355">
        <v>708</v>
      </c>
      <c r="E1424">
        <v>0.02</v>
      </c>
      <c r="F1424">
        <v>1.1407400000000001</v>
      </c>
      <c r="G1424" s="355">
        <v>0</v>
      </c>
      <c r="H1424">
        <v>0</v>
      </c>
    </row>
    <row r="1425" spans="1:10" x14ac:dyDescent="0.2">
      <c r="A1425">
        <v>3423</v>
      </c>
      <c r="B1425" s="585">
        <v>42929.60833333333</v>
      </c>
      <c r="C1425" s="376" t="s">
        <v>2050</v>
      </c>
      <c r="D1425" s="355">
        <v>708</v>
      </c>
      <c r="E1425">
        <v>0.02</v>
      </c>
      <c r="F1425">
        <v>1.1411199999999999</v>
      </c>
      <c r="G1425" s="355">
        <v>0</v>
      </c>
      <c r="H1425">
        <v>1.1411199999999999</v>
      </c>
      <c r="I1425">
        <v>0.62</v>
      </c>
      <c r="J1425" s="355">
        <v>8153.91</v>
      </c>
    </row>
    <row r="1426" spans="1:10" x14ac:dyDescent="0.2">
      <c r="A1426">
        <v>3413</v>
      </c>
      <c r="B1426" s="585">
        <v>42929.495138888888</v>
      </c>
      <c r="C1426" s="376" t="s">
        <v>93</v>
      </c>
      <c r="D1426" s="355">
        <v>709</v>
      </c>
      <c r="E1426">
        <v>0.01</v>
      </c>
      <c r="F1426">
        <v>1.1396599999999999</v>
      </c>
      <c r="G1426" s="355">
        <v>0</v>
      </c>
      <c r="H1426">
        <v>0</v>
      </c>
    </row>
    <row r="1427" spans="1:10" x14ac:dyDescent="0.2">
      <c r="A1427">
        <v>3415</v>
      </c>
      <c r="B1427" s="585">
        <v>42929.573611111111</v>
      </c>
      <c r="C1427" s="376" t="s">
        <v>2050</v>
      </c>
      <c r="D1427" s="355">
        <v>709</v>
      </c>
      <c r="E1427">
        <v>0.01</v>
      </c>
      <c r="F1427">
        <v>1.13809</v>
      </c>
      <c r="G1427" s="355">
        <v>0</v>
      </c>
      <c r="H1427">
        <v>1.13809</v>
      </c>
      <c r="I1427">
        <v>1.5</v>
      </c>
      <c r="J1427" s="355">
        <v>8156.52</v>
      </c>
    </row>
    <row r="1428" spans="1:10" x14ac:dyDescent="0.2">
      <c r="A1428">
        <v>3416</v>
      </c>
      <c r="B1428" s="585">
        <v>42929.573611111111</v>
      </c>
      <c r="C1428" s="376" t="s">
        <v>93</v>
      </c>
      <c r="D1428" s="355">
        <v>710</v>
      </c>
      <c r="E1428">
        <v>0.01</v>
      </c>
      <c r="F1428">
        <v>1.13802</v>
      </c>
      <c r="G1428" s="355">
        <v>0</v>
      </c>
      <c r="H1428">
        <v>0</v>
      </c>
    </row>
    <row r="1429" spans="1:10" x14ac:dyDescent="0.2">
      <c r="A1429">
        <v>3430</v>
      </c>
      <c r="B1429" s="585">
        <v>42929.770138888889</v>
      </c>
      <c r="C1429" s="376" t="s">
        <v>2050</v>
      </c>
      <c r="D1429" s="355">
        <v>710</v>
      </c>
      <c r="E1429">
        <v>0.01</v>
      </c>
      <c r="F1429">
        <v>1.1387799999999999</v>
      </c>
      <c r="G1429" s="355">
        <v>0</v>
      </c>
      <c r="H1429">
        <v>1.1387799999999999</v>
      </c>
      <c r="I1429">
        <v>-0.83</v>
      </c>
      <c r="J1429" s="355">
        <v>8164.69</v>
      </c>
    </row>
    <row r="1430" spans="1:10" x14ac:dyDescent="0.2">
      <c r="A1430">
        <v>3418</v>
      </c>
      <c r="B1430" s="585">
        <v>42929.590277777781</v>
      </c>
      <c r="C1430" s="376" t="s">
        <v>92</v>
      </c>
      <c r="D1430" s="355">
        <v>711</v>
      </c>
      <c r="E1430">
        <v>0.03</v>
      </c>
      <c r="F1430">
        <v>1.1371800000000001</v>
      </c>
      <c r="G1430" s="355">
        <v>0</v>
      </c>
      <c r="H1430">
        <v>0</v>
      </c>
    </row>
    <row r="1431" spans="1:10" x14ac:dyDescent="0.2">
      <c r="A1431">
        <v>3424</v>
      </c>
      <c r="B1431" s="585">
        <v>42929.60833333333</v>
      </c>
      <c r="C1431" s="376" t="s">
        <v>2050</v>
      </c>
      <c r="D1431" s="355">
        <v>711</v>
      </c>
      <c r="E1431">
        <v>0.03</v>
      </c>
      <c r="F1431">
        <v>1.1411199999999999</v>
      </c>
      <c r="G1431" s="355">
        <v>0</v>
      </c>
      <c r="H1431">
        <v>1.1411199999999999</v>
      </c>
      <c r="I1431">
        <v>11.61</v>
      </c>
      <c r="J1431" s="355">
        <v>8165.52</v>
      </c>
    </row>
    <row r="1432" spans="1:10" x14ac:dyDescent="0.2">
      <c r="A1432">
        <v>3425</v>
      </c>
      <c r="B1432" s="585">
        <v>42929.60833333333</v>
      </c>
      <c r="C1432" s="376" t="s">
        <v>92</v>
      </c>
      <c r="D1432" s="355">
        <v>712</v>
      </c>
      <c r="E1432">
        <v>0.01</v>
      </c>
      <c r="F1432">
        <v>1.1411500000000001</v>
      </c>
      <c r="G1432" s="355">
        <v>0</v>
      </c>
      <c r="H1432">
        <v>0</v>
      </c>
    </row>
    <row r="1433" spans="1:10" x14ac:dyDescent="0.2">
      <c r="A1433">
        <v>3439</v>
      </c>
      <c r="B1433" s="585">
        <v>42930.645833333336</v>
      </c>
      <c r="C1433" s="376" t="s">
        <v>2050</v>
      </c>
      <c r="D1433" s="355">
        <v>712</v>
      </c>
      <c r="E1433">
        <v>0.01</v>
      </c>
      <c r="F1433">
        <v>1.1428400000000001</v>
      </c>
      <c r="G1433" s="355">
        <v>0</v>
      </c>
      <c r="H1433">
        <v>1.1428400000000001</v>
      </c>
      <c r="I1433">
        <v>1.5</v>
      </c>
      <c r="J1433" s="355">
        <v>8171.53</v>
      </c>
    </row>
    <row r="1434" spans="1:10" x14ac:dyDescent="0.2">
      <c r="A1434">
        <v>3427</v>
      </c>
      <c r="B1434" s="585">
        <v>42929.626388888886</v>
      </c>
      <c r="C1434" s="376" t="s">
        <v>93</v>
      </c>
      <c r="D1434" s="355">
        <v>713</v>
      </c>
      <c r="E1434">
        <v>0.02</v>
      </c>
      <c r="F1434">
        <v>1.1415200000000001</v>
      </c>
      <c r="G1434" s="355">
        <v>0</v>
      </c>
      <c r="H1434">
        <v>0</v>
      </c>
    </row>
    <row r="1435" spans="1:10" x14ac:dyDescent="0.2">
      <c r="A1435">
        <v>3431</v>
      </c>
      <c r="B1435" s="585">
        <v>42929.770138888889</v>
      </c>
      <c r="C1435" s="376" t="s">
        <v>2050</v>
      </c>
      <c r="D1435" s="355">
        <v>713</v>
      </c>
      <c r="E1435">
        <v>0.02</v>
      </c>
      <c r="F1435">
        <v>1.1387799999999999</v>
      </c>
      <c r="G1435" s="355">
        <v>0</v>
      </c>
      <c r="H1435">
        <v>1.1387799999999999</v>
      </c>
      <c r="I1435">
        <v>5.34</v>
      </c>
      <c r="J1435" s="355">
        <v>8170.03</v>
      </c>
    </row>
    <row r="1436" spans="1:10" x14ac:dyDescent="0.2">
      <c r="A1436">
        <v>3432</v>
      </c>
      <c r="B1436" s="585">
        <v>42929.770138888889</v>
      </c>
      <c r="C1436" s="376" t="s">
        <v>93</v>
      </c>
      <c r="D1436" s="355">
        <v>714</v>
      </c>
      <c r="E1436">
        <v>0.01</v>
      </c>
      <c r="F1436">
        <v>1.1387499999999999</v>
      </c>
      <c r="G1436" s="355">
        <v>0</v>
      </c>
      <c r="H1436">
        <v>0</v>
      </c>
    </row>
    <row r="1437" spans="1:10" x14ac:dyDescent="0.2">
      <c r="A1437">
        <v>3511</v>
      </c>
      <c r="B1437" s="585">
        <v>42936.285416666666</v>
      </c>
      <c r="C1437" s="376" t="s">
        <v>2050</v>
      </c>
      <c r="D1437" s="355">
        <v>714</v>
      </c>
      <c r="E1437">
        <v>0.01</v>
      </c>
      <c r="F1437">
        <v>1.1509799999999999</v>
      </c>
      <c r="G1437" s="355">
        <v>0</v>
      </c>
      <c r="H1437">
        <v>1.1509799999999999</v>
      </c>
      <c r="I1437">
        <v>-11.84</v>
      </c>
      <c r="J1437" s="355">
        <v>8170.19</v>
      </c>
    </row>
    <row r="1438" spans="1:10" x14ac:dyDescent="0.2">
      <c r="A1438">
        <v>3436</v>
      </c>
      <c r="B1438" s="585">
        <v>42930.418749999997</v>
      </c>
      <c r="C1438" s="376" t="s">
        <v>93</v>
      </c>
      <c r="D1438" s="355">
        <v>715</v>
      </c>
      <c r="E1438">
        <v>0.02</v>
      </c>
      <c r="F1438">
        <v>1.1422600000000001</v>
      </c>
      <c r="G1438" s="355">
        <v>0</v>
      </c>
      <c r="H1438">
        <v>0</v>
      </c>
    </row>
    <row r="1439" spans="1:10" x14ac:dyDescent="0.2">
      <c r="A1439">
        <v>3512</v>
      </c>
      <c r="B1439" s="585">
        <v>42936.285416666666</v>
      </c>
      <c r="C1439" s="376" t="s">
        <v>2050</v>
      </c>
      <c r="D1439" s="355">
        <v>715</v>
      </c>
      <c r="E1439">
        <v>0.02</v>
      </c>
      <c r="F1439">
        <v>1.1509799999999999</v>
      </c>
      <c r="G1439" s="355">
        <v>0</v>
      </c>
      <c r="H1439">
        <v>1.1509799999999999</v>
      </c>
      <c r="I1439">
        <v>-16.8</v>
      </c>
      <c r="J1439" s="355">
        <v>8153.39</v>
      </c>
    </row>
    <row r="1440" spans="1:10" x14ac:dyDescent="0.2">
      <c r="A1440">
        <v>3440</v>
      </c>
      <c r="B1440" s="585">
        <v>42930.649305555555</v>
      </c>
      <c r="C1440" s="376" t="s">
        <v>92</v>
      </c>
      <c r="D1440" s="355">
        <v>716</v>
      </c>
      <c r="E1440">
        <v>0.01</v>
      </c>
      <c r="F1440">
        <v>1.1443000000000001</v>
      </c>
      <c r="G1440" s="355">
        <v>0</v>
      </c>
      <c r="H1440">
        <v>0</v>
      </c>
    </row>
    <row r="1441" spans="1:10" x14ac:dyDescent="0.2">
      <c r="A1441">
        <v>3446</v>
      </c>
      <c r="B1441" s="585">
        <v>42930.65625</v>
      </c>
      <c r="C1441" s="376" t="s">
        <v>2050</v>
      </c>
      <c r="D1441" s="355">
        <v>716</v>
      </c>
      <c r="E1441">
        <v>0.01</v>
      </c>
      <c r="F1441">
        <v>1.1458699999999999</v>
      </c>
      <c r="G1441" s="355">
        <v>0</v>
      </c>
      <c r="H1441">
        <v>1.1458699999999999</v>
      </c>
      <c r="I1441">
        <v>1.5</v>
      </c>
      <c r="J1441" s="355">
        <v>8173.03</v>
      </c>
    </row>
    <row r="1442" spans="1:10" x14ac:dyDescent="0.2">
      <c r="A1442">
        <v>3442</v>
      </c>
      <c r="B1442" s="585">
        <v>42930.65625</v>
      </c>
      <c r="C1442" s="376" t="s">
        <v>93</v>
      </c>
      <c r="D1442" s="355">
        <v>717</v>
      </c>
      <c r="E1442">
        <v>0.03</v>
      </c>
      <c r="F1442">
        <v>1.1457900000000001</v>
      </c>
      <c r="G1442" s="355">
        <v>0</v>
      </c>
      <c r="H1442">
        <v>0</v>
      </c>
    </row>
    <row r="1443" spans="1:10" x14ac:dyDescent="0.2">
      <c r="A1443">
        <v>3513</v>
      </c>
      <c r="B1443" s="585">
        <v>42936.285416666666</v>
      </c>
      <c r="C1443" s="376" t="s">
        <v>2050</v>
      </c>
      <c r="D1443" s="355">
        <v>717</v>
      </c>
      <c r="E1443">
        <v>0.03</v>
      </c>
      <c r="F1443">
        <v>1.1509799999999999</v>
      </c>
      <c r="G1443" s="355">
        <v>0</v>
      </c>
      <c r="H1443">
        <v>1.1509799999999999</v>
      </c>
      <c r="I1443">
        <v>-14.6</v>
      </c>
      <c r="J1443" s="355">
        <v>8138.79</v>
      </c>
    </row>
    <row r="1444" spans="1:10" x14ac:dyDescent="0.2">
      <c r="A1444">
        <v>3447</v>
      </c>
      <c r="B1444" s="585">
        <v>42930.65625</v>
      </c>
      <c r="C1444" s="376" t="s">
        <v>92</v>
      </c>
      <c r="D1444" s="355">
        <v>718</v>
      </c>
      <c r="E1444">
        <v>0.01</v>
      </c>
      <c r="F1444">
        <v>1.1458900000000001</v>
      </c>
      <c r="G1444" s="355">
        <v>0</v>
      </c>
      <c r="H1444">
        <v>0</v>
      </c>
    </row>
    <row r="1445" spans="1:10" x14ac:dyDescent="0.2">
      <c r="A1445">
        <v>3453</v>
      </c>
      <c r="B1445" s="585">
        <v>42933.71875</v>
      </c>
      <c r="C1445" s="376" t="s">
        <v>2050</v>
      </c>
      <c r="D1445" s="355">
        <v>718</v>
      </c>
      <c r="E1445">
        <v>0.01</v>
      </c>
      <c r="F1445">
        <v>1.14758</v>
      </c>
      <c r="G1445" s="355">
        <v>0</v>
      </c>
      <c r="H1445">
        <v>1.14758</v>
      </c>
      <c r="I1445">
        <v>1.5</v>
      </c>
      <c r="J1445" s="355">
        <v>8174.53</v>
      </c>
    </row>
    <row r="1446" spans="1:10" x14ac:dyDescent="0.2">
      <c r="A1446">
        <v>3454</v>
      </c>
      <c r="B1446" s="585">
        <v>42933.71875</v>
      </c>
      <c r="C1446" s="376" t="s">
        <v>92</v>
      </c>
      <c r="D1446" s="355">
        <v>719</v>
      </c>
      <c r="E1446">
        <v>0.01</v>
      </c>
      <c r="F1446">
        <v>1.1475900000000001</v>
      </c>
      <c r="G1446" s="355">
        <v>0</v>
      </c>
      <c r="H1446">
        <v>0</v>
      </c>
    </row>
    <row r="1447" spans="1:10" x14ac:dyDescent="0.2">
      <c r="A1447">
        <v>3460</v>
      </c>
      <c r="B1447" s="585">
        <v>42934.168749999997</v>
      </c>
      <c r="C1447" s="376" t="s">
        <v>2050</v>
      </c>
      <c r="D1447" s="355">
        <v>719</v>
      </c>
      <c r="E1447">
        <v>0.01</v>
      </c>
      <c r="F1447">
        <v>1.1492800000000001</v>
      </c>
      <c r="G1447" s="355">
        <v>0</v>
      </c>
      <c r="H1447">
        <v>1.1492800000000001</v>
      </c>
      <c r="I1447">
        <v>1.5</v>
      </c>
      <c r="J1447" s="355">
        <v>8176.03</v>
      </c>
    </row>
    <row r="1448" spans="1:10" x14ac:dyDescent="0.2">
      <c r="A1448">
        <v>3461</v>
      </c>
      <c r="B1448" s="585">
        <v>42934.168749999997</v>
      </c>
      <c r="C1448" s="376" t="s">
        <v>92</v>
      </c>
      <c r="D1448" s="355">
        <v>720</v>
      </c>
      <c r="E1448">
        <v>0.01</v>
      </c>
      <c r="F1448">
        <v>1.1492899999999999</v>
      </c>
      <c r="G1448" s="355">
        <v>0</v>
      </c>
      <c r="H1448">
        <v>0</v>
      </c>
    </row>
    <row r="1449" spans="1:10" x14ac:dyDescent="0.2">
      <c r="A1449">
        <v>3468</v>
      </c>
      <c r="B1449" s="585">
        <v>42934.170138888891</v>
      </c>
      <c r="C1449" s="376" t="s">
        <v>2050</v>
      </c>
      <c r="D1449" s="355">
        <v>720</v>
      </c>
      <c r="E1449">
        <v>0.01</v>
      </c>
      <c r="F1449">
        <v>1.15086</v>
      </c>
      <c r="G1449" s="355">
        <v>0</v>
      </c>
      <c r="H1449">
        <v>1.15086</v>
      </c>
      <c r="I1449">
        <v>1.5</v>
      </c>
      <c r="J1449" s="355">
        <v>8177.53</v>
      </c>
    </row>
    <row r="1450" spans="1:10" x14ac:dyDescent="0.2">
      <c r="A1450">
        <v>3463</v>
      </c>
      <c r="B1450" s="585">
        <v>42934.168749999997</v>
      </c>
      <c r="C1450" s="376" t="s">
        <v>93</v>
      </c>
      <c r="D1450" s="355">
        <v>721</v>
      </c>
      <c r="E1450">
        <v>0.06</v>
      </c>
      <c r="F1450">
        <v>1.1493100000000001</v>
      </c>
      <c r="G1450" s="355">
        <v>0</v>
      </c>
      <c r="H1450">
        <v>0</v>
      </c>
    </row>
    <row r="1451" spans="1:10" x14ac:dyDescent="0.2">
      <c r="A1451">
        <v>3514</v>
      </c>
      <c r="B1451" s="585">
        <v>42936.285416666666</v>
      </c>
      <c r="C1451" s="376" t="s">
        <v>2050</v>
      </c>
      <c r="D1451" s="355">
        <v>721</v>
      </c>
      <c r="E1451">
        <v>0.06</v>
      </c>
      <c r="F1451">
        <v>1.1509799999999999</v>
      </c>
      <c r="G1451" s="355">
        <v>0</v>
      </c>
      <c r="H1451">
        <v>1.1509799999999999</v>
      </c>
      <c r="I1451">
        <v>-8.8699999999999992</v>
      </c>
      <c r="J1451" s="355">
        <v>8129.92</v>
      </c>
    </row>
    <row r="1452" spans="1:10" x14ac:dyDescent="0.2">
      <c r="A1452">
        <v>3469</v>
      </c>
      <c r="B1452" s="585">
        <v>42934.173611111109</v>
      </c>
      <c r="C1452" s="376" t="s">
        <v>92</v>
      </c>
      <c r="D1452" s="355">
        <v>722</v>
      </c>
      <c r="E1452">
        <v>0.01</v>
      </c>
      <c r="F1452">
        <v>1.1525000000000001</v>
      </c>
      <c r="G1452" s="355">
        <v>0</v>
      </c>
      <c r="H1452">
        <v>0</v>
      </c>
    </row>
    <row r="1453" spans="1:10" x14ac:dyDescent="0.2">
      <c r="A1453">
        <v>3477</v>
      </c>
      <c r="B1453" s="585">
        <v>42934.513194444444</v>
      </c>
      <c r="C1453" s="376" t="s">
        <v>2050</v>
      </c>
      <c r="D1453" s="355">
        <v>722</v>
      </c>
      <c r="E1453">
        <v>0.01</v>
      </c>
      <c r="F1453">
        <v>1.1540699999999999</v>
      </c>
      <c r="G1453" s="355">
        <v>0</v>
      </c>
      <c r="H1453">
        <v>1.1540699999999999</v>
      </c>
      <c r="I1453">
        <v>1.5</v>
      </c>
      <c r="J1453" s="355">
        <v>8179.03</v>
      </c>
    </row>
    <row r="1454" spans="1:10" x14ac:dyDescent="0.2">
      <c r="A1454">
        <v>3471</v>
      </c>
      <c r="B1454" s="585">
        <v>42934.182638888888</v>
      </c>
      <c r="C1454" s="376" t="s">
        <v>93</v>
      </c>
      <c r="D1454" s="355">
        <v>723</v>
      </c>
      <c r="E1454">
        <v>0.1</v>
      </c>
      <c r="F1454">
        <v>1.15283</v>
      </c>
      <c r="G1454" s="355">
        <v>0</v>
      </c>
      <c r="H1454">
        <v>0</v>
      </c>
    </row>
    <row r="1455" spans="1:10" x14ac:dyDescent="0.2">
      <c r="A1455">
        <v>3515</v>
      </c>
      <c r="B1455" s="585">
        <v>42936.285416666666</v>
      </c>
      <c r="C1455" s="376" t="s">
        <v>2050</v>
      </c>
      <c r="D1455" s="355">
        <v>723</v>
      </c>
      <c r="E1455">
        <v>0.1</v>
      </c>
      <c r="F1455">
        <v>1.1509799999999999</v>
      </c>
      <c r="G1455" s="355">
        <v>0</v>
      </c>
      <c r="H1455">
        <v>1.1509799999999999</v>
      </c>
      <c r="I1455">
        <v>20.420000000000002</v>
      </c>
      <c r="J1455" s="355">
        <v>8150.33</v>
      </c>
    </row>
    <row r="1456" spans="1:10" x14ac:dyDescent="0.2">
      <c r="A1456">
        <v>3478</v>
      </c>
      <c r="B1456" s="585">
        <v>42934.513194444444</v>
      </c>
      <c r="C1456" s="376" t="s">
        <v>92</v>
      </c>
      <c r="D1456" s="355">
        <v>724</v>
      </c>
      <c r="E1456">
        <v>0.01</v>
      </c>
      <c r="F1456">
        <v>1.1540999999999999</v>
      </c>
      <c r="G1456" s="355">
        <v>0</v>
      </c>
      <c r="H1456">
        <v>0</v>
      </c>
    </row>
    <row r="1457" spans="1:10" x14ac:dyDescent="0.2">
      <c r="A1457">
        <v>3480</v>
      </c>
      <c r="B1457" s="585">
        <v>42934.525000000001</v>
      </c>
      <c r="C1457" s="376" t="s">
        <v>2050</v>
      </c>
      <c r="D1457" s="355">
        <v>724</v>
      </c>
      <c r="E1457">
        <v>0.01</v>
      </c>
      <c r="F1457">
        <v>1.15567</v>
      </c>
      <c r="G1457" s="355">
        <v>0</v>
      </c>
      <c r="H1457">
        <v>1.15567</v>
      </c>
      <c r="I1457">
        <v>1.5</v>
      </c>
      <c r="J1457" s="355">
        <v>8180.53</v>
      </c>
    </row>
    <row r="1458" spans="1:10" x14ac:dyDescent="0.2">
      <c r="A1458">
        <v>3481</v>
      </c>
      <c r="B1458" s="585">
        <v>42934.525000000001</v>
      </c>
      <c r="C1458" s="376" t="s">
        <v>92</v>
      </c>
      <c r="D1458" s="355">
        <v>725</v>
      </c>
      <c r="E1458">
        <v>0.01</v>
      </c>
      <c r="F1458">
        <v>1.1556999999999999</v>
      </c>
      <c r="G1458" s="355">
        <v>0</v>
      </c>
      <c r="H1458">
        <v>0</v>
      </c>
    </row>
    <row r="1459" spans="1:10" x14ac:dyDescent="0.2">
      <c r="A1459">
        <v>3490</v>
      </c>
      <c r="B1459" s="585">
        <v>42934.681250000001</v>
      </c>
      <c r="C1459" s="376" t="s">
        <v>2050</v>
      </c>
      <c r="D1459" s="355">
        <v>725</v>
      </c>
      <c r="E1459">
        <v>0.01</v>
      </c>
      <c r="F1459">
        <v>1.15727</v>
      </c>
      <c r="G1459" s="355">
        <v>0</v>
      </c>
      <c r="H1459">
        <v>1.15727</v>
      </c>
      <c r="I1459">
        <v>1.5</v>
      </c>
      <c r="J1459" s="355">
        <v>8182.03</v>
      </c>
    </row>
    <row r="1460" spans="1:10" x14ac:dyDescent="0.2">
      <c r="A1460">
        <v>3483</v>
      </c>
      <c r="B1460" s="585">
        <v>42934.570833333331</v>
      </c>
      <c r="C1460" s="376" t="s">
        <v>93</v>
      </c>
      <c r="D1460" s="355">
        <v>726</v>
      </c>
      <c r="E1460">
        <v>0.19</v>
      </c>
      <c r="F1460">
        <v>1.15635</v>
      </c>
      <c r="G1460" s="355">
        <v>0</v>
      </c>
      <c r="H1460">
        <v>0</v>
      </c>
    </row>
    <row r="1461" spans="1:10" x14ac:dyDescent="0.2">
      <c r="A1461">
        <v>3516</v>
      </c>
      <c r="B1461" s="585">
        <v>42936.285416666666</v>
      </c>
      <c r="C1461" s="376" t="s">
        <v>2050</v>
      </c>
      <c r="D1461" s="355">
        <v>726</v>
      </c>
      <c r="E1461">
        <v>0.19</v>
      </c>
      <c r="F1461">
        <v>1.1509799999999999</v>
      </c>
      <c r="G1461" s="355">
        <v>0</v>
      </c>
      <c r="H1461">
        <v>1.1509799999999999</v>
      </c>
      <c r="I1461">
        <v>105.67</v>
      </c>
      <c r="J1461" s="355">
        <v>8256</v>
      </c>
    </row>
    <row r="1462" spans="1:10" x14ac:dyDescent="0.2">
      <c r="A1462">
        <v>3491</v>
      </c>
      <c r="B1462" s="585">
        <v>42934.681250000001</v>
      </c>
      <c r="C1462" s="376" t="s">
        <v>92</v>
      </c>
      <c r="D1462" s="355">
        <v>727</v>
      </c>
      <c r="E1462">
        <v>0.01</v>
      </c>
      <c r="F1462">
        <v>1.15734</v>
      </c>
      <c r="G1462" s="355">
        <v>0</v>
      </c>
      <c r="H1462">
        <v>0</v>
      </c>
    </row>
    <row r="1463" spans="1:10" x14ac:dyDescent="0.2">
      <c r="A1463">
        <v>3529</v>
      </c>
      <c r="B1463" s="585">
        <v>42936.658333333333</v>
      </c>
      <c r="C1463" s="376" t="s">
        <v>2050</v>
      </c>
      <c r="D1463" s="355">
        <v>727</v>
      </c>
      <c r="E1463">
        <v>0.01</v>
      </c>
      <c r="F1463">
        <v>1.1544399999999999</v>
      </c>
      <c r="G1463" s="355">
        <v>0</v>
      </c>
      <c r="H1463">
        <v>1.1544399999999999</v>
      </c>
      <c r="I1463">
        <v>-3.45</v>
      </c>
      <c r="J1463" s="355">
        <v>8254.06</v>
      </c>
    </row>
    <row r="1464" spans="1:10" x14ac:dyDescent="0.2">
      <c r="A1464">
        <v>3500</v>
      </c>
      <c r="B1464" s="585">
        <v>42935.254166666666</v>
      </c>
      <c r="C1464" s="376" t="s">
        <v>92</v>
      </c>
      <c r="D1464" s="355">
        <v>728</v>
      </c>
      <c r="E1464">
        <v>0.02</v>
      </c>
      <c r="F1464">
        <v>1.15384</v>
      </c>
      <c r="G1464" s="355">
        <v>0</v>
      </c>
      <c r="H1464">
        <v>0</v>
      </c>
    </row>
    <row r="1465" spans="1:10" x14ac:dyDescent="0.2">
      <c r="A1465">
        <v>3530</v>
      </c>
      <c r="B1465" s="585">
        <v>42936.658333333333</v>
      </c>
      <c r="C1465" s="376" t="s">
        <v>2050</v>
      </c>
      <c r="D1465" s="355">
        <v>728</v>
      </c>
      <c r="E1465">
        <v>0.02</v>
      </c>
      <c r="F1465">
        <v>1.1544399999999999</v>
      </c>
      <c r="G1465" s="355">
        <v>0</v>
      </c>
      <c r="H1465">
        <v>1.1544399999999999</v>
      </c>
      <c r="I1465">
        <v>0.35</v>
      </c>
      <c r="J1465" s="355">
        <v>8254.41</v>
      </c>
    </row>
    <row r="1466" spans="1:10" x14ac:dyDescent="0.2">
      <c r="A1466">
        <v>3517</v>
      </c>
      <c r="B1466" s="585">
        <v>42936.285416666666</v>
      </c>
      <c r="C1466" s="376" t="s">
        <v>93</v>
      </c>
      <c r="D1466" s="355">
        <v>729</v>
      </c>
      <c r="E1466">
        <v>0.01</v>
      </c>
      <c r="F1466">
        <v>1.15096</v>
      </c>
      <c r="G1466" s="355">
        <v>0</v>
      </c>
      <c r="H1466">
        <v>0</v>
      </c>
    </row>
    <row r="1467" spans="1:10" x14ac:dyDescent="0.2">
      <c r="A1467">
        <v>3523</v>
      </c>
      <c r="B1467" s="585">
        <v>42936.60833333333</v>
      </c>
      <c r="C1467" s="376" t="s">
        <v>2050</v>
      </c>
      <c r="D1467" s="355">
        <v>729</v>
      </c>
      <c r="E1467">
        <v>0.01</v>
      </c>
      <c r="F1467">
        <v>1.1493899999999999</v>
      </c>
      <c r="G1467" s="355">
        <v>0</v>
      </c>
      <c r="H1467">
        <v>1.1493899999999999</v>
      </c>
      <c r="I1467">
        <v>1.5</v>
      </c>
      <c r="J1467" s="355">
        <v>8257.5</v>
      </c>
    </row>
    <row r="1468" spans="1:10" x14ac:dyDescent="0.2">
      <c r="A1468">
        <v>3519</v>
      </c>
      <c r="B1468" s="585">
        <v>42936.454861111109</v>
      </c>
      <c r="C1468" s="376" t="s">
        <v>92</v>
      </c>
      <c r="D1468" s="355">
        <v>730</v>
      </c>
      <c r="E1468">
        <v>0.03</v>
      </c>
      <c r="F1468">
        <v>1.1503399999999999</v>
      </c>
      <c r="G1468" s="355">
        <v>0</v>
      </c>
      <c r="H1468">
        <v>0</v>
      </c>
    </row>
    <row r="1469" spans="1:10" x14ac:dyDescent="0.2">
      <c r="A1469">
        <v>3531</v>
      </c>
      <c r="B1469" s="585">
        <v>42936.658333333333</v>
      </c>
      <c r="C1469" s="376" t="s">
        <v>2050</v>
      </c>
      <c r="D1469" s="355">
        <v>730</v>
      </c>
      <c r="E1469">
        <v>0.03</v>
      </c>
      <c r="F1469">
        <v>1.1544399999999999</v>
      </c>
      <c r="G1469" s="355">
        <v>0</v>
      </c>
      <c r="H1469">
        <v>1.1544399999999999</v>
      </c>
      <c r="I1469">
        <v>12.09</v>
      </c>
      <c r="J1469" s="355">
        <v>8266.5</v>
      </c>
    </row>
    <row r="1470" spans="1:10" x14ac:dyDescent="0.2">
      <c r="A1470">
        <v>3524</v>
      </c>
      <c r="B1470" s="585">
        <v>42936.60833333333</v>
      </c>
      <c r="C1470" s="376" t="s">
        <v>93</v>
      </c>
      <c r="D1470" s="355">
        <v>731</v>
      </c>
      <c r="E1470">
        <v>0.01</v>
      </c>
      <c r="F1470">
        <v>1.1493800000000001</v>
      </c>
      <c r="G1470" s="355">
        <v>0</v>
      </c>
      <c r="H1470">
        <v>0</v>
      </c>
    </row>
    <row r="1471" spans="1:10" x14ac:dyDescent="0.2">
      <c r="A1471">
        <v>3628</v>
      </c>
      <c r="B1471" s="585">
        <v>42941.773611111108</v>
      </c>
      <c r="C1471" s="376" t="s">
        <v>2050</v>
      </c>
      <c r="D1471" s="355">
        <v>731</v>
      </c>
      <c r="E1471">
        <v>0.01</v>
      </c>
      <c r="F1471">
        <v>1.1649499999999999</v>
      </c>
      <c r="G1471" s="355">
        <v>0</v>
      </c>
      <c r="H1471">
        <v>1.1649499999999999</v>
      </c>
      <c r="I1471">
        <v>-15.44</v>
      </c>
      <c r="J1471" s="355">
        <v>8272.06</v>
      </c>
    </row>
    <row r="1472" spans="1:10" x14ac:dyDescent="0.2">
      <c r="A1472">
        <v>3526</v>
      </c>
      <c r="B1472" s="585">
        <v>42936.655555555553</v>
      </c>
      <c r="C1472" s="376" t="s">
        <v>93</v>
      </c>
      <c r="D1472" s="355">
        <v>732</v>
      </c>
      <c r="E1472">
        <v>0.02</v>
      </c>
      <c r="F1472">
        <v>1.1529100000000001</v>
      </c>
      <c r="G1472" s="355">
        <v>0</v>
      </c>
      <c r="H1472">
        <v>0</v>
      </c>
    </row>
    <row r="1473" spans="1:10" x14ac:dyDescent="0.2">
      <c r="A1473">
        <v>3629</v>
      </c>
      <c r="B1473" s="585">
        <v>42941.773611111108</v>
      </c>
      <c r="C1473" s="376" t="s">
        <v>2050</v>
      </c>
      <c r="D1473" s="355">
        <v>732</v>
      </c>
      <c r="E1473">
        <v>0.02</v>
      </c>
      <c r="F1473">
        <v>1.1649499999999999</v>
      </c>
      <c r="G1473" s="355">
        <v>0</v>
      </c>
      <c r="H1473">
        <v>1.1649499999999999</v>
      </c>
      <c r="I1473">
        <v>-23.83</v>
      </c>
      <c r="J1473" s="355">
        <v>8248.23</v>
      </c>
    </row>
    <row r="1474" spans="1:10" x14ac:dyDescent="0.2">
      <c r="A1474">
        <v>3532</v>
      </c>
      <c r="B1474" s="585">
        <v>42936.659722222219</v>
      </c>
      <c r="C1474" s="376" t="s">
        <v>92</v>
      </c>
      <c r="D1474" s="355">
        <v>733</v>
      </c>
      <c r="E1474">
        <v>0.01</v>
      </c>
      <c r="F1474">
        <v>1.1550800000000001</v>
      </c>
      <c r="G1474" s="355">
        <v>0</v>
      </c>
      <c r="H1474">
        <v>0</v>
      </c>
    </row>
    <row r="1475" spans="1:10" x14ac:dyDescent="0.2">
      <c r="A1475">
        <v>3534</v>
      </c>
      <c r="B1475" s="585">
        <v>42936.662499999999</v>
      </c>
      <c r="C1475" s="376" t="s">
        <v>2050</v>
      </c>
      <c r="D1475" s="355">
        <v>733</v>
      </c>
      <c r="E1475">
        <v>0.01</v>
      </c>
      <c r="F1475">
        <v>1.15665</v>
      </c>
      <c r="G1475" s="355">
        <v>0</v>
      </c>
      <c r="H1475">
        <v>1.15665</v>
      </c>
      <c r="I1475">
        <v>1.5</v>
      </c>
      <c r="J1475" s="355">
        <v>8268</v>
      </c>
    </row>
    <row r="1476" spans="1:10" x14ac:dyDescent="0.2">
      <c r="A1476">
        <v>3535</v>
      </c>
      <c r="B1476" s="585">
        <v>42936.663194444445</v>
      </c>
      <c r="C1476" s="376" t="s">
        <v>93</v>
      </c>
      <c r="D1476" s="355">
        <v>734</v>
      </c>
      <c r="E1476">
        <v>0.03</v>
      </c>
      <c r="F1476">
        <v>1.1566399999999999</v>
      </c>
      <c r="G1476" s="355">
        <v>0</v>
      </c>
      <c r="H1476">
        <v>0</v>
      </c>
    </row>
    <row r="1477" spans="1:10" x14ac:dyDescent="0.2">
      <c r="A1477">
        <v>3630</v>
      </c>
      <c r="B1477" s="585">
        <v>42941.773611111108</v>
      </c>
      <c r="C1477" s="376" t="s">
        <v>2050</v>
      </c>
      <c r="D1477" s="355">
        <v>734</v>
      </c>
      <c r="E1477">
        <v>0.03</v>
      </c>
      <c r="F1477">
        <v>1.1649499999999999</v>
      </c>
      <c r="G1477" s="355">
        <v>0</v>
      </c>
      <c r="H1477">
        <v>1.1649499999999999</v>
      </c>
      <c r="I1477">
        <v>-24.55</v>
      </c>
      <c r="J1477" s="355">
        <v>8223.68</v>
      </c>
    </row>
    <row r="1478" spans="1:10" x14ac:dyDescent="0.2">
      <c r="A1478">
        <v>3539</v>
      </c>
      <c r="B1478" s="585">
        <v>42936.663194444445</v>
      </c>
      <c r="C1478" s="376" t="s">
        <v>92</v>
      </c>
      <c r="D1478" s="355">
        <v>735</v>
      </c>
      <c r="E1478">
        <v>0.01</v>
      </c>
      <c r="F1478">
        <v>1.1566799999999999</v>
      </c>
      <c r="G1478" s="355">
        <v>0</v>
      </c>
      <c r="H1478">
        <v>0</v>
      </c>
    </row>
    <row r="1479" spans="1:10" x14ac:dyDescent="0.2">
      <c r="A1479">
        <v>3541</v>
      </c>
      <c r="B1479" s="585">
        <v>42936.720833333333</v>
      </c>
      <c r="C1479" s="376" t="s">
        <v>2050</v>
      </c>
      <c r="D1479" s="355">
        <v>735</v>
      </c>
      <c r="E1479">
        <v>0.01</v>
      </c>
      <c r="F1479">
        <v>1.15825</v>
      </c>
      <c r="G1479" s="355">
        <v>0</v>
      </c>
      <c r="H1479">
        <v>1.15825</v>
      </c>
      <c r="I1479">
        <v>1.5</v>
      </c>
      <c r="J1479" s="355">
        <v>8269.5</v>
      </c>
    </row>
    <row r="1480" spans="1:10" x14ac:dyDescent="0.2">
      <c r="A1480">
        <v>3542</v>
      </c>
      <c r="B1480" s="585">
        <v>42936.720833333333</v>
      </c>
      <c r="C1480" s="376" t="s">
        <v>92</v>
      </c>
      <c r="D1480" s="355">
        <v>736</v>
      </c>
      <c r="E1480">
        <v>0.01</v>
      </c>
      <c r="F1480">
        <v>1.1584000000000001</v>
      </c>
      <c r="G1480" s="355">
        <v>0</v>
      </c>
      <c r="H1480">
        <v>0</v>
      </c>
    </row>
    <row r="1481" spans="1:10" x14ac:dyDescent="0.2">
      <c r="A1481">
        <v>3544</v>
      </c>
      <c r="B1481" s="585">
        <v>42936.726388888892</v>
      </c>
      <c r="C1481" s="376" t="s">
        <v>2050</v>
      </c>
      <c r="D1481" s="355">
        <v>736</v>
      </c>
      <c r="E1481">
        <v>0.01</v>
      </c>
      <c r="F1481">
        <v>1.1599699999999999</v>
      </c>
      <c r="G1481" s="355">
        <v>0</v>
      </c>
      <c r="H1481">
        <v>1.1599699999999999</v>
      </c>
      <c r="I1481">
        <v>1.5</v>
      </c>
      <c r="J1481" s="355">
        <v>8271</v>
      </c>
    </row>
    <row r="1482" spans="1:10" x14ac:dyDescent="0.2">
      <c r="A1482">
        <v>3545</v>
      </c>
      <c r="B1482" s="585">
        <v>42936.726388888892</v>
      </c>
      <c r="C1482" s="376" t="s">
        <v>92</v>
      </c>
      <c r="D1482" s="355">
        <v>737</v>
      </c>
      <c r="E1482">
        <v>0.01</v>
      </c>
      <c r="F1482">
        <v>1.1599900000000001</v>
      </c>
      <c r="G1482" s="355">
        <v>0</v>
      </c>
      <c r="H1482">
        <v>0</v>
      </c>
    </row>
    <row r="1483" spans="1:10" x14ac:dyDescent="0.2">
      <c r="A1483">
        <v>3552</v>
      </c>
      <c r="B1483" s="585">
        <v>42936.729861111111</v>
      </c>
      <c r="C1483" s="376" t="s">
        <v>2050</v>
      </c>
      <c r="D1483" s="355">
        <v>737</v>
      </c>
      <c r="E1483">
        <v>0.01</v>
      </c>
      <c r="F1483">
        <v>1.1615599999999999</v>
      </c>
      <c r="G1483" s="355">
        <v>0</v>
      </c>
      <c r="H1483">
        <v>1.1615599999999999</v>
      </c>
      <c r="I1483">
        <v>1.5</v>
      </c>
      <c r="J1483" s="355">
        <v>8272.5</v>
      </c>
    </row>
    <row r="1484" spans="1:10" x14ac:dyDescent="0.2">
      <c r="A1484">
        <v>3547</v>
      </c>
      <c r="B1484" s="585">
        <v>42936.726388888892</v>
      </c>
      <c r="C1484" s="376" t="s">
        <v>93</v>
      </c>
      <c r="D1484" s="355">
        <v>738</v>
      </c>
      <c r="E1484">
        <v>0.06</v>
      </c>
      <c r="F1484">
        <v>1.1602600000000001</v>
      </c>
      <c r="G1484" s="355">
        <v>0</v>
      </c>
      <c r="H1484">
        <v>0</v>
      </c>
    </row>
    <row r="1485" spans="1:10" x14ac:dyDescent="0.2">
      <c r="A1485">
        <v>3631</v>
      </c>
      <c r="B1485" s="585">
        <v>42941.773611111108</v>
      </c>
      <c r="C1485" s="376" t="s">
        <v>2050</v>
      </c>
      <c r="D1485" s="355">
        <v>738</v>
      </c>
      <c r="E1485">
        <v>0.06</v>
      </c>
      <c r="F1485">
        <v>1.1649499999999999</v>
      </c>
      <c r="G1485" s="355">
        <v>0</v>
      </c>
      <c r="H1485">
        <v>1.1649499999999999</v>
      </c>
      <c r="I1485">
        <v>-27.38</v>
      </c>
      <c r="J1485" s="355">
        <v>8196.2999999999993</v>
      </c>
    </row>
    <row r="1486" spans="1:10" x14ac:dyDescent="0.2">
      <c r="A1486">
        <v>3553</v>
      </c>
      <c r="B1486" s="585">
        <v>42936.729861111111</v>
      </c>
      <c r="C1486" s="376" t="s">
        <v>92</v>
      </c>
      <c r="D1486" s="355">
        <v>739</v>
      </c>
      <c r="E1486">
        <v>0.01</v>
      </c>
      <c r="F1486">
        <v>1.16161</v>
      </c>
      <c r="G1486" s="355">
        <v>0</v>
      </c>
      <c r="H1486">
        <v>0</v>
      </c>
    </row>
    <row r="1487" spans="1:10" x14ac:dyDescent="0.2">
      <c r="A1487">
        <v>3555</v>
      </c>
      <c r="B1487" s="585">
        <v>42936.736805555556</v>
      </c>
      <c r="C1487" s="376" t="s">
        <v>2050</v>
      </c>
      <c r="D1487" s="355">
        <v>739</v>
      </c>
      <c r="E1487">
        <v>0.01</v>
      </c>
      <c r="F1487">
        <v>1.1631800000000001</v>
      </c>
      <c r="G1487" s="355">
        <v>0</v>
      </c>
      <c r="H1487">
        <v>1.1631800000000001</v>
      </c>
      <c r="I1487">
        <v>1.5</v>
      </c>
      <c r="J1487" s="355">
        <v>8274</v>
      </c>
    </row>
    <row r="1488" spans="1:10" x14ac:dyDescent="0.2">
      <c r="A1488">
        <v>3556</v>
      </c>
      <c r="B1488" s="585">
        <v>42936.736805555556</v>
      </c>
      <c r="C1488" s="376" t="s">
        <v>92</v>
      </c>
      <c r="D1488" s="355">
        <v>740</v>
      </c>
      <c r="E1488">
        <v>0.01</v>
      </c>
      <c r="F1488">
        <v>1.1632100000000001</v>
      </c>
      <c r="G1488" s="355">
        <v>0</v>
      </c>
      <c r="H1488">
        <v>0</v>
      </c>
    </row>
    <row r="1489" spans="1:10" x14ac:dyDescent="0.2">
      <c r="A1489">
        <v>3564</v>
      </c>
      <c r="B1489" s="585">
        <v>42936.739583333336</v>
      </c>
      <c r="C1489" s="376" t="s">
        <v>2050</v>
      </c>
      <c r="D1489" s="355">
        <v>740</v>
      </c>
      <c r="E1489">
        <v>0.01</v>
      </c>
      <c r="F1489">
        <v>1.1647799999999999</v>
      </c>
      <c r="G1489" s="355">
        <v>0</v>
      </c>
      <c r="H1489">
        <v>1.1647799999999999</v>
      </c>
      <c r="I1489">
        <v>1.5</v>
      </c>
      <c r="J1489" s="355">
        <v>8275.5</v>
      </c>
    </row>
    <row r="1490" spans="1:10" x14ac:dyDescent="0.2">
      <c r="A1490">
        <v>3558</v>
      </c>
      <c r="B1490" s="585">
        <v>42936.739583333336</v>
      </c>
      <c r="C1490" s="376" t="s">
        <v>93</v>
      </c>
      <c r="D1490" s="355">
        <v>741</v>
      </c>
      <c r="E1490">
        <v>0.1</v>
      </c>
      <c r="F1490">
        <v>1.16381</v>
      </c>
      <c r="G1490" s="355">
        <v>0</v>
      </c>
      <c r="H1490">
        <v>0</v>
      </c>
    </row>
    <row r="1491" spans="1:10" x14ac:dyDescent="0.2">
      <c r="A1491">
        <v>3632</v>
      </c>
      <c r="B1491" s="585">
        <v>42941.773611111108</v>
      </c>
      <c r="C1491" s="376" t="s">
        <v>2050</v>
      </c>
      <c r="D1491" s="355">
        <v>741</v>
      </c>
      <c r="E1491">
        <v>0.1</v>
      </c>
      <c r="F1491">
        <v>1.1649499999999999</v>
      </c>
      <c r="G1491" s="355">
        <v>0</v>
      </c>
      <c r="H1491">
        <v>1.1649499999999999</v>
      </c>
      <c r="I1491">
        <v>-10.14</v>
      </c>
      <c r="J1491" s="355">
        <v>8186.16</v>
      </c>
    </row>
    <row r="1492" spans="1:10" x14ac:dyDescent="0.2">
      <c r="A1492">
        <v>3565</v>
      </c>
      <c r="B1492" s="585">
        <v>42936.743055555555</v>
      </c>
      <c r="C1492" s="376" t="s">
        <v>92</v>
      </c>
      <c r="D1492" s="355">
        <v>742</v>
      </c>
      <c r="E1492">
        <v>0.01</v>
      </c>
      <c r="F1492">
        <v>1.16317</v>
      </c>
      <c r="G1492" s="355">
        <v>0</v>
      </c>
      <c r="H1492">
        <v>0</v>
      </c>
    </row>
    <row r="1493" spans="1:10" x14ac:dyDescent="0.2">
      <c r="A1493">
        <v>3573</v>
      </c>
      <c r="B1493" s="585">
        <v>42937.387499999997</v>
      </c>
      <c r="C1493" s="376" t="s">
        <v>2050</v>
      </c>
      <c r="D1493" s="355">
        <v>742</v>
      </c>
      <c r="E1493">
        <v>0.01</v>
      </c>
      <c r="F1493">
        <v>1.16486</v>
      </c>
      <c r="G1493" s="355">
        <v>0</v>
      </c>
      <c r="H1493">
        <v>1.16486</v>
      </c>
      <c r="I1493">
        <v>1.5</v>
      </c>
      <c r="J1493" s="355">
        <v>8277</v>
      </c>
    </row>
    <row r="1494" spans="1:10" x14ac:dyDescent="0.2">
      <c r="A1494">
        <v>3574</v>
      </c>
      <c r="B1494" s="585">
        <v>42937.387499999997</v>
      </c>
      <c r="C1494" s="376" t="s">
        <v>92</v>
      </c>
      <c r="D1494" s="355">
        <v>743</v>
      </c>
      <c r="E1494">
        <v>0.01</v>
      </c>
      <c r="F1494">
        <v>1.1649099999999999</v>
      </c>
      <c r="G1494" s="355">
        <v>0</v>
      </c>
      <c r="H1494">
        <v>0</v>
      </c>
    </row>
    <row r="1495" spans="1:10" x14ac:dyDescent="0.2">
      <c r="A1495">
        <v>3576</v>
      </c>
      <c r="B1495" s="585">
        <v>42937.40625</v>
      </c>
      <c r="C1495" s="376" t="s">
        <v>2050</v>
      </c>
      <c r="D1495" s="355">
        <v>743</v>
      </c>
      <c r="E1495">
        <v>0.01</v>
      </c>
      <c r="F1495">
        <v>1.16648</v>
      </c>
      <c r="G1495" s="355">
        <v>0</v>
      </c>
      <c r="H1495">
        <v>1.16648</v>
      </c>
      <c r="I1495">
        <v>1.5</v>
      </c>
      <c r="J1495" s="355">
        <v>8278.5</v>
      </c>
    </row>
    <row r="1496" spans="1:10" x14ac:dyDescent="0.2">
      <c r="A1496">
        <v>3577</v>
      </c>
      <c r="B1496" s="585">
        <v>42937.40625</v>
      </c>
      <c r="C1496" s="376" t="s">
        <v>92</v>
      </c>
      <c r="D1496" s="355">
        <v>744</v>
      </c>
      <c r="E1496">
        <v>0.01</v>
      </c>
      <c r="F1496">
        <v>1.1665000000000001</v>
      </c>
      <c r="G1496" s="355">
        <v>0</v>
      </c>
      <c r="H1496">
        <v>0</v>
      </c>
    </row>
    <row r="1497" spans="1:10" x14ac:dyDescent="0.2">
      <c r="A1497">
        <v>3586</v>
      </c>
      <c r="B1497" s="585">
        <v>42937.847916666666</v>
      </c>
      <c r="C1497" s="376" t="s">
        <v>2050</v>
      </c>
      <c r="D1497" s="355">
        <v>744</v>
      </c>
      <c r="E1497">
        <v>0.01</v>
      </c>
      <c r="F1497">
        <v>1.1680699999999999</v>
      </c>
      <c r="G1497" s="355">
        <v>0</v>
      </c>
      <c r="H1497">
        <v>1.1680699999999999</v>
      </c>
      <c r="I1497">
        <v>1.5</v>
      </c>
      <c r="J1497" s="355">
        <v>8280</v>
      </c>
    </row>
    <row r="1498" spans="1:10" x14ac:dyDescent="0.2">
      <c r="A1498">
        <v>3579</v>
      </c>
      <c r="B1498" s="585">
        <v>42937.411111111112</v>
      </c>
      <c r="C1498" s="376" t="s">
        <v>93</v>
      </c>
      <c r="D1498" s="355">
        <v>745</v>
      </c>
      <c r="E1498">
        <v>0.19</v>
      </c>
      <c r="F1498">
        <v>1.1673199999999999</v>
      </c>
      <c r="G1498" s="355">
        <v>0</v>
      </c>
      <c r="H1498">
        <v>0</v>
      </c>
    </row>
    <row r="1499" spans="1:10" x14ac:dyDescent="0.2">
      <c r="A1499">
        <v>3633</v>
      </c>
      <c r="B1499" s="585">
        <v>42941.773611111108</v>
      </c>
      <c r="C1499" s="376" t="s">
        <v>2050</v>
      </c>
      <c r="D1499" s="355">
        <v>745</v>
      </c>
      <c r="E1499">
        <v>0.19</v>
      </c>
      <c r="F1499">
        <v>1.1649499999999999</v>
      </c>
      <c r="G1499" s="355">
        <v>0</v>
      </c>
      <c r="H1499">
        <v>1.1649499999999999</v>
      </c>
      <c r="I1499">
        <v>46.19</v>
      </c>
      <c r="J1499" s="355">
        <v>8232.34</v>
      </c>
    </row>
    <row r="1500" spans="1:10" x14ac:dyDescent="0.2">
      <c r="A1500">
        <v>3587</v>
      </c>
      <c r="B1500" s="585">
        <v>42937.847916666666</v>
      </c>
      <c r="C1500" s="376" t="s">
        <v>92</v>
      </c>
      <c r="D1500" s="355">
        <v>746</v>
      </c>
      <c r="E1500">
        <v>0.01</v>
      </c>
      <c r="F1500">
        <v>1.16821</v>
      </c>
      <c r="G1500" s="355">
        <v>0</v>
      </c>
      <c r="H1500">
        <v>0</v>
      </c>
    </row>
    <row r="1501" spans="1:10" x14ac:dyDescent="0.2">
      <c r="A1501">
        <v>3607</v>
      </c>
      <c r="B1501" s="585">
        <v>42941.625</v>
      </c>
      <c r="C1501" s="376" t="s">
        <v>2050</v>
      </c>
      <c r="D1501" s="355">
        <v>746</v>
      </c>
      <c r="E1501">
        <v>0.01</v>
      </c>
      <c r="F1501">
        <v>1.1676</v>
      </c>
      <c r="G1501" s="355">
        <v>0</v>
      </c>
      <c r="H1501">
        <v>1.1676</v>
      </c>
      <c r="I1501">
        <v>-0.92</v>
      </c>
      <c r="J1501" s="355">
        <v>8279.08</v>
      </c>
    </row>
    <row r="1502" spans="1:10" x14ac:dyDescent="0.2">
      <c r="A1502">
        <v>3596</v>
      </c>
      <c r="B1502" s="585">
        <v>42940.413888888892</v>
      </c>
      <c r="C1502" s="376" t="s">
        <v>92</v>
      </c>
      <c r="D1502" s="355">
        <v>747</v>
      </c>
      <c r="E1502">
        <v>0.02</v>
      </c>
      <c r="F1502">
        <v>1.1647000000000001</v>
      </c>
      <c r="G1502" s="355">
        <v>0</v>
      </c>
      <c r="H1502">
        <v>0</v>
      </c>
    </row>
    <row r="1503" spans="1:10" x14ac:dyDescent="0.2">
      <c r="A1503">
        <v>3608</v>
      </c>
      <c r="B1503" s="585">
        <v>42941.625</v>
      </c>
      <c r="C1503" s="376" t="s">
        <v>2050</v>
      </c>
      <c r="D1503" s="355">
        <v>747</v>
      </c>
      <c r="E1503">
        <v>0.02</v>
      </c>
      <c r="F1503">
        <v>1.1676</v>
      </c>
      <c r="G1503" s="355">
        <v>0</v>
      </c>
      <c r="H1503">
        <v>1.1676</v>
      </c>
      <c r="I1503">
        <v>5.42</v>
      </c>
      <c r="J1503" s="355">
        <v>8284.5</v>
      </c>
    </row>
    <row r="1504" spans="1:10" x14ac:dyDescent="0.2">
      <c r="A1504">
        <v>3609</v>
      </c>
      <c r="B1504" s="585">
        <v>42941.625</v>
      </c>
      <c r="C1504" s="376" t="s">
        <v>92</v>
      </c>
      <c r="D1504" s="355">
        <v>748</v>
      </c>
      <c r="E1504">
        <v>0.01</v>
      </c>
      <c r="F1504">
        <v>1.1676200000000001</v>
      </c>
      <c r="G1504" s="355">
        <v>0</v>
      </c>
      <c r="H1504">
        <v>0</v>
      </c>
    </row>
    <row r="1505" spans="1:10" x14ac:dyDescent="0.2">
      <c r="A1505">
        <v>3611</v>
      </c>
      <c r="B1505" s="585">
        <v>42941.634027777778</v>
      </c>
      <c r="C1505" s="376" t="s">
        <v>2050</v>
      </c>
      <c r="D1505" s="355">
        <v>748</v>
      </c>
      <c r="E1505">
        <v>0.01</v>
      </c>
      <c r="F1505">
        <v>1.16919</v>
      </c>
      <c r="G1505" s="355">
        <v>0</v>
      </c>
      <c r="H1505">
        <v>1.16919</v>
      </c>
      <c r="I1505">
        <v>1.5</v>
      </c>
      <c r="J1505" s="355">
        <v>8286</v>
      </c>
    </row>
    <row r="1506" spans="1:10" x14ac:dyDescent="0.2">
      <c r="A1506">
        <v>3612</v>
      </c>
      <c r="B1506" s="585">
        <v>42941.635416666664</v>
      </c>
      <c r="C1506" s="376" t="s">
        <v>92</v>
      </c>
      <c r="D1506" s="355">
        <v>749</v>
      </c>
      <c r="E1506">
        <v>0.01</v>
      </c>
      <c r="F1506">
        <v>1.16936</v>
      </c>
      <c r="G1506" s="355">
        <v>0</v>
      </c>
      <c r="H1506">
        <v>0</v>
      </c>
    </row>
    <row r="1507" spans="1:10" x14ac:dyDescent="0.2">
      <c r="A1507">
        <v>3622</v>
      </c>
      <c r="B1507" s="585">
        <v>42941.678472222222</v>
      </c>
      <c r="C1507" s="376" t="s">
        <v>2050</v>
      </c>
      <c r="D1507" s="355">
        <v>749</v>
      </c>
      <c r="E1507">
        <v>0.01</v>
      </c>
      <c r="F1507">
        <v>1.17093</v>
      </c>
      <c r="G1507" s="355">
        <v>0</v>
      </c>
      <c r="H1507">
        <v>1.17093</v>
      </c>
      <c r="I1507">
        <v>1.5</v>
      </c>
      <c r="J1507" s="355">
        <v>8287.5</v>
      </c>
    </row>
    <row r="1508" spans="1:10" x14ac:dyDescent="0.2">
      <c r="A1508">
        <v>3614</v>
      </c>
      <c r="B1508" s="585">
        <v>42941.678472222222</v>
      </c>
      <c r="C1508" s="376" t="s">
        <v>93</v>
      </c>
      <c r="D1508" s="355">
        <v>750</v>
      </c>
      <c r="E1508">
        <v>0.34</v>
      </c>
      <c r="F1508">
        <v>1.17083</v>
      </c>
      <c r="G1508" s="355">
        <v>0</v>
      </c>
      <c r="H1508">
        <v>0</v>
      </c>
    </row>
    <row r="1509" spans="1:10" x14ac:dyDescent="0.2">
      <c r="A1509">
        <v>3634</v>
      </c>
      <c r="B1509" s="585">
        <v>42941.773611111108</v>
      </c>
      <c r="C1509" s="376" t="s">
        <v>2050</v>
      </c>
      <c r="D1509" s="355">
        <v>750</v>
      </c>
      <c r="E1509">
        <v>0.34</v>
      </c>
      <c r="F1509">
        <v>1.1649499999999999</v>
      </c>
      <c r="G1509" s="355">
        <v>0</v>
      </c>
      <c r="H1509">
        <v>1.1649499999999999</v>
      </c>
      <c r="I1509">
        <v>197.54</v>
      </c>
      <c r="J1509" s="355">
        <v>8429.8799999999992</v>
      </c>
    </row>
    <row r="1510" spans="1:10" x14ac:dyDescent="0.2">
      <c r="A1510">
        <v>3623</v>
      </c>
      <c r="B1510" s="585">
        <v>42941.678472222222</v>
      </c>
      <c r="C1510" s="376" t="s">
        <v>92</v>
      </c>
      <c r="D1510" s="355">
        <v>751</v>
      </c>
      <c r="E1510">
        <v>0.01</v>
      </c>
      <c r="F1510">
        <v>1.17109</v>
      </c>
      <c r="G1510" s="355">
        <v>0</v>
      </c>
      <c r="H1510">
        <v>0</v>
      </c>
    </row>
    <row r="1511" spans="1:10" x14ac:dyDescent="0.2">
      <c r="A1511">
        <v>3657</v>
      </c>
      <c r="B1511" s="585">
        <v>42942.87777777778</v>
      </c>
      <c r="C1511" s="376" t="s">
        <v>2050</v>
      </c>
      <c r="D1511" s="355">
        <v>751</v>
      </c>
      <c r="E1511">
        <v>0.01</v>
      </c>
      <c r="F1511">
        <v>1.16804</v>
      </c>
      <c r="G1511" s="355">
        <v>0</v>
      </c>
      <c r="H1511">
        <v>1.16804</v>
      </c>
      <c r="I1511">
        <v>-3.24</v>
      </c>
      <c r="J1511" s="355">
        <v>8434.14</v>
      </c>
    </row>
    <row r="1512" spans="1:10" x14ac:dyDescent="0.2">
      <c r="A1512">
        <v>3625</v>
      </c>
      <c r="B1512" s="585">
        <v>42941.738888888889</v>
      </c>
      <c r="C1512" s="376" t="s">
        <v>92</v>
      </c>
      <c r="D1512" s="355">
        <v>752</v>
      </c>
      <c r="E1512">
        <v>0.02</v>
      </c>
      <c r="F1512">
        <v>1.1675800000000001</v>
      </c>
      <c r="G1512" s="355">
        <v>0</v>
      </c>
      <c r="H1512">
        <v>0</v>
      </c>
    </row>
    <row r="1513" spans="1:10" x14ac:dyDescent="0.2">
      <c r="A1513">
        <v>3658</v>
      </c>
      <c r="B1513" s="585">
        <v>42942.87777777778</v>
      </c>
      <c r="C1513" s="376" t="s">
        <v>2050</v>
      </c>
      <c r="D1513" s="355">
        <v>752</v>
      </c>
      <c r="E1513">
        <v>0.02</v>
      </c>
      <c r="F1513">
        <v>1.16804</v>
      </c>
      <c r="G1513" s="355">
        <v>0</v>
      </c>
      <c r="H1513">
        <v>1.16804</v>
      </c>
      <c r="I1513">
        <v>0.54</v>
      </c>
      <c r="J1513" s="355">
        <v>8434.68</v>
      </c>
    </row>
    <row r="1514" spans="1:10" x14ac:dyDescent="0.2">
      <c r="A1514">
        <v>3635</v>
      </c>
      <c r="B1514" s="585">
        <v>42941.773611111108</v>
      </c>
      <c r="C1514" s="376" t="s">
        <v>93</v>
      </c>
      <c r="D1514" s="355">
        <v>753</v>
      </c>
      <c r="E1514">
        <v>0.01</v>
      </c>
      <c r="F1514">
        <v>1.16492</v>
      </c>
      <c r="G1514" s="355">
        <v>0</v>
      </c>
      <c r="H1514">
        <v>0</v>
      </c>
    </row>
    <row r="1515" spans="1:10" x14ac:dyDescent="0.2">
      <c r="A1515">
        <v>3644</v>
      </c>
      <c r="B1515" s="585">
        <v>42942.361805555556</v>
      </c>
      <c r="C1515" s="376" t="s">
        <v>2050</v>
      </c>
      <c r="D1515" s="355">
        <v>753</v>
      </c>
      <c r="E1515">
        <v>0.01</v>
      </c>
      <c r="F1515">
        <v>1.1634199999999999</v>
      </c>
      <c r="G1515" s="355">
        <v>0</v>
      </c>
      <c r="H1515">
        <v>1.1634199999999999</v>
      </c>
      <c r="I1515">
        <v>1.5</v>
      </c>
      <c r="J1515" s="355">
        <v>8431.3799999999992</v>
      </c>
    </row>
    <row r="1516" spans="1:10" x14ac:dyDescent="0.2">
      <c r="A1516">
        <v>3640</v>
      </c>
      <c r="B1516" s="585">
        <v>42942.130555555559</v>
      </c>
      <c r="C1516" s="376" t="s">
        <v>92</v>
      </c>
      <c r="D1516" s="355">
        <v>754</v>
      </c>
      <c r="E1516">
        <v>0.03</v>
      </c>
      <c r="F1516">
        <v>1.1640699999999999</v>
      </c>
      <c r="G1516" s="355">
        <v>0</v>
      </c>
      <c r="H1516">
        <v>0</v>
      </c>
    </row>
    <row r="1517" spans="1:10" x14ac:dyDescent="0.2">
      <c r="A1517">
        <v>3659</v>
      </c>
      <c r="B1517" s="585">
        <v>42942.87777777778</v>
      </c>
      <c r="C1517" s="376" t="s">
        <v>2050</v>
      </c>
      <c r="D1517" s="355">
        <v>754</v>
      </c>
      <c r="E1517">
        <v>0.03</v>
      </c>
      <c r="F1517">
        <v>1.16804</v>
      </c>
      <c r="G1517" s="355">
        <v>0</v>
      </c>
      <c r="H1517">
        <v>1.16804</v>
      </c>
      <c r="I1517">
        <v>11.7</v>
      </c>
      <c r="J1517" s="355">
        <v>8446.3799999999992</v>
      </c>
    </row>
    <row r="1518" spans="1:10" x14ac:dyDescent="0.2">
      <c r="A1518">
        <v>3645</v>
      </c>
      <c r="B1518" s="585">
        <v>42942.361805555556</v>
      </c>
      <c r="C1518" s="376" t="s">
        <v>93</v>
      </c>
      <c r="D1518" s="355">
        <v>755</v>
      </c>
      <c r="E1518">
        <v>0.01</v>
      </c>
      <c r="F1518">
        <v>1.1634</v>
      </c>
      <c r="G1518" s="355">
        <v>0</v>
      </c>
      <c r="H1518">
        <v>0</v>
      </c>
    </row>
    <row r="1519" spans="1:10" x14ac:dyDescent="0.2">
      <c r="A1519">
        <v>3647</v>
      </c>
      <c r="B1519" s="585">
        <v>42942.481944444444</v>
      </c>
      <c r="C1519" s="376" t="s">
        <v>2050</v>
      </c>
      <c r="D1519" s="355">
        <v>755</v>
      </c>
      <c r="E1519">
        <v>0.01</v>
      </c>
      <c r="F1519">
        <v>1.1618299999999999</v>
      </c>
      <c r="G1519" s="355">
        <v>0</v>
      </c>
      <c r="H1519">
        <v>1.1618299999999999</v>
      </c>
      <c r="I1519">
        <v>1.5</v>
      </c>
      <c r="J1519" s="355">
        <v>8432.8799999999992</v>
      </c>
    </row>
    <row r="1520" spans="1:10" x14ac:dyDescent="0.2">
      <c r="A1520">
        <v>3648</v>
      </c>
      <c r="B1520" s="585">
        <v>42942.481944444444</v>
      </c>
      <c r="C1520" s="376" t="s">
        <v>93</v>
      </c>
      <c r="D1520" s="355">
        <v>756</v>
      </c>
      <c r="E1520">
        <v>0.01</v>
      </c>
      <c r="F1520">
        <v>1.1617599999999999</v>
      </c>
      <c r="G1520" s="355">
        <v>0</v>
      </c>
      <c r="H1520">
        <v>0</v>
      </c>
    </row>
    <row r="1521" spans="1:10" x14ac:dyDescent="0.2">
      <c r="A1521">
        <v>3653</v>
      </c>
      <c r="B1521" s="585">
        <v>42942.713888888888</v>
      </c>
      <c r="C1521" s="376" t="s">
        <v>2050</v>
      </c>
      <c r="D1521" s="355">
        <v>756</v>
      </c>
      <c r="E1521">
        <v>0.01</v>
      </c>
      <c r="F1521">
        <v>1.1625700000000001</v>
      </c>
      <c r="G1521" s="355">
        <v>0</v>
      </c>
      <c r="H1521">
        <v>1.1625700000000001</v>
      </c>
      <c r="I1521">
        <v>-0.88</v>
      </c>
      <c r="J1521" s="355">
        <v>8432</v>
      </c>
    </row>
    <row r="1522" spans="1:10" x14ac:dyDescent="0.2">
      <c r="A1522">
        <v>3650</v>
      </c>
      <c r="B1522" s="585">
        <v>42942.670138888891</v>
      </c>
      <c r="C1522" s="376" t="s">
        <v>93</v>
      </c>
      <c r="D1522" s="355">
        <v>757</v>
      </c>
      <c r="E1522">
        <v>0.02</v>
      </c>
      <c r="F1522">
        <v>1.16533</v>
      </c>
      <c r="G1522" s="355">
        <v>0</v>
      </c>
      <c r="H1522">
        <v>0</v>
      </c>
    </row>
    <row r="1523" spans="1:10" x14ac:dyDescent="0.2">
      <c r="A1523">
        <v>3654</v>
      </c>
      <c r="B1523" s="585">
        <v>42942.713888888888</v>
      </c>
      <c r="C1523" s="376" t="s">
        <v>2050</v>
      </c>
      <c r="D1523" s="355">
        <v>757</v>
      </c>
      <c r="E1523">
        <v>0.02</v>
      </c>
      <c r="F1523">
        <v>1.1625700000000001</v>
      </c>
      <c r="G1523" s="355">
        <v>0</v>
      </c>
      <c r="H1523">
        <v>1.1625700000000001</v>
      </c>
      <c r="I1523">
        <v>5.38</v>
      </c>
      <c r="J1523" s="355">
        <v>8437.3799999999992</v>
      </c>
    </row>
    <row r="1524" spans="1:10" x14ac:dyDescent="0.2">
      <c r="A1524">
        <v>3655</v>
      </c>
      <c r="B1524" s="585">
        <v>42942.713888888888</v>
      </c>
      <c r="C1524" s="376" t="s">
        <v>93</v>
      </c>
      <c r="D1524" s="355">
        <v>758</v>
      </c>
      <c r="E1524">
        <v>0.01</v>
      </c>
      <c r="F1524">
        <v>1.16256</v>
      </c>
      <c r="G1524" s="355">
        <v>0</v>
      </c>
      <c r="H1524">
        <v>0</v>
      </c>
    </row>
    <row r="1525" spans="1:10" x14ac:dyDescent="0.2">
      <c r="A1525">
        <v>3697</v>
      </c>
      <c r="B1525" s="585">
        <v>42943.431250000001</v>
      </c>
      <c r="C1525" s="376" t="s">
        <v>2050</v>
      </c>
      <c r="D1525" s="355">
        <v>758</v>
      </c>
      <c r="E1525">
        <v>0.01</v>
      </c>
      <c r="F1525">
        <v>1.1716599999999999</v>
      </c>
      <c r="G1525" s="355">
        <v>0</v>
      </c>
      <c r="H1525">
        <v>1.1716599999999999</v>
      </c>
      <c r="I1525">
        <v>-8.9700000000000006</v>
      </c>
      <c r="J1525" s="355">
        <v>8441.91</v>
      </c>
    </row>
    <row r="1526" spans="1:10" x14ac:dyDescent="0.2">
      <c r="A1526">
        <v>3660</v>
      </c>
      <c r="B1526" s="585">
        <v>42942.878472222219</v>
      </c>
      <c r="C1526" s="376" t="s">
        <v>2112</v>
      </c>
      <c r="D1526" s="355">
        <v>759</v>
      </c>
      <c r="E1526">
        <v>0.02</v>
      </c>
      <c r="F1526">
        <v>1.1682699999999999</v>
      </c>
      <c r="G1526" s="355">
        <v>0</v>
      </c>
      <c r="H1526">
        <v>0</v>
      </c>
    </row>
    <row r="1527" spans="1:10" x14ac:dyDescent="0.2">
      <c r="A1527">
        <v>3665</v>
      </c>
      <c r="B1527" s="585">
        <v>42942.879166666666</v>
      </c>
      <c r="C1527" s="376" t="s">
        <v>93</v>
      </c>
      <c r="D1527" s="355">
        <v>759</v>
      </c>
      <c r="E1527">
        <v>0.02</v>
      </c>
      <c r="F1527">
        <v>1.1682699999999999</v>
      </c>
      <c r="G1527" s="355">
        <v>0</v>
      </c>
      <c r="H1527">
        <v>1.1648400000000001</v>
      </c>
    </row>
    <row r="1528" spans="1:10" x14ac:dyDescent="0.2">
      <c r="A1528">
        <v>3698</v>
      </c>
      <c r="B1528" s="585">
        <v>42943.431250000001</v>
      </c>
      <c r="C1528" s="376" t="s">
        <v>2050</v>
      </c>
      <c r="D1528" s="355">
        <v>759</v>
      </c>
      <c r="E1528">
        <v>0.02</v>
      </c>
      <c r="F1528">
        <v>1.1716599999999999</v>
      </c>
      <c r="G1528" s="355">
        <v>0</v>
      </c>
      <c r="H1528">
        <v>1.1716599999999999</v>
      </c>
      <c r="I1528">
        <v>-6.53</v>
      </c>
      <c r="J1528" s="355">
        <v>8435.39</v>
      </c>
    </row>
    <row r="1529" spans="1:10" x14ac:dyDescent="0.2">
      <c r="A1529">
        <v>3663</v>
      </c>
      <c r="B1529" s="585">
        <v>42942.878472222219</v>
      </c>
      <c r="C1529" s="376" t="s">
        <v>92</v>
      </c>
      <c r="D1529" s="355">
        <v>760</v>
      </c>
      <c r="E1529">
        <v>0.01</v>
      </c>
      <c r="F1529">
        <v>1.1689000000000001</v>
      </c>
      <c r="G1529" s="355">
        <v>0</v>
      </c>
      <c r="H1529">
        <v>0</v>
      </c>
    </row>
    <row r="1530" spans="1:10" x14ac:dyDescent="0.2">
      <c r="A1530">
        <v>3668</v>
      </c>
      <c r="B1530" s="585">
        <v>42942.881944444445</v>
      </c>
      <c r="C1530" s="376" t="s">
        <v>2050</v>
      </c>
      <c r="D1530" s="355">
        <v>760</v>
      </c>
      <c r="E1530">
        <v>0.01</v>
      </c>
      <c r="F1530">
        <v>1.1704699999999999</v>
      </c>
      <c r="G1530" s="355">
        <v>0</v>
      </c>
      <c r="H1530">
        <v>1.1704699999999999</v>
      </c>
      <c r="I1530">
        <v>1.5</v>
      </c>
      <c r="J1530" s="355">
        <v>8447.8799999999992</v>
      </c>
    </row>
    <row r="1531" spans="1:10" x14ac:dyDescent="0.2">
      <c r="A1531">
        <v>3669</v>
      </c>
      <c r="B1531" s="585">
        <v>42942.881944444445</v>
      </c>
      <c r="C1531" s="376" t="s">
        <v>92</v>
      </c>
      <c r="D1531" s="355">
        <v>761</v>
      </c>
      <c r="E1531">
        <v>0.01</v>
      </c>
      <c r="F1531">
        <v>1.17049</v>
      </c>
      <c r="G1531" s="355">
        <v>0</v>
      </c>
      <c r="H1531">
        <v>0</v>
      </c>
    </row>
    <row r="1532" spans="1:10" x14ac:dyDescent="0.2">
      <c r="A1532">
        <v>3671</v>
      </c>
      <c r="B1532" s="585">
        <v>42942.916666666664</v>
      </c>
      <c r="C1532" s="376" t="s">
        <v>2050</v>
      </c>
      <c r="D1532" s="355">
        <v>761</v>
      </c>
      <c r="E1532">
        <v>0.01</v>
      </c>
      <c r="F1532">
        <v>1.1720600000000001</v>
      </c>
      <c r="G1532" s="355">
        <v>0</v>
      </c>
      <c r="H1532">
        <v>1.1720600000000001</v>
      </c>
      <c r="I1532">
        <v>1.5</v>
      </c>
      <c r="J1532" s="355">
        <v>8449.3799999999992</v>
      </c>
    </row>
    <row r="1533" spans="1:10" x14ac:dyDescent="0.2">
      <c r="A1533">
        <v>3672</v>
      </c>
      <c r="B1533" s="585">
        <v>42942.920138888891</v>
      </c>
      <c r="C1533" s="376" t="s">
        <v>2112</v>
      </c>
      <c r="D1533" s="355">
        <v>762</v>
      </c>
      <c r="E1533">
        <v>0.03</v>
      </c>
      <c r="F1533">
        <v>1.1731499999999999</v>
      </c>
      <c r="G1533" s="355">
        <v>0</v>
      </c>
      <c r="H1533">
        <v>0</v>
      </c>
    </row>
    <row r="1534" spans="1:10" x14ac:dyDescent="0.2">
      <c r="A1534">
        <v>3678</v>
      </c>
      <c r="B1534" s="585">
        <v>42942.92083333333</v>
      </c>
      <c r="C1534" s="376" t="s">
        <v>93</v>
      </c>
      <c r="D1534" s="355">
        <v>762</v>
      </c>
      <c r="E1534">
        <v>0.03</v>
      </c>
      <c r="F1534">
        <v>1.1731499999999999</v>
      </c>
      <c r="G1534" s="355">
        <v>0</v>
      </c>
      <c r="H1534">
        <v>1.16822</v>
      </c>
    </row>
    <row r="1535" spans="1:10" x14ac:dyDescent="0.2">
      <c r="A1535">
        <v>3699</v>
      </c>
      <c r="B1535" s="585">
        <v>42943.431250000001</v>
      </c>
      <c r="C1535" s="376" t="s">
        <v>2050</v>
      </c>
      <c r="D1535" s="355">
        <v>762</v>
      </c>
      <c r="E1535">
        <v>0.03</v>
      </c>
      <c r="F1535">
        <v>1.1716599999999999</v>
      </c>
      <c r="G1535" s="355">
        <v>0</v>
      </c>
      <c r="H1535">
        <v>1.1716599999999999</v>
      </c>
      <c r="I1535">
        <v>4.8499999999999996</v>
      </c>
      <c r="J1535" s="355">
        <v>8440.23</v>
      </c>
    </row>
    <row r="1536" spans="1:10" x14ac:dyDescent="0.2">
      <c r="A1536">
        <v>3676</v>
      </c>
      <c r="B1536" s="585">
        <v>42942.920138888891</v>
      </c>
      <c r="C1536" s="376" t="s">
        <v>92</v>
      </c>
      <c r="D1536" s="355">
        <v>763</v>
      </c>
      <c r="E1536">
        <v>0.01</v>
      </c>
      <c r="F1536">
        <v>1.1737599999999999</v>
      </c>
      <c r="G1536" s="355">
        <v>0</v>
      </c>
      <c r="H1536">
        <v>0</v>
      </c>
    </row>
    <row r="1537" spans="1:10" x14ac:dyDescent="0.2">
      <c r="A1537">
        <v>3686</v>
      </c>
      <c r="B1537" s="585">
        <v>42943.275000000001</v>
      </c>
      <c r="C1537" s="376" t="s">
        <v>2050</v>
      </c>
      <c r="D1537" s="355">
        <v>763</v>
      </c>
      <c r="E1537">
        <v>0.01</v>
      </c>
      <c r="F1537">
        <v>1.1756899999999999</v>
      </c>
      <c r="G1537" s="355">
        <v>0</v>
      </c>
      <c r="H1537">
        <v>1.1756899999999999</v>
      </c>
      <c r="I1537">
        <v>1.5</v>
      </c>
      <c r="J1537" s="355">
        <v>8450.89</v>
      </c>
    </row>
    <row r="1538" spans="1:10" x14ac:dyDescent="0.2">
      <c r="A1538">
        <v>3687</v>
      </c>
      <c r="B1538" s="585">
        <v>42943.277777777781</v>
      </c>
      <c r="C1538" s="376" t="s">
        <v>93</v>
      </c>
      <c r="D1538" s="355">
        <v>764</v>
      </c>
      <c r="E1538">
        <v>0.06</v>
      </c>
      <c r="F1538">
        <v>1.1767000000000001</v>
      </c>
      <c r="G1538" s="355">
        <v>0</v>
      </c>
      <c r="H1538">
        <v>0</v>
      </c>
    </row>
    <row r="1539" spans="1:10" x14ac:dyDescent="0.2">
      <c r="A1539">
        <v>3700</v>
      </c>
      <c r="B1539" s="585">
        <v>42943.431250000001</v>
      </c>
      <c r="C1539" s="376" t="s">
        <v>2050</v>
      </c>
      <c r="D1539" s="355">
        <v>764</v>
      </c>
      <c r="E1539">
        <v>0.06</v>
      </c>
      <c r="F1539">
        <v>1.1716599999999999</v>
      </c>
      <c r="G1539" s="355">
        <v>0</v>
      </c>
      <c r="H1539">
        <v>1.1716599999999999</v>
      </c>
      <c r="I1539">
        <v>29.82</v>
      </c>
      <c r="J1539" s="355">
        <v>8470.0499999999993</v>
      </c>
    </row>
    <row r="1540" spans="1:10" x14ac:dyDescent="0.2">
      <c r="A1540">
        <v>3692</v>
      </c>
      <c r="B1540" s="585">
        <v>42943.277777777781</v>
      </c>
      <c r="C1540" s="376" t="s">
        <v>92</v>
      </c>
      <c r="D1540" s="355">
        <v>765</v>
      </c>
      <c r="E1540">
        <v>0.01</v>
      </c>
      <c r="F1540">
        <v>1.17672</v>
      </c>
      <c r="G1540" s="355">
        <v>0</v>
      </c>
      <c r="H1540">
        <v>0</v>
      </c>
    </row>
    <row r="1541" spans="1:10" x14ac:dyDescent="0.2">
      <c r="A1541">
        <v>3733</v>
      </c>
      <c r="B1541" s="585">
        <v>42944.417361111111</v>
      </c>
      <c r="C1541" s="376" t="s">
        <v>2050</v>
      </c>
      <c r="D1541" s="355">
        <v>765</v>
      </c>
      <c r="E1541">
        <v>0.01</v>
      </c>
      <c r="F1541">
        <v>1.17089</v>
      </c>
      <c r="G1541" s="355">
        <v>0</v>
      </c>
      <c r="H1541">
        <v>1.17089</v>
      </c>
      <c r="I1541">
        <v>-6.02</v>
      </c>
      <c r="J1541" s="355">
        <v>8470.0400000000009</v>
      </c>
    </row>
    <row r="1542" spans="1:10" x14ac:dyDescent="0.2">
      <c r="A1542">
        <v>3694</v>
      </c>
      <c r="B1542" s="585">
        <v>42943.378472222219</v>
      </c>
      <c r="C1542" s="376" t="s">
        <v>92</v>
      </c>
      <c r="D1542" s="355">
        <v>766</v>
      </c>
      <c r="E1542">
        <v>0.02</v>
      </c>
      <c r="F1542">
        <v>1.1732</v>
      </c>
      <c r="G1542" s="355">
        <v>0</v>
      </c>
      <c r="H1542">
        <v>0</v>
      </c>
    </row>
    <row r="1543" spans="1:10" x14ac:dyDescent="0.2">
      <c r="A1543">
        <v>3734</v>
      </c>
      <c r="B1543" s="585">
        <v>42944.417361111111</v>
      </c>
      <c r="C1543" s="376" t="s">
        <v>2050</v>
      </c>
      <c r="D1543" s="355">
        <v>766</v>
      </c>
      <c r="E1543">
        <v>0.02</v>
      </c>
      <c r="F1543">
        <v>1.17089</v>
      </c>
      <c r="G1543" s="355">
        <v>0</v>
      </c>
      <c r="H1543">
        <v>1.17089</v>
      </c>
      <c r="I1543">
        <v>-5</v>
      </c>
      <c r="J1543" s="355">
        <v>8465.0400000000009</v>
      </c>
    </row>
    <row r="1544" spans="1:10" x14ac:dyDescent="0.2">
      <c r="A1544">
        <v>3701</v>
      </c>
      <c r="B1544" s="585">
        <v>42943.431250000001</v>
      </c>
      <c r="C1544" s="376" t="s">
        <v>93</v>
      </c>
      <c r="D1544" s="355">
        <v>767</v>
      </c>
      <c r="E1544">
        <v>0.01</v>
      </c>
      <c r="F1544">
        <v>1.1716200000000001</v>
      </c>
      <c r="G1544" s="355">
        <v>0</v>
      </c>
      <c r="H1544">
        <v>0</v>
      </c>
    </row>
    <row r="1545" spans="1:10" x14ac:dyDescent="0.2">
      <c r="A1545">
        <v>3703</v>
      </c>
      <c r="B1545" s="585">
        <v>42943.614583333336</v>
      </c>
      <c r="C1545" s="376" t="s">
        <v>2050</v>
      </c>
      <c r="D1545" s="355">
        <v>767</v>
      </c>
      <c r="E1545">
        <v>0.01</v>
      </c>
      <c r="F1545">
        <v>1.17005</v>
      </c>
      <c r="G1545" s="355">
        <v>0</v>
      </c>
      <c r="H1545">
        <v>1.17005</v>
      </c>
      <c r="I1545">
        <v>1.5</v>
      </c>
      <c r="J1545" s="355">
        <v>8471.5499999999993</v>
      </c>
    </row>
    <row r="1546" spans="1:10" x14ac:dyDescent="0.2">
      <c r="A1546">
        <v>3704</v>
      </c>
      <c r="B1546" s="585">
        <v>42943.614583333336</v>
      </c>
      <c r="C1546" s="376" t="s">
        <v>93</v>
      </c>
      <c r="D1546" s="355">
        <v>768</v>
      </c>
      <c r="E1546">
        <v>0.01</v>
      </c>
      <c r="F1546">
        <v>1.1700200000000001</v>
      </c>
      <c r="G1546" s="355">
        <v>0</v>
      </c>
      <c r="H1546">
        <v>0</v>
      </c>
    </row>
    <row r="1547" spans="1:10" x14ac:dyDescent="0.2">
      <c r="A1547">
        <v>3710</v>
      </c>
      <c r="B1547" s="585">
        <v>42943.729166666664</v>
      </c>
      <c r="C1547" s="376" t="s">
        <v>2050</v>
      </c>
      <c r="D1547" s="355">
        <v>768</v>
      </c>
      <c r="E1547">
        <v>0.01</v>
      </c>
      <c r="F1547">
        <v>1.16845</v>
      </c>
      <c r="G1547" s="355">
        <v>0</v>
      </c>
      <c r="H1547">
        <v>1.16845</v>
      </c>
      <c r="I1547">
        <v>1.5</v>
      </c>
      <c r="J1547" s="355">
        <v>8473.0499999999993</v>
      </c>
    </row>
    <row r="1548" spans="1:10" x14ac:dyDescent="0.2">
      <c r="A1548">
        <v>3706</v>
      </c>
      <c r="B1548" s="585">
        <v>42943.614583333336</v>
      </c>
      <c r="C1548" s="376" t="s">
        <v>92</v>
      </c>
      <c r="D1548" s="355">
        <v>769</v>
      </c>
      <c r="E1548">
        <v>0.03</v>
      </c>
      <c r="F1548">
        <v>1.1696899999999999</v>
      </c>
      <c r="G1548" s="355">
        <v>0</v>
      </c>
      <c r="H1548">
        <v>0</v>
      </c>
    </row>
    <row r="1549" spans="1:10" x14ac:dyDescent="0.2">
      <c r="A1549">
        <v>3735</v>
      </c>
      <c r="B1549" s="585">
        <v>42944.417361111111</v>
      </c>
      <c r="C1549" s="376" t="s">
        <v>2050</v>
      </c>
      <c r="D1549" s="355">
        <v>769</v>
      </c>
      <c r="E1549">
        <v>0.03</v>
      </c>
      <c r="F1549">
        <v>1.17089</v>
      </c>
      <c r="G1549" s="355">
        <v>0</v>
      </c>
      <c r="H1549">
        <v>1.17089</v>
      </c>
      <c r="I1549">
        <v>3.03</v>
      </c>
      <c r="J1549" s="355">
        <v>8468.07</v>
      </c>
    </row>
    <row r="1550" spans="1:10" x14ac:dyDescent="0.2">
      <c r="A1550">
        <v>3711</v>
      </c>
      <c r="B1550" s="585">
        <v>42943.729166666664</v>
      </c>
      <c r="C1550" s="376" t="s">
        <v>93</v>
      </c>
      <c r="D1550" s="355">
        <v>770</v>
      </c>
      <c r="E1550">
        <v>0.01</v>
      </c>
      <c r="F1550">
        <v>1.1684099999999999</v>
      </c>
      <c r="G1550" s="355">
        <v>0</v>
      </c>
      <c r="H1550">
        <v>0</v>
      </c>
    </row>
    <row r="1551" spans="1:10" x14ac:dyDescent="0.2">
      <c r="A1551">
        <v>3713</v>
      </c>
      <c r="B1551" s="585">
        <v>42943.743055555555</v>
      </c>
      <c r="C1551" s="376" t="s">
        <v>2050</v>
      </c>
      <c r="D1551" s="355">
        <v>770</v>
      </c>
      <c r="E1551">
        <v>0.01</v>
      </c>
      <c r="F1551">
        <v>1.1668400000000001</v>
      </c>
      <c r="G1551" s="355">
        <v>0</v>
      </c>
      <c r="H1551">
        <v>1.1668400000000001</v>
      </c>
      <c r="I1551">
        <v>1.5</v>
      </c>
      <c r="J1551" s="355">
        <v>8474.5499999999993</v>
      </c>
    </row>
    <row r="1552" spans="1:10" x14ac:dyDescent="0.2">
      <c r="A1552">
        <v>3714</v>
      </c>
      <c r="B1552" s="585">
        <v>42943.743055555555</v>
      </c>
      <c r="C1552" s="376" t="s">
        <v>93</v>
      </c>
      <c r="D1552" s="355">
        <v>771</v>
      </c>
      <c r="E1552">
        <v>0.01</v>
      </c>
      <c r="F1552">
        <v>1.1667099999999999</v>
      </c>
      <c r="G1552" s="355">
        <v>0</v>
      </c>
      <c r="H1552">
        <v>0</v>
      </c>
    </row>
    <row r="1553" spans="1:10" x14ac:dyDescent="0.2">
      <c r="A1553">
        <v>3721</v>
      </c>
      <c r="B1553" s="585">
        <v>42943.802777777775</v>
      </c>
      <c r="C1553" s="376" t="s">
        <v>2050</v>
      </c>
      <c r="D1553" s="355">
        <v>771</v>
      </c>
      <c r="E1553">
        <v>0.01</v>
      </c>
      <c r="F1553">
        <v>1.1651400000000001</v>
      </c>
      <c r="G1553" s="355">
        <v>0</v>
      </c>
      <c r="H1553">
        <v>1.1651400000000001</v>
      </c>
      <c r="I1553">
        <v>1.5</v>
      </c>
      <c r="J1553" s="355">
        <v>8476.0499999999993</v>
      </c>
    </row>
    <row r="1554" spans="1:10" x14ac:dyDescent="0.2">
      <c r="A1554">
        <v>3716</v>
      </c>
      <c r="B1554" s="585">
        <v>42943.772916666669</v>
      </c>
      <c r="C1554" s="376" t="s">
        <v>92</v>
      </c>
      <c r="D1554" s="355">
        <v>772</v>
      </c>
      <c r="E1554">
        <v>0.06</v>
      </c>
      <c r="F1554">
        <v>1.16618</v>
      </c>
      <c r="G1554" s="355">
        <v>0</v>
      </c>
      <c r="H1554">
        <v>0</v>
      </c>
    </row>
    <row r="1555" spans="1:10" x14ac:dyDescent="0.2">
      <c r="A1555">
        <v>3736</v>
      </c>
      <c r="B1555" s="585">
        <v>42944.417361111111</v>
      </c>
      <c r="C1555" s="376" t="s">
        <v>2050</v>
      </c>
      <c r="D1555" s="355">
        <v>772</v>
      </c>
      <c r="E1555">
        <v>0.06</v>
      </c>
      <c r="F1555">
        <v>1.17089</v>
      </c>
      <c r="G1555" s="355">
        <v>0</v>
      </c>
      <c r="H1555">
        <v>1.17089</v>
      </c>
      <c r="I1555">
        <v>27.13</v>
      </c>
      <c r="J1555" s="355">
        <v>8495.2000000000007</v>
      </c>
    </row>
    <row r="1556" spans="1:10" x14ac:dyDescent="0.2">
      <c r="A1556">
        <v>3722</v>
      </c>
      <c r="B1556" s="585">
        <v>42943.802777777775</v>
      </c>
      <c r="C1556" s="376" t="s">
        <v>93</v>
      </c>
      <c r="D1556" s="355">
        <v>773</v>
      </c>
      <c r="E1556">
        <v>0.01</v>
      </c>
      <c r="F1556">
        <v>1.1651100000000001</v>
      </c>
      <c r="G1556" s="355">
        <v>0</v>
      </c>
      <c r="H1556">
        <v>0</v>
      </c>
    </row>
    <row r="1557" spans="1:10" x14ac:dyDescent="0.2">
      <c r="A1557">
        <v>3866</v>
      </c>
      <c r="B1557" s="585">
        <v>42951.700694444444</v>
      </c>
      <c r="C1557" s="376" t="s">
        <v>2050</v>
      </c>
      <c r="D1557" s="355">
        <v>773</v>
      </c>
      <c r="E1557">
        <v>0.01</v>
      </c>
      <c r="F1557">
        <v>1.18089</v>
      </c>
      <c r="G1557" s="355">
        <v>0</v>
      </c>
      <c r="H1557">
        <v>1.18089</v>
      </c>
      <c r="I1557">
        <v>-15.33</v>
      </c>
      <c r="J1557" s="355">
        <v>8508.3799999999992</v>
      </c>
    </row>
    <row r="1558" spans="1:10" x14ac:dyDescent="0.2">
      <c r="A1558">
        <v>3724</v>
      </c>
      <c r="B1558" s="585">
        <v>42943.895138888889</v>
      </c>
      <c r="C1558" s="376" t="s">
        <v>93</v>
      </c>
      <c r="D1558" s="355">
        <v>774</v>
      </c>
      <c r="E1558">
        <v>0.02</v>
      </c>
      <c r="F1558">
        <v>1.16862</v>
      </c>
      <c r="G1558" s="355">
        <v>0</v>
      </c>
      <c r="H1558">
        <v>0</v>
      </c>
    </row>
    <row r="1559" spans="1:10" x14ac:dyDescent="0.2">
      <c r="A1559">
        <v>3867</v>
      </c>
      <c r="B1559" s="585">
        <v>42951.700694444444</v>
      </c>
      <c r="C1559" s="376" t="s">
        <v>2050</v>
      </c>
      <c r="D1559" s="355">
        <v>774</v>
      </c>
      <c r="E1559">
        <v>0.02</v>
      </c>
      <c r="F1559">
        <v>1.18089</v>
      </c>
      <c r="G1559" s="355">
        <v>0</v>
      </c>
      <c r="H1559">
        <v>1.18089</v>
      </c>
      <c r="I1559">
        <v>-23.63</v>
      </c>
      <c r="J1559" s="355">
        <v>8484.74</v>
      </c>
    </row>
    <row r="1560" spans="1:10" x14ac:dyDescent="0.2">
      <c r="A1560">
        <v>3737</v>
      </c>
      <c r="B1560" s="585">
        <v>42944.417361111111</v>
      </c>
      <c r="C1560" s="376" t="s">
        <v>92</v>
      </c>
      <c r="D1560" s="355">
        <v>775</v>
      </c>
      <c r="E1560">
        <v>0.01</v>
      </c>
      <c r="F1560">
        <v>1.1709700000000001</v>
      </c>
      <c r="G1560" s="355">
        <v>0</v>
      </c>
      <c r="H1560">
        <v>0</v>
      </c>
    </row>
    <row r="1561" spans="1:10" x14ac:dyDescent="0.2">
      <c r="A1561">
        <v>3743</v>
      </c>
      <c r="B1561" s="585">
        <v>42944.628472222219</v>
      </c>
      <c r="C1561" s="376" t="s">
        <v>2050</v>
      </c>
      <c r="D1561" s="355">
        <v>775</v>
      </c>
      <c r="E1561">
        <v>0.01</v>
      </c>
      <c r="F1561">
        <v>1.1725399999999999</v>
      </c>
      <c r="G1561" s="355">
        <v>0</v>
      </c>
      <c r="H1561">
        <v>1.1725399999999999</v>
      </c>
      <c r="I1561">
        <v>1.5</v>
      </c>
      <c r="J1561" s="355">
        <v>8496.7000000000007</v>
      </c>
    </row>
    <row r="1562" spans="1:10" x14ac:dyDescent="0.2">
      <c r="A1562">
        <v>3739</v>
      </c>
      <c r="B1562" s="585">
        <v>42944.543055555558</v>
      </c>
      <c r="C1562" s="376" t="s">
        <v>93</v>
      </c>
      <c r="D1562" s="355">
        <v>776</v>
      </c>
      <c r="E1562">
        <v>0.03</v>
      </c>
      <c r="F1562">
        <v>1.17215</v>
      </c>
      <c r="G1562" s="355">
        <v>0</v>
      </c>
      <c r="H1562">
        <v>0</v>
      </c>
    </row>
    <row r="1563" spans="1:10" x14ac:dyDescent="0.2">
      <c r="A1563">
        <v>3868</v>
      </c>
      <c r="B1563" s="585">
        <v>42951.700694444444</v>
      </c>
      <c r="C1563" s="376" t="s">
        <v>2050</v>
      </c>
      <c r="D1563" s="355">
        <v>776</v>
      </c>
      <c r="E1563">
        <v>0.03</v>
      </c>
      <c r="F1563">
        <v>1.18089</v>
      </c>
      <c r="G1563" s="355">
        <v>0</v>
      </c>
      <c r="H1563">
        <v>1.18089</v>
      </c>
      <c r="I1563">
        <v>-25.06</v>
      </c>
      <c r="J1563" s="355">
        <v>8459.69</v>
      </c>
    </row>
    <row r="1564" spans="1:10" x14ac:dyDescent="0.2">
      <c r="A1564">
        <v>3744</v>
      </c>
      <c r="B1564" s="585">
        <v>42944.628472222219</v>
      </c>
      <c r="C1564" s="376" t="s">
        <v>92</v>
      </c>
      <c r="D1564" s="355">
        <v>777</v>
      </c>
      <c r="E1564">
        <v>0.01</v>
      </c>
      <c r="F1564">
        <v>1.1725699999999999</v>
      </c>
      <c r="G1564" s="355">
        <v>0</v>
      </c>
      <c r="H1564">
        <v>0</v>
      </c>
    </row>
    <row r="1565" spans="1:10" x14ac:dyDescent="0.2">
      <c r="A1565">
        <v>3746</v>
      </c>
      <c r="B1565" s="585">
        <v>42944.645833333336</v>
      </c>
      <c r="C1565" s="376" t="s">
        <v>2050</v>
      </c>
      <c r="D1565" s="355">
        <v>777</v>
      </c>
      <c r="E1565">
        <v>0.01</v>
      </c>
      <c r="F1565">
        <v>1.17414</v>
      </c>
      <c r="G1565" s="355">
        <v>0</v>
      </c>
      <c r="H1565">
        <v>1.17414</v>
      </c>
      <c r="I1565">
        <v>1.5</v>
      </c>
      <c r="J1565" s="355">
        <v>8498.2000000000007</v>
      </c>
    </row>
    <row r="1566" spans="1:10" x14ac:dyDescent="0.2">
      <c r="A1566">
        <v>3747</v>
      </c>
      <c r="B1566" s="585">
        <v>42944.649305555555</v>
      </c>
      <c r="C1566" s="376" t="s">
        <v>92</v>
      </c>
      <c r="D1566" s="355">
        <v>778</v>
      </c>
      <c r="E1566">
        <v>0.01</v>
      </c>
      <c r="F1566">
        <v>1.17449</v>
      </c>
      <c r="G1566" s="355">
        <v>0</v>
      </c>
      <c r="H1566">
        <v>0</v>
      </c>
    </row>
    <row r="1567" spans="1:10" x14ac:dyDescent="0.2">
      <c r="A1567">
        <v>3754</v>
      </c>
      <c r="B1567" s="585">
        <v>42944.755555555559</v>
      </c>
      <c r="C1567" s="376" t="s">
        <v>2050</v>
      </c>
      <c r="D1567" s="355">
        <v>778</v>
      </c>
      <c r="E1567">
        <v>0.01</v>
      </c>
      <c r="F1567">
        <v>1.1760600000000001</v>
      </c>
      <c r="G1567" s="355">
        <v>0</v>
      </c>
      <c r="H1567">
        <v>1.1760600000000001</v>
      </c>
      <c r="I1567">
        <v>1.5</v>
      </c>
      <c r="J1567" s="355">
        <v>8499.7000000000007</v>
      </c>
    </row>
    <row r="1568" spans="1:10" x14ac:dyDescent="0.2">
      <c r="A1568">
        <v>3749</v>
      </c>
      <c r="B1568" s="585">
        <v>42944.754861111112</v>
      </c>
      <c r="C1568" s="376" t="s">
        <v>93</v>
      </c>
      <c r="D1568" s="355">
        <v>779</v>
      </c>
      <c r="E1568">
        <v>0.06</v>
      </c>
      <c r="F1568">
        <v>1.1756899999999999</v>
      </c>
      <c r="G1568" s="355">
        <v>0</v>
      </c>
      <c r="H1568">
        <v>0</v>
      </c>
    </row>
    <row r="1569" spans="1:10" x14ac:dyDescent="0.2">
      <c r="A1569">
        <v>3869</v>
      </c>
      <c r="B1569" s="585">
        <v>42951.700694444444</v>
      </c>
      <c r="C1569" s="376" t="s">
        <v>2050</v>
      </c>
      <c r="D1569" s="355">
        <v>779</v>
      </c>
      <c r="E1569">
        <v>0.06</v>
      </c>
      <c r="F1569">
        <v>1.18089</v>
      </c>
      <c r="G1569" s="355">
        <v>0</v>
      </c>
      <c r="H1569">
        <v>1.18089</v>
      </c>
      <c r="I1569">
        <v>-28.87</v>
      </c>
      <c r="J1569" s="355">
        <v>8430.81</v>
      </c>
    </row>
    <row r="1570" spans="1:10" x14ac:dyDescent="0.2">
      <c r="A1570">
        <v>3755</v>
      </c>
      <c r="B1570" s="585">
        <v>42944.756944444445</v>
      </c>
      <c r="C1570" s="376" t="s">
        <v>92</v>
      </c>
      <c r="D1570" s="355">
        <v>780</v>
      </c>
      <c r="E1570">
        <v>0.01</v>
      </c>
      <c r="F1570">
        <v>1.1748099999999999</v>
      </c>
      <c r="G1570" s="355">
        <v>0</v>
      </c>
      <c r="H1570">
        <v>0</v>
      </c>
    </row>
    <row r="1571" spans="1:10" x14ac:dyDescent="0.2">
      <c r="A1571">
        <v>3757</v>
      </c>
      <c r="B1571" s="585">
        <v>42944.77847222222</v>
      </c>
      <c r="C1571" s="376" t="s">
        <v>2050</v>
      </c>
      <c r="D1571" s="355">
        <v>780</v>
      </c>
      <c r="E1571">
        <v>0.01</v>
      </c>
      <c r="F1571">
        <v>1.17638</v>
      </c>
      <c r="G1571" s="355">
        <v>0</v>
      </c>
      <c r="H1571">
        <v>1.17638</v>
      </c>
      <c r="I1571">
        <v>1.5</v>
      </c>
      <c r="J1571" s="355">
        <v>8501.2000000000007</v>
      </c>
    </row>
    <row r="1572" spans="1:10" x14ac:dyDescent="0.2">
      <c r="A1572">
        <v>3758</v>
      </c>
      <c r="B1572" s="585">
        <v>42944.77847222222</v>
      </c>
      <c r="C1572" s="376" t="s">
        <v>92</v>
      </c>
      <c r="D1572" s="355">
        <v>781</v>
      </c>
      <c r="E1572">
        <v>0.01</v>
      </c>
      <c r="F1572">
        <v>1.17641</v>
      </c>
      <c r="G1572" s="355">
        <v>0</v>
      </c>
      <c r="H1572">
        <v>0</v>
      </c>
    </row>
    <row r="1573" spans="1:10" x14ac:dyDescent="0.2">
      <c r="A1573">
        <v>3768</v>
      </c>
      <c r="B1573" s="585">
        <v>42947.720138888886</v>
      </c>
      <c r="C1573" s="376" t="s">
        <v>2050</v>
      </c>
      <c r="D1573" s="355">
        <v>781</v>
      </c>
      <c r="E1573">
        <v>0.01</v>
      </c>
      <c r="F1573">
        <v>1.1756899999999999</v>
      </c>
      <c r="G1573" s="355">
        <v>0</v>
      </c>
      <c r="H1573">
        <v>1.1756899999999999</v>
      </c>
      <c r="I1573">
        <v>-0.91</v>
      </c>
      <c r="J1573" s="355">
        <v>8500.2900000000009</v>
      </c>
    </row>
    <row r="1574" spans="1:10" x14ac:dyDescent="0.2">
      <c r="A1574">
        <v>3765</v>
      </c>
      <c r="B1574" s="585">
        <v>42947.386111111111</v>
      </c>
      <c r="C1574" s="376" t="s">
        <v>92</v>
      </c>
      <c r="D1574" s="355">
        <v>782</v>
      </c>
      <c r="E1574">
        <v>0.02</v>
      </c>
      <c r="F1574">
        <v>1.1729099999999999</v>
      </c>
      <c r="G1574" s="355">
        <v>0</v>
      </c>
      <c r="H1574">
        <v>0</v>
      </c>
    </row>
    <row r="1575" spans="1:10" x14ac:dyDescent="0.2">
      <c r="A1575">
        <v>3769</v>
      </c>
      <c r="B1575" s="585">
        <v>42947.720138888886</v>
      </c>
      <c r="C1575" s="376" t="s">
        <v>2050</v>
      </c>
      <c r="D1575" s="355">
        <v>782</v>
      </c>
      <c r="E1575">
        <v>0.02</v>
      </c>
      <c r="F1575">
        <v>1.1756899999999999</v>
      </c>
      <c r="G1575" s="355">
        <v>0</v>
      </c>
      <c r="H1575">
        <v>1.1756899999999999</v>
      </c>
      <c r="I1575">
        <v>5.42</v>
      </c>
      <c r="J1575" s="355">
        <v>8505.7099999999991</v>
      </c>
    </row>
    <row r="1576" spans="1:10" x14ac:dyDescent="0.2">
      <c r="A1576">
        <v>3770</v>
      </c>
      <c r="B1576" s="585">
        <v>42947.720138888886</v>
      </c>
      <c r="C1576" s="376" t="s">
        <v>92</v>
      </c>
      <c r="D1576" s="355">
        <v>783</v>
      </c>
      <c r="E1576">
        <v>0.01</v>
      </c>
      <c r="F1576">
        <v>1.17571</v>
      </c>
      <c r="G1576" s="355">
        <v>0</v>
      </c>
      <c r="H1576">
        <v>0</v>
      </c>
    </row>
    <row r="1577" spans="1:10" x14ac:dyDescent="0.2">
      <c r="A1577">
        <v>3772</v>
      </c>
      <c r="B1577" s="585">
        <v>42947.746527777781</v>
      </c>
      <c r="C1577" s="376" t="s">
        <v>2050</v>
      </c>
      <c r="D1577" s="355">
        <v>783</v>
      </c>
      <c r="E1577">
        <v>0.01</v>
      </c>
      <c r="F1577">
        <v>1.1772800000000001</v>
      </c>
      <c r="G1577" s="355">
        <v>0</v>
      </c>
      <c r="H1577">
        <v>1.1772800000000001</v>
      </c>
      <c r="I1577">
        <v>1.5</v>
      </c>
      <c r="J1577" s="355">
        <v>8507.2099999999991</v>
      </c>
    </row>
    <row r="1578" spans="1:10" x14ac:dyDescent="0.2">
      <c r="A1578">
        <v>3773</v>
      </c>
      <c r="B1578" s="585">
        <v>42947.746527777781</v>
      </c>
      <c r="C1578" s="376" t="s">
        <v>92</v>
      </c>
      <c r="D1578" s="355">
        <v>784</v>
      </c>
      <c r="E1578">
        <v>0.01</v>
      </c>
      <c r="F1578">
        <v>1.1773199999999999</v>
      </c>
      <c r="G1578" s="355">
        <v>0</v>
      </c>
      <c r="H1578">
        <v>0</v>
      </c>
    </row>
    <row r="1579" spans="1:10" x14ac:dyDescent="0.2">
      <c r="A1579">
        <v>3775</v>
      </c>
      <c r="B1579" s="585">
        <v>42947.748611111114</v>
      </c>
      <c r="C1579" s="376" t="s">
        <v>2050</v>
      </c>
      <c r="D1579" s="355">
        <v>784</v>
      </c>
      <c r="E1579">
        <v>0.01</v>
      </c>
      <c r="F1579">
        <v>1.17889</v>
      </c>
      <c r="G1579" s="355">
        <v>0</v>
      </c>
      <c r="H1579">
        <v>1.17889</v>
      </c>
      <c r="I1579">
        <v>1.5</v>
      </c>
      <c r="J1579" s="355">
        <v>8508.7099999999991</v>
      </c>
    </row>
    <row r="1580" spans="1:10" x14ac:dyDescent="0.2">
      <c r="A1580">
        <v>3776</v>
      </c>
      <c r="B1580" s="585">
        <v>42947.75</v>
      </c>
      <c r="C1580" s="376" t="s">
        <v>92</v>
      </c>
      <c r="D1580" s="355">
        <v>785</v>
      </c>
      <c r="E1580">
        <v>0.01</v>
      </c>
      <c r="F1580">
        <v>1.1788799999999999</v>
      </c>
      <c r="G1580" s="355">
        <v>0</v>
      </c>
      <c r="H1580">
        <v>0</v>
      </c>
    </row>
    <row r="1581" spans="1:10" x14ac:dyDescent="0.2">
      <c r="A1581">
        <v>3784</v>
      </c>
      <c r="B1581" s="585">
        <v>42947.790277777778</v>
      </c>
      <c r="C1581" s="376" t="s">
        <v>2050</v>
      </c>
      <c r="D1581" s="355">
        <v>785</v>
      </c>
      <c r="E1581">
        <v>0.01</v>
      </c>
      <c r="F1581">
        <v>1.18045</v>
      </c>
      <c r="G1581" s="355">
        <v>0</v>
      </c>
      <c r="H1581">
        <v>1.18045</v>
      </c>
      <c r="I1581">
        <v>1.5</v>
      </c>
      <c r="J1581" s="355">
        <v>8510.2099999999991</v>
      </c>
    </row>
    <row r="1582" spans="1:10" x14ac:dyDescent="0.2">
      <c r="A1582">
        <v>3778</v>
      </c>
      <c r="B1582" s="585">
        <v>42947.75</v>
      </c>
      <c r="C1582" s="376" t="s">
        <v>93</v>
      </c>
      <c r="D1582" s="355">
        <v>786</v>
      </c>
      <c r="E1582">
        <v>0.1</v>
      </c>
      <c r="F1582">
        <v>1.1792</v>
      </c>
      <c r="G1582" s="355">
        <v>0</v>
      </c>
      <c r="H1582">
        <v>0</v>
      </c>
    </row>
    <row r="1583" spans="1:10" x14ac:dyDescent="0.2">
      <c r="A1583">
        <v>3870</v>
      </c>
      <c r="B1583" s="585">
        <v>42951.700694444444</v>
      </c>
      <c r="C1583" s="376" t="s">
        <v>2050</v>
      </c>
      <c r="D1583" s="355">
        <v>786</v>
      </c>
      <c r="E1583">
        <v>0.1</v>
      </c>
      <c r="F1583">
        <v>1.18089</v>
      </c>
      <c r="G1583" s="355">
        <v>0</v>
      </c>
      <c r="H1583">
        <v>1.18089</v>
      </c>
      <c r="I1583">
        <v>-13.68</v>
      </c>
      <c r="J1583" s="355">
        <v>8417.14</v>
      </c>
    </row>
    <row r="1584" spans="1:10" x14ac:dyDescent="0.2">
      <c r="A1584">
        <v>3785</v>
      </c>
      <c r="B1584" s="585">
        <v>42947.790277777778</v>
      </c>
      <c r="C1584" s="376" t="s">
        <v>92</v>
      </c>
      <c r="D1584" s="355">
        <v>787</v>
      </c>
      <c r="E1584">
        <v>0.01</v>
      </c>
      <c r="F1584">
        <v>1.1805000000000001</v>
      </c>
      <c r="G1584" s="355">
        <v>0</v>
      </c>
      <c r="H1584">
        <v>0</v>
      </c>
    </row>
    <row r="1585" spans="1:10" x14ac:dyDescent="0.2">
      <c r="A1585">
        <v>3787</v>
      </c>
      <c r="B1585" s="585">
        <v>42947.790972222225</v>
      </c>
      <c r="C1585" s="376" t="s">
        <v>2050</v>
      </c>
      <c r="D1585" s="355">
        <v>787</v>
      </c>
      <c r="E1585">
        <v>0.01</v>
      </c>
      <c r="F1585">
        <v>1.18207</v>
      </c>
      <c r="G1585" s="355">
        <v>0</v>
      </c>
      <c r="H1585">
        <v>1.18207</v>
      </c>
      <c r="I1585">
        <v>1.5</v>
      </c>
      <c r="J1585" s="355">
        <v>8511.7099999999991</v>
      </c>
    </row>
    <row r="1586" spans="1:10" x14ac:dyDescent="0.2">
      <c r="A1586">
        <v>3788</v>
      </c>
      <c r="B1586" s="585">
        <v>42947.791666666664</v>
      </c>
      <c r="C1586" s="376" t="s">
        <v>93</v>
      </c>
      <c r="D1586" s="355">
        <v>788</v>
      </c>
      <c r="E1586">
        <v>0.19</v>
      </c>
      <c r="F1586">
        <v>1.1831</v>
      </c>
      <c r="G1586" s="355">
        <v>0</v>
      </c>
      <c r="H1586">
        <v>0</v>
      </c>
    </row>
    <row r="1587" spans="1:10" x14ac:dyDescent="0.2">
      <c r="A1587">
        <v>3871</v>
      </c>
      <c r="B1587" s="585">
        <v>42951.700694444444</v>
      </c>
      <c r="C1587" s="376" t="s">
        <v>2050</v>
      </c>
      <c r="D1587" s="355">
        <v>788</v>
      </c>
      <c r="E1587">
        <v>0.19</v>
      </c>
      <c r="F1587">
        <v>1.18089</v>
      </c>
      <c r="G1587" s="355">
        <v>0</v>
      </c>
      <c r="H1587">
        <v>1.18089</v>
      </c>
      <c r="I1587">
        <v>48.12</v>
      </c>
      <c r="J1587" s="355">
        <v>8465.25</v>
      </c>
    </row>
    <row r="1588" spans="1:10" x14ac:dyDescent="0.2">
      <c r="A1588">
        <v>3795</v>
      </c>
      <c r="B1588" s="585">
        <v>42947.791666666664</v>
      </c>
      <c r="C1588" s="376" t="s">
        <v>92</v>
      </c>
      <c r="D1588" s="355">
        <v>789</v>
      </c>
      <c r="E1588">
        <v>0.01</v>
      </c>
      <c r="F1588">
        <v>1.1831199999999999</v>
      </c>
      <c r="G1588" s="355">
        <v>0</v>
      </c>
      <c r="H1588">
        <v>0</v>
      </c>
    </row>
    <row r="1589" spans="1:10" x14ac:dyDescent="0.2">
      <c r="A1589">
        <v>3807</v>
      </c>
      <c r="B1589" s="585">
        <v>42948.84375</v>
      </c>
      <c r="C1589" s="376" t="s">
        <v>2050</v>
      </c>
      <c r="D1589" s="355">
        <v>789</v>
      </c>
      <c r="E1589">
        <v>0.01</v>
      </c>
      <c r="F1589">
        <v>1.1823600000000001</v>
      </c>
      <c r="G1589" s="355">
        <v>0</v>
      </c>
      <c r="H1589">
        <v>1.1823600000000001</v>
      </c>
      <c r="I1589">
        <v>-0.95</v>
      </c>
      <c r="J1589" s="355">
        <v>8510.76</v>
      </c>
    </row>
    <row r="1590" spans="1:10" x14ac:dyDescent="0.2">
      <c r="A1590">
        <v>3804</v>
      </c>
      <c r="B1590" s="585">
        <v>42948.740277777775</v>
      </c>
      <c r="C1590" s="376" t="s">
        <v>92</v>
      </c>
      <c r="D1590" s="355">
        <v>790</v>
      </c>
      <c r="E1590">
        <v>0.02</v>
      </c>
      <c r="F1590">
        <v>1.17957</v>
      </c>
      <c r="G1590" s="355">
        <v>0</v>
      </c>
      <c r="H1590">
        <v>0</v>
      </c>
    </row>
    <row r="1591" spans="1:10" x14ac:dyDescent="0.2">
      <c r="A1591">
        <v>3808</v>
      </c>
      <c r="B1591" s="585">
        <v>42948.84375</v>
      </c>
      <c r="C1591" s="376" t="s">
        <v>2050</v>
      </c>
      <c r="D1591" s="355">
        <v>790</v>
      </c>
      <c r="E1591">
        <v>0.02</v>
      </c>
      <c r="F1591">
        <v>1.1823600000000001</v>
      </c>
      <c r="G1591" s="355">
        <v>0</v>
      </c>
      <c r="H1591">
        <v>1.1823600000000001</v>
      </c>
      <c r="I1591">
        <v>5.44</v>
      </c>
      <c r="J1591" s="355">
        <v>8516.2000000000007</v>
      </c>
    </row>
    <row r="1592" spans="1:10" x14ac:dyDescent="0.2">
      <c r="A1592">
        <v>3809</v>
      </c>
      <c r="B1592" s="585">
        <v>42948.84375</v>
      </c>
      <c r="C1592" s="376" t="s">
        <v>92</v>
      </c>
      <c r="D1592" s="355">
        <v>791</v>
      </c>
      <c r="E1592">
        <v>0.01</v>
      </c>
      <c r="F1592">
        <v>1.1827300000000001</v>
      </c>
      <c r="G1592" s="355">
        <v>0</v>
      </c>
      <c r="H1592">
        <v>0</v>
      </c>
    </row>
    <row r="1593" spans="1:10" x14ac:dyDescent="0.2">
      <c r="A1593">
        <v>3818</v>
      </c>
      <c r="B1593" s="585">
        <v>42949.478472222225</v>
      </c>
      <c r="C1593" s="376" t="s">
        <v>2050</v>
      </c>
      <c r="D1593" s="355">
        <v>791</v>
      </c>
      <c r="E1593">
        <v>0.01</v>
      </c>
      <c r="F1593">
        <v>1.18442</v>
      </c>
      <c r="G1593" s="355">
        <v>0</v>
      </c>
      <c r="H1593">
        <v>1.18442</v>
      </c>
      <c r="I1593">
        <v>1.5</v>
      </c>
      <c r="J1593" s="355">
        <v>8517.7000000000007</v>
      </c>
    </row>
    <row r="1594" spans="1:10" x14ac:dyDescent="0.2">
      <c r="A1594">
        <v>3819</v>
      </c>
      <c r="B1594" s="585">
        <v>42949.478472222225</v>
      </c>
      <c r="C1594" s="376" t="s">
        <v>92</v>
      </c>
      <c r="D1594" s="355">
        <v>792</v>
      </c>
      <c r="E1594">
        <v>0.01</v>
      </c>
      <c r="F1594">
        <v>1.1844699999999999</v>
      </c>
      <c r="G1594" s="355">
        <v>0</v>
      </c>
      <c r="H1594">
        <v>0</v>
      </c>
    </row>
    <row r="1595" spans="1:10" x14ac:dyDescent="0.2">
      <c r="A1595">
        <v>3821</v>
      </c>
      <c r="B1595" s="585">
        <v>42949.478472222225</v>
      </c>
      <c r="C1595" s="376" t="s">
        <v>2050</v>
      </c>
      <c r="D1595" s="355">
        <v>792</v>
      </c>
      <c r="E1595">
        <v>0.01</v>
      </c>
      <c r="F1595">
        <v>1.18604</v>
      </c>
      <c r="G1595" s="355">
        <v>0</v>
      </c>
      <c r="H1595">
        <v>1.18604</v>
      </c>
      <c r="I1595">
        <v>1.5</v>
      </c>
      <c r="J1595" s="355">
        <v>8519.2000000000007</v>
      </c>
    </row>
    <row r="1596" spans="1:10" x14ac:dyDescent="0.2">
      <c r="A1596">
        <v>3822</v>
      </c>
      <c r="B1596" s="585">
        <v>42949.479166666664</v>
      </c>
      <c r="C1596" s="376" t="s">
        <v>92</v>
      </c>
      <c r="D1596" s="355">
        <v>793</v>
      </c>
      <c r="E1596">
        <v>0.01</v>
      </c>
      <c r="F1596">
        <v>1.18537</v>
      </c>
      <c r="G1596" s="355">
        <v>0</v>
      </c>
      <c r="H1596">
        <v>0</v>
      </c>
    </row>
    <row r="1597" spans="1:10" x14ac:dyDescent="0.2">
      <c r="A1597">
        <v>3832</v>
      </c>
      <c r="B1597" s="585">
        <v>42949.757638888892</v>
      </c>
      <c r="C1597" s="376" t="s">
        <v>2050</v>
      </c>
      <c r="D1597" s="355">
        <v>793</v>
      </c>
      <c r="E1597">
        <v>0.01</v>
      </c>
      <c r="F1597">
        <v>1.1869400000000001</v>
      </c>
      <c r="G1597" s="355">
        <v>0</v>
      </c>
      <c r="H1597">
        <v>1.1869400000000001</v>
      </c>
      <c r="I1597">
        <v>1.5</v>
      </c>
      <c r="J1597" s="355">
        <v>8520.7000000000007</v>
      </c>
    </row>
    <row r="1598" spans="1:10" x14ac:dyDescent="0.2">
      <c r="A1598">
        <v>3824</v>
      </c>
      <c r="B1598" s="585">
        <v>42949.482638888891</v>
      </c>
      <c r="C1598" s="376" t="s">
        <v>93</v>
      </c>
      <c r="D1598" s="355">
        <v>794</v>
      </c>
      <c r="E1598">
        <v>0.34</v>
      </c>
      <c r="F1598">
        <v>1.1866000000000001</v>
      </c>
      <c r="G1598" s="355">
        <v>0</v>
      </c>
      <c r="H1598">
        <v>0</v>
      </c>
    </row>
    <row r="1599" spans="1:10" x14ac:dyDescent="0.2">
      <c r="A1599">
        <v>3872</v>
      </c>
      <c r="B1599" s="585">
        <v>42951.700694444444</v>
      </c>
      <c r="C1599" s="376" t="s">
        <v>2050</v>
      </c>
      <c r="D1599" s="355">
        <v>794</v>
      </c>
      <c r="E1599">
        <v>0.34</v>
      </c>
      <c r="F1599">
        <v>1.18089</v>
      </c>
      <c r="G1599" s="355">
        <v>0</v>
      </c>
      <c r="H1599">
        <v>1.18089</v>
      </c>
      <c r="I1599">
        <v>200.65</v>
      </c>
      <c r="J1599" s="355">
        <v>8665.91</v>
      </c>
    </row>
    <row r="1600" spans="1:10" x14ac:dyDescent="0.2">
      <c r="A1600">
        <v>3833</v>
      </c>
      <c r="B1600" s="585">
        <v>42949.757638888892</v>
      </c>
      <c r="C1600" s="376" t="s">
        <v>92</v>
      </c>
      <c r="D1600" s="355">
        <v>795</v>
      </c>
      <c r="E1600">
        <v>0.01</v>
      </c>
      <c r="F1600">
        <v>1.18699</v>
      </c>
      <c r="G1600" s="355">
        <v>0</v>
      </c>
      <c r="H1600">
        <v>0</v>
      </c>
    </row>
    <row r="1601" spans="1:10" x14ac:dyDescent="0.2">
      <c r="A1601">
        <v>3835</v>
      </c>
      <c r="B1601" s="585">
        <v>42949.840277777781</v>
      </c>
      <c r="C1601" s="376" t="s">
        <v>2050</v>
      </c>
      <c r="D1601" s="355">
        <v>795</v>
      </c>
      <c r="E1601">
        <v>0.01</v>
      </c>
      <c r="F1601">
        <v>1.1885600000000001</v>
      </c>
      <c r="G1601" s="355">
        <v>0</v>
      </c>
      <c r="H1601">
        <v>1.1885600000000001</v>
      </c>
      <c r="I1601">
        <v>1.5</v>
      </c>
      <c r="J1601" s="355">
        <v>8522.2000000000007</v>
      </c>
    </row>
    <row r="1602" spans="1:10" x14ac:dyDescent="0.2">
      <c r="A1602">
        <v>3836</v>
      </c>
      <c r="B1602" s="585">
        <v>42949.840277777781</v>
      </c>
      <c r="C1602" s="376" t="s">
        <v>92</v>
      </c>
      <c r="D1602" s="355">
        <v>796</v>
      </c>
      <c r="E1602">
        <v>0.01</v>
      </c>
      <c r="F1602">
        <v>1.18865</v>
      </c>
      <c r="G1602" s="355">
        <v>0</v>
      </c>
      <c r="H1602">
        <v>0</v>
      </c>
    </row>
    <row r="1603" spans="1:10" x14ac:dyDescent="0.2">
      <c r="A1603">
        <v>3838</v>
      </c>
      <c r="B1603" s="585">
        <v>42949.840277777781</v>
      </c>
      <c r="C1603" s="376" t="s">
        <v>2050</v>
      </c>
      <c r="D1603" s="355">
        <v>796</v>
      </c>
      <c r="E1603">
        <v>0.01</v>
      </c>
      <c r="F1603">
        <v>1.1902200000000001</v>
      </c>
      <c r="G1603" s="355">
        <v>0</v>
      </c>
      <c r="H1603">
        <v>1.1902200000000001</v>
      </c>
      <c r="I1603">
        <v>1.5</v>
      </c>
      <c r="J1603" s="355">
        <v>8523.7000000000007</v>
      </c>
    </row>
    <row r="1604" spans="1:10" x14ac:dyDescent="0.2">
      <c r="A1604">
        <v>3839</v>
      </c>
      <c r="B1604" s="585">
        <v>42949.84375</v>
      </c>
      <c r="C1604" s="376" t="s">
        <v>92</v>
      </c>
      <c r="D1604" s="355">
        <v>797</v>
      </c>
      <c r="E1604">
        <v>0.01</v>
      </c>
      <c r="F1604">
        <v>1.18973</v>
      </c>
      <c r="G1604" s="355">
        <v>0</v>
      </c>
      <c r="H1604">
        <v>0</v>
      </c>
    </row>
    <row r="1605" spans="1:10" x14ac:dyDescent="0.2">
      <c r="A1605">
        <v>3908</v>
      </c>
      <c r="B1605" s="585">
        <v>42954.449305555558</v>
      </c>
      <c r="C1605" s="376" t="s">
        <v>2050</v>
      </c>
      <c r="D1605" s="355">
        <v>797</v>
      </c>
      <c r="E1605">
        <v>0.01</v>
      </c>
      <c r="F1605">
        <v>1.1811199999999999</v>
      </c>
      <c r="G1605" s="355">
        <v>0</v>
      </c>
      <c r="H1605">
        <v>1.1811199999999999</v>
      </c>
      <c r="I1605">
        <v>-9.27</v>
      </c>
      <c r="J1605" s="355">
        <v>8662.6299999999992</v>
      </c>
    </row>
    <row r="1606" spans="1:10" x14ac:dyDescent="0.2">
      <c r="A1606">
        <v>3841</v>
      </c>
      <c r="B1606" s="585">
        <v>42949.900694444441</v>
      </c>
      <c r="C1606" s="376" t="s">
        <v>92</v>
      </c>
      <c r="D1606" s="355">
        <v>798</v>
      </c>
      <c r="E1606">
        <v>0.02</v>
      </c>
      <c r="F1606">
        <v>1.1862299999999999</v>
      </c>
      <c r="G1606" s="355">
        <v>0</v>
      </c>
      <c r="H1606">
        <v>0</v>
      </c>
    </row>
    <row r="1607" spans="1:10" x14ac:dyDescent="0.2">
      <c r="A1607">
        <v>3909</v>
      </c>
      <c r="B1607" s="585">
        <v>42954.449305555558</v>
      </c>
      <c r="C1607" s="376" t="s">
        <v>2050</v>
      </c>
      <c r="D1607" s="355">
        <v>798</v>
      </c>
      <c r="E1607">
        <v>0.02</v>
      </c>
      <c r="F1607">
        <v>1.1811199999999999</v>
      </c>
      <c r="G1607" s="355">
        <v>0</v>
      </c>
      <c r="H1607">
        <v>1.1811199999999999</v>
      </c>
      <c r="I1607">
        <v>-11.55</v>
      </c>
      <c r="J1607" s="355">
        <v>8651.08</v>
      </c>
    </row>
    <row r="1608" spans="1:10" x14ac:dyDescent="0.2">
      <c r="A1608">
        <v>3862</v>
      </c>
      <c r="B1608" s="585">
        <v>42951.699305555558</v>
      </c>
      <c r="C1608" s="376" t="s">
        <v>92</v>
      </c>
      <c r="D1608" s="355">
        <v>799</v>
      </c>
      <c r="E1608">
        <v>0.03</v>
      </c>
      <c r="F1608">
        <v>1.18269</v>
      </c>
      <c r="G1608" s="355">
        <v>0</v>
      </c>
      <c r="H1608">
        <v>0</v>
      </c>
    </row>
    <row r="1609" spans="1:10" x14ac:dyDescent="0.2">
      <c r="A1609">
        <v>3910</v>
      </c>
      <c r="B1609" s="585">
        <v>42954.449305555558</v>
      </c>
      <c r="C1609" s="376" t="s">
        <v>2050</v>
      </c>
      <c r="D1609" s="355">
        <v>799</v>
      </c>
      <c r="E1609">
        <v>0.03</v>
      </c>
      <c r="F1609">
        <v>1.1811199999999999</v>
      </c>
      <c r="G1609" s="355">
        <v>0</v>
      </c>
      <c r="H1609">
        <v>1.1811199999999999</v>
      </c>
      <c r="I1609">
        <v>-5.28</v>
      </c>
      <c r="J1609" s="355">
        <v>8645.81</v>
      </c>
    </row>
    <row r="1610" spans="1:10" x14ac:dyDescent="0.2">
      <c r="A1610">
        <v>3873</v>
      </c>
      <c r="B1610" s="585">
        <v>42951.701388888891</v>
      </c>
      <c r="C1610" s="376" t="s">
        <v>93</v>
      </c>
      <c r="D1610" s="355">
        <v>800</v>
      </c>
      <c r="E1610">
        <v>0.01</v>
      </c>
      <c r="F1610">
        <v>1.18058</v>
      </c>
      <c r="G1610" s="355">
        <v>0</v>
      </c>
      <c r="H1610">
        <v>0</v>
      </c>
    </row>
    <row r="1611" spans="1:10" x14ac:dyDescent="0.2">
      <c r="A1611">
        <v>3880</v>
      </c>
      <c r="B1611" s="585">
        <v>42951.708333333336</v>
      </c>
      <c r="C1611" s="376" t="s">
        <v>2050</v>
      </c>
      <c r="D1611" s="355">
        <v>800</v>
      </c>
      <c r="E1611">
        <v>0.01</v>
      </c>
      <c r="F1611">
        <v>1.1790099999999999</v>
      </c>
      <c r="G1611" s="355">
        <v>0</v>
      </c>
      <c r="H1611">
        <v>1.1790099999999999</v>
      </c>
      <c r="I1611">
        <v>1.5</v>
      </c>
      <c r="J1611" s="355">
        <v>8667.41</v>
      </c>
    </row>
    <row r="1612" spans="1:10" x14ac:dyDescent="0.2">
      <c r="A1612">
        <v>3875</v>
      </c>
      <c r="B1612" s="585">
        <v>42951.704861111109</v>
      </c>
      <c r="C1612" s="376" t="s">
        <v>92</v>
      </c>
      <c r="D1612" s="355">
        <v>801</v>
      </c>
      <c r="E1612">
        <v>0.06</v>
      </c>
      <c r="F1612">
        <v>1.17916</v>
      </c>
      <c r="G1612" s="355">
        <v>0</v>
      </c>
      <c r="H1612">
        <v>0</v>
      </c>
    </row>
    <row r="1613" spans="1:10" x14ac:dyDescent="0.2">
      <c r="A1613">
        <v>3911</v>
      </c>
      <c r="B1613" s="585">
        <v>42954.449305555558</v>
      </c>
      <c r="C1613" s="376" t="s">
        <v>2050</v>
      </c>
      <c r="D1613" s="355">
        <v>801</v>
      </c>
      <c r="E1613">
        <v>0.06</v>
      </c>
      <c r="F1613">
        <v>1.1811199999999999</v>
      </c>
      <c r="G1613" s="355">
        <v>0</v>
      </c>
      <c r="H1613">
        <v>1.1811199999999999</v>
      </c>
      <c r="I1613">
        <v>10.63</v>
      </c>
      <c r="J1613" s="355">
        <v>8656.43</v>
      </c>
    </row>
    <row r="1614" spans="1:10" x14ac:dyDescent="0.2">
      <c r="A1614">
        <v>3881</v>
      </c>
      <c r="B1614" s="585">
        <v>42951.708333333336</v>
      </c>
      <c r="C1614" s="376" t="s">
        <v>93</v>
      </c>
      <c r="D1614" s="355">
        <v>802</v>
      </c>
      <c r="E1614">
        <v>0.01</v>
      </c>
      <c r="F1614">
        <v>1.1789799999999999</v>
      </c>
      <c r="G1614" s="355">
        <v>0</v>
      </c>
      <c r="H1614">
        <v>0</v>
      </c>
    </row>
    <row r="1615" spans="1:10" x14ac:dyDescent="0.2">
      <c r="A1615">
        <v>3883</v>
      </c>
      <c r="B1615" s="585">
        <v>42951.709722222222</v>
      </c>
      <c r="C1615" s="376" t="s">
        <v>2050</v>
      </c>
      <c r="D1615" s="355">
        <v>802</v>
      </c>
      <c r="E1615">
        <v>0.01</v>
      </c>
      <c r="F1615">
        <v>1.1774100000000001</v>
      </c>
      <c r="G1615" s="355">
        <v>0</v>
      </c>
      <c r="H1615">
        <v>1.1774100000000001</v>
      </c>
      <c r="I1615">
        <v>1.5</v>
      </c>
      <c r="J1615" s="355">
        <v>8668.91</v>
      </c>
    </row>
    <row r="1616" spans="1:10" x14ac:dyDescent="0.2">
      <c r="A1616">
        <v>3884</v>
      </c>
      <c r="B1616" s="585">
        <v>42951.711805555555</v>
      </c>
      <c r="C1616" s="376" t="s">
        <v>93</v>
      </c>
      <c r="D1616" s="355">
        <v>803</v>
      </c>
      <c r="E1616">
        <v>0.01</v>
      </c>
      <c r="F1616">
        <v>1.17737</v>
      </c>
      <c r="G1616" s="355">
        <v>0</v>
      </c>
      <c r="H1616">
        <v>0</v>
      </c>
    </row>
    <row r="1617" spans="1:10" x14ac:dyDescent="0.2">
      <c r="A1617">
        <v>3886</v>
      </c>
      <c r="B1617" s="585">
        <v>42951.715277777781</v>
      </c>
      <c r="C1617" s="376" t="s">
        <v>2050</v>
      </c>
      <c r="D1617" s="355">
        <v>803</v>
      </c>
      <c r="E1617">
        <v>0.01</v>
      </c>
      <c r="F1617">
        <v>1.1758</v>
      </c>
      <c r="G1617" s="355">
        <v>0</v>
      </c>
      <c r="H1617">
        <v>1.1758</v>
      </c>
      <c r="I1617">
        <v>1.5</v>
      </c>
      <c r="J1617" s="355">
        <v>8670.41</v>
      </c>
    </row>
    <row r="1618" spans="1:10" x14ac:dyDescent="0.2">
      <c r="A1618">
        <v>3887</v>
      </c>
      <c r="B1618" s="585">
        <v>42951.715277777781</v>
      </c>
      <c r="C1618" s="376" t="s">
        <v>93</v>
      </c>
      <c r="D1618" s="355">
        <v>804</v>
      </c>
      <c r="E1618">
        <v>0.01</v>
      </c>
      <c r="F1618">
        <v>1.1756899999999999</v>
      </c>
      <c r="G1618" s="355">
        <v>0</v>
      </c>
      <c r="H1618">
        <v>0</v>
      </c>
    </row>
    <row r="1619" spans="1:10" x14ac:dyDescent="0.2">
      <c r="A1619">
        <v>3895</v>
      </c>
      <c r="B1619" s="585">
        <v>42951.723611111112</v>
      </c>
      <c r="C1619" s="376" t="s">
        <v>2050</v>
      </c>
      <c r="D1619" s="355">
        <v>804</v>
      </c>
      <c r="E1619">
        <v>0.01</v>
      </c>
      <c r="F1619">
        <v>1.1741200000000001</v>
      </c>
      <c r="G1619" s="355">
        <v>0</v>
      </c>
      <c r="H1619">
        <v>1.1741200000000001</v>
      </c>
      <c r="I1619">
        <v>1.5</v>
      </c>
      <c r="J1619" s="355">
        <v>8671.91</v>
      </c>
    </row>
    <row r="1620" spans="1:10" x14ac:dyDescent="0.2">
      <c r="A1620">
        <v>3889</v>
      </c>
      <c r="B1620" s="585">
        <v>42951.715277777781</v>
      </c>
      <c r="C1620" s="376" t="s">
        <v>92</v>
      </c>
      <c r="D1620" s="355">
        <v>805</v>
      </c>
      <c r="E1620">
        <v>0.1</v>
      </c>
      <c r="F1620">
        <v>1.17564</v>
      </c>
      <c r="G1620" s="355">
        <v>0</v>
      </c>
      <c r="H1620">
        <v>0</v>
      </c>
    </row>
    <row r="1621" spans="1:10" x14ac:dyDescent="0.2">
      <c r="A1621">
        <v>3912</v>
      </c>
      <c r="B1621" s="585">
        <v>42954.449305555558</v>
      </c>
      <c r="C1621" s="376" t="s">
        <v>2050</v>
      </c>
      <c r="D1621" s="355">
        <v>805</v>
      </c>
      <c r="E1621">
        <v>0.1</v>
      </c>
      <c r="F1621">
        <v>1.1811199999999999</v>
      </c>
      <c r="G1621" s="355">
        <v>0</v>
      </c>
      <c r="H1621">
        <v>1.1811199999999999</v>
      </c>
      <c r="I1621">
        <v>52.91</v>
      </c>
      <c r="J1621" s="355">
        <v>8709.35</v>
      </c>
    </row>
    <row r="1622" spans="1:10" x14ac:dyDescent="0.2">
      <c r="A1622">
        <v>3896</v>
      </c>
      <c r="B1622" s="585">
        <v>42951.725694444445</v>
      </c>
      <c r="C1622" s="376" t="s">
        <v>93</v>
      </c>
      <c r="D1622" s="355">
        <v>806</v>
      </c>
      <c r="E1622">
        <v>0.01</v>
      </c>
      <c r="F1622">
        <v>1.17472</v>
      </c>
      <c r="G1622" s="355">
        <v>0</v>
      </c>
      <c r="H1622">
        <v>0</v>
      </c>
    </row>
    <row r="1623" spans="1:10" x14ac:dyDescent="0.2">
      <c r="A1623">
        <v>3922</v>
      </c>
      <c r="B1623" s="585">
        <v>42955.72152777778</v>
      </c>
      <c r="C1623" s="376" t="s">
        <v>2050</v>
      </c>
      <c r="D1623" s="355">
        <v>806</v>
      </c>
      <c r="E1623">
        <v>0.01</v>
      </c>
      <c r="F1623">
        <v>1.1778999999999999</v>
      </c>
      <c r="G1623" s="355">
        <v>0</v>
      </c>
      <c r="H1623">
        <v>1.1778999999999999</v>
      </c>
      <c r="I1623">
        <v>-3.12</v>
      </c>
      <c r="J1623" s="355">
        <v>8706.23</v>
      </c>
    </row>
    <row r="1624" spans="1:10" x14ac:dyDescent="0.2">
      <c r="A1624">
        <v>3898</v>
      </c>
      <c r="B1624" s="585">
        <v>42951.960416666669</v>
      </c>
      <c r="C1624" s="376" t="s">
        <v>93</v>
      </c>
      <c r="D1624" s="355">
        <v>807</v>
      </c>
      <c r="E1624">
        <v>0.02</v>
      </c>
      <c r="F1624">
        <v>1.1782300000000001</v>
      </c>
      <c r="G1624" s="355">
        <v>0</v>
      </c>
      <c r="H1624">
        <v>0</v>
      </c>
    </row>
    <row r="1625" spans="1:10" x14ac:dyDescent="0.2">
      <c r="A1625">
        <v>3923</v>
      </c>
      <c r="B1625" s="585">
        <v>42955.72152777778</v>
      </c>
      <c r="C1625" s="376" t="s">
        <v>2050</v>
      </c>
      <c r="D1625" s="355">
        <v>807</v>
      </c>
      <c r="E1625">
        <v>0.02</v>
      </c>
      <c r="F1625">
        <v>1.1778999999999999</v>
      </c>
      <c r="G1625" s="355">
        <v>0</v>
      </c>
      <c r="H1625">
        <v>1.1778999999999999</v>
      </c>
      <c r="I1625">
        <v>0.78</v>
      </c>
      <c r="J1625" s="355">
        <v>8707.01</v>
      </c>
    </row>
    <row r="1626" spans="1:10" x14ac:dyDescent="0.2">
      <c r="A1626">
        <v>3913</v>
      </c>
      <c r="B1626" s="585">
        <v>42954.451388888891</v>
      </c>
      <c r="C1626" s="376" t="s">
        <v>92</v>
      </c>
      <c r="D1626" s="355">
        <v>808</v>
      </c>
      <c r="E1626">
        <v>0.01</v>
      </c>
      <c r="F1626">
        <v>1.18093</v>
      </c>
      <c r="G1626" s="355">
        <v>0</v>
      </c>
      <c r="H1626">
        <v>0</v>
      </c>
    </row>
    <row r="1627" spans="1:10" x14ac:dyDescent="0.2">
      <c r="A1627">
        <v>3979</v>
      </c>
      <c r="B1627" s="585">
        <v>42956.852083333331</v>
      </c>
      <c r="C1627" s="376" t="s">
        <v>2050</v>
      </c>
      <c r="D1627" s="355">
        <v>808</v>
      </c>
      <c r="E1627">
        <v>0.01</v>
      </c>
      <c r="F1627">
        <v>1.1750700000000001</v>
      </c>
      <c r="G1627" s="355">
        <v>0</v>
      </c>
      <c r="H1627">
        <v>1.1750700000000001</v>
      </c>
      <c r="I1627">
        <v>-6.17</v>
      </c>
      <c r="J1627" s="355">
        <v>8730.17</v>
      </c>
    </row>
    <row r="1628" spans="1:10" x14ac:dyDescent="0.2">
      <c r="A1628">
        <v>3918</v>
      </c>
      <c r="B1628" s="585">
        <v>42955.193055555559</v>
      </c>
      <c r="C1628" s="376" t="s">
        <v>93</v>
      </c>
      <c r="D1628" s="355">
        <v>809</v>
      </c>
      <c r="E1628">
        <v>0.03</v>
      </c>
      <c r="F1628">
        <v>1.1817500000000001</v>
      </c>
      <c r="G1628" s="355">
        <v>0</v>
      </c>
      <c r="H1628">
        <v>0</v>
      </c>
    </row>
    <row r="1629" spans="1:10" x14ac:dyDescent="0.2">
      <c r="A1629">
        <v>3924</v>
      </c>
      <c r="B1629" s="585">
        <v>42955.72152777778</v>
      </c>
      <c r="C1629" s="376" t="s">
        <v>2050</v>
      </c>
      <c r="D1629" s="355">
        <v>809</v>
      </c>
      <c r="E1629">
        <v>0.03</v>
      </c>
      <c r="F1629">
        <v>1.1778999999999999</v>
      </c>
      <c r="G1629" s="355">
        <v>0</v>
      </c>
      <c r="H1629">
        <v>1.1778999999999999</v>
      </c>
      <c r="I1629">
        <v>11.34</v>
      </c>
      <c r="J1629" s="355">
        <v>8718.35</v>
      </c>
    </row>
    <row r="1630" spans="1:10" x14ac:dyDescent="0.2">
      <c r="A1630">
        <v>3925</v>
      </c>
      <c r="B1630" s="585">
        <v>42955.72152777778</v>
      </c>
      <c r="C1630" s="376" t="s">
        <v>93</v>
      </c>
      <c r="D1630" s="355">
        <v>810</v>
      </c>
      <c r="E1630">
        <v>0.01</v>
      </c>
      <c r="F1630">
        <v>1.17788</v>
      </c>
      <c r="G1630" s="355">
        <v>0</v>
      </c>
      <c r="H1630">
        <v>0</v>
      </c>
    </row>
    <row r="1631" spans="1:10" x14ac:dyDescent="0.2">
      <c r="A1631">
        <v>3930</v>
      </c>
      <c r="B1631" s="585">
        <v>42955.724999999999</v>
      </c>
      <c r="C1631" s="376" t="s">
        <v>2050</v>
      </c>
      <c r="D1631" s="355">
        <v>810</v>
      </c>
      <c r="E1631">
        <v>0.01</v>
      </c>
      <c r="F1631">
        <v>1.17631</v>
      </c>
      <c r="G1631" s="355">
        <v>0</v>
      </c>
      <c r="H1631">
        <v>1.17631</v>
      </c>
      <c r="I1631">
        <v>1.5</v>
      </c>
      <c r="J1631" s="355">
        <v>8719.85</v>
      </c>
    </row>
    <row r="1632" spans="1:10" x14ac:dyDescent="0.2">
      <c r="A1632">
        <v>3927</v>
      </c>
      <c r="B1632" s="585">
        <v>42955.72152777778</v>
      </c>
      <c r="C1632" s="376" t="s">
        <v>92</v>
      </c>
      <c r="D1632" s="355">
        <v>811</v>
      </c>
      <c r="E1632">
        <v>0.02</v>
      </c>
      <c r="F1632">
        <v>1.1774100000000001</v>
      </c>
      <c r="G1632" s="355">
        <v>0</v>
      </c>
      <c r="H1632">
        <v>0</v>
      </c>
    </row>
    <row r="1633" spans="1:10" x14ac:dyDescent="0.2">
      <c r="A1633">
        <v>3980</v>
      </c>
      <c r="B1633" s="585">
        <v>42956.852083333331</v>
      </c>
      <c r="C1633" s="376" t="s">
        <v>2050</v>
      </c>
      <c r="D1633" s="355">
        <v>811</v>
      </c>
      <c r="E1633">
        <v>0.02</v>
      </c>
      <c r="F1633">
        <v>1.1750700000000001</v>
      </c>
      <c r="G1633" s="355">
        <v>0</v>
      </c>
      <c r="H1633">
        <v>1.1750700000000001</v>
      </c>
      <c r="I1633">
        <v>-5.0599999999999996</v>
      </c>
      <c r="J1633" s="355">
        <v>8725.11</v>
      </c>
    </row>
    <row r="1634" spans="1:10" x14ac:dyDescent="0.2">
      <c r="A1634">
        <v>3931</v>
      </c>
      <c r="B1634" s="585">
        <v>42955.724999999999</v>
      </c>
      <c r="C1634" s="376" t="s">
        <v>93</v>
      </c>
      <c r="D1634" s="355">
        <v>812</v>
      </c>
      <c r="E1634">
        <v>0.01</v>
      </c>
      <c r="F1634">
        <v>1.1762699999999999</v>
      </c>
      <c r="G1634" s="355">
        <v>0</v>
      </c>
      <c r="H1634">
        <v>0</v>
      </c>
    </row>
    <row r="1635" spans="1:10" x14ac:dyDescent="0.2">
      <c r="A1635">
        <v>3933</v>
      </c>
      <c r="B1635" s="585">
        <v>42955.729166666664</v>
      </c>
      <c r="C1635" s="376" t="s">
        <v>2050</v>
      </c>
      <c r="D1635" s="355">
        <v>812</v>
      </c>
      <c r="E1635">
        <v>0.01</v>
      </c>
      <c r="F1635">
        <v>1.1747000000000001</v>
      </c>
      <c r="G1635" s="355">
        <v>0</v>
      </c>
      <c r="H1635">
        <v>1.1747000000000001</v>
      </c>
      <c r="I1635">
        <v>1.5</v>
      </c>
      <c r="J1635" s="355">
        <v>8721.35</v>
      </c>
    </row>
    <row r="1636" spans="1:10" x14ac:dyDescent="0.2">
      <c r="A1636">
        <v>3934</v>
      </c>
      <c r="B1636" s="585">
        <v>42955.729166666664</v>
      </c>
      <c r="C1636" s="376" t="s">
        <v>93</v>
      </c>
      <c r="D1636" s="355">
        <v>813</v>
      </c>
      <c r="E1636">
        <v>0.01</v>
      </c>
      <c r="F1636">
        <v>1.1746700000000001</v>
      </c>
      <c r="G1636" s="355">
        <v>0</v>
      </c>
      <c r="H1636">
        <v>0</v>
      </c>
    </row>
    <row r="1637" spans="1:10" x14ac:dyDescent="0.2">
      <c r="A1637">
        <v>3940</v>
      </c>
      <c r="B1637" s="585">
        <v>42955.788888888892</v>
      </c>
      <c r="C1637" s="376" t="s">
        <v>2050</v>
      </c>
      <c r="D1637" s="355">
        <v>813</v>
      </c>
      <c r="E1637">
        <v>0.01</v>
      </c>
      <c r="F1637">
        <v>1.1731</v>
      </c>
      <c r="G1637" s="355">
        <v>0</v>
      </c>
      <c r="H1637">
        <v>1.1731</v>
      </c>
      <c r="I1637">
        <v>1.5</v>
      </c>
      <c r="J1637" s="355">
        <v>8722.85</v>
      </c>
    </row>
    <row r="1638" spans="1:10" x14ac:dyDescent="0.2">
      <c r="A1638">
        <v>3936</v>
      </c>
      <c r="B1638" s="585">
        <v>42955.742361111108</v>
      </c>
      <c r="C1638" s="376" t="s">
        <v>92</v>
      </c>
      <c r="D1638" s="355">
        <v>814</v>
      </c>
      <c r="E1638">
        <v>0.03</v>
      </c>
      <c r="F1638">
        <v>1.17391</v>
      </c>
      <c r="G1638" s="355">
        <v>0</v>
      </c>
      <c r="H1638">
        <v>0</v>
      </c>
    </row>
    <row r="1639" spans="1:10" x14ac:dyDescent="0.2">
      <c r="A1639">
        <v>3981</v>
      </c>
      <c r="B1639" s="585">
        <v>42956.852083333331</v>
      </c>
      <c r="C1639" s="376" t="s">
        <v>2050</v>
      </c>
      <c r="D1639" s="355">
        <v>814</v>
      </c>
      <c r="E1639">
        <v>0.03</v>
      </c>
      <c r="F1639">
        <v>1.1750700000000001</v>
      </c>
      <c r="G1639" s="355">
        <v>0</v>
      </c>
      <c r="H1639">
        <v>1.1750700000000001</v>
      </c>
      <c r="I1639">
        <v>2.91</v>
      </c>
      <c r="J1639" s="355">
        <v>8728.02</v>
      </c>
    </row>
    <row r="1640" spans="1:10" x14ac:dyDescent="0.2">
      <c r="A1640">
        <v>3941</v>
      </c>
      <c r="B1640" s="585">
        <v>42955.788888888892</v>
      </c>
      <c r="C1640" s="376" t="s">
        <v>93</v>
      </c>
      <c r="D1640" s="355">
        <v>815</v>
      </c>
      <c r="E1640">
        <v>0.01</v>
      </c>
      <c r="F1640">
        <v>1.17302</v>
      </c>
      <c r="G1640" s="355">
        <v>0</v>
      </c>
      <c r="H1640">
        <v>0</v>
      </c>
    </row>
    <row r="1641" spans="1:10" x14ac:dyDescent="0.2">
      <c r="A1641">
        <v>3951</v>
      </c>
      <c r="B1641" s="585">
        <v>42956.149305555555</v>
      </c>
      <c r="C1641" s="376" t="s">
        <v>2050</v>
      </c>
      <c r="D1641" s="355">
        <v>815</v>
      </c>
      <c r="E1641">
        <v>0.01</v>
      </c>
      <c r="F1641">
        <v>1.17387</v>
      </c>
      <c r="G1641" s="355">
        <v>0</v>
      </c>
      <c r="H1641">
        <v>1.17387</v>
      </c>
      <c r="I1641">
        <v>-0.85</v>
      </c>
      <c r="J1641" s="355">
        <v>8721.99</v>
      </c>
    </row>
    <row r="1642" spans="1:10" x14ac:dyDescent="0.2">
      <c r="A1642">
        <v>3943</v>
      </c>
      <c r="B1642" s="585">
        <v>42955.855555555558</v>
      </c>
      <c r="C1642" s="376" t="s">
        <v>93</v>
      </c>
      <c r="D1642" s="355">
        <v>816</v>
      </c>
      <c r="E1642">
        <v>0.02</v>
      </c>
      <c r="F1642">
        <v>1.17655</v>
      </c>
      <c r="G1642" s="355">
        <v>0</v>
      </c>
      <c r="H1642">
        <v>0</v>
      </c>
    </row>
    <row r="1643" spans="1:10" x14ac:dyDescent="0.2">
      <c r="A1643">
        <v>3952</v>
      </c>
      <c r="B1643" s="585">
        <v>42956.149305555555</v>
      </c>
      <c r="C1643" s="376" t="s">
        <v>2050</v>
      </c>
      <c r="D1643" s="355">
        <v>816</v>
      </c>
      <c r="E1643">
        <v>0.02</v>
      </c>
      <c r="F1643">
        <v>1.17387</v>
      </c>
      <c r="G1643" s="355">
        <v>0</v>
      </c>
      <c r="H1643">
        <v>1.17387</v>
      </c>
      <c r="I1643">
        <v>5.35</v>
      </c>
      <c r="J1643" s="355">
        <v>8727.35</v>
      </c>
    </row>
    <row r="1644" spans="1:10" x14ac:dyDescent="0.2">
      <c r="A1644">
        <v>3953</v>
      </c>
      <c r="B1644" s="585">
        <v>42956.149305555555</v>
      </c>
      <c r="C1644" s="376" t="s">
        <v>93</v>
      </c>
      <c r="D1644" s="355">
        <v>817</v>
      </c>
      <c r="E1644">
        <v>0.01</v>
      </c>
      <c r="F1644">
        <v>1.1738</v>
      </c>
      <c r="G1644" s="355">
        <v>0</v>
      </c>
      <c r="H1644">
        <v>0</v>
      </c>
    </row>
    <row r="1645" spans="1:10" x14ac:dyDescent="0.2">
      <c r="A1645">
        <v>3955</v>
      </c>
      <c r="B1645" s="585">
        <v>42956.223611111112</v>
      </c>
      <c r="C1645" s="376" t="s">
        <v>2050</v>
      </c>
      <c r="D1645" s="355">
        <v>817</v>
      </c>
      <c r="E1645">
        <v>0.01</v>
      </c>
      <c r="F1645">
        <v>1.1722300000000001</v>
      </c>
      <c r="G1645" s="355">
        <v>0</v>
      </c>
      <c r="H1645">
        <v>1.1722300000000001</v>
      </c>
      <c r="I1645">
        <v>1.5</v>
      </c>
      <c r="J1645" s="355">
        <v>8728.85</v>
      </c>
    </row>
    <row r="1646" spans="1:10" x14ac:dyDescent="0.2">
      <c r="A1646">
        <v>3956</v>
      </c>
      <c r="B1646" s="585">
        <v>42956.223611111112</v>
      </c>
      <c r="C1646" s="376" t="s">
        <v>93</v>
      </c>
      <c r="D1646" s="355">
        <v>818</v>
      </c>
      <c r="E1646">
        <v>0.01</v>
      </c>
      <c r="F1646">
        <v>1.1721999999999999</v>
      </c>
      <c r="G1646" s="355">
        <v>0</v>
      </c>
      <c r="H1646">
        <v>0</v>
      </c>
    </row>
    <row r="1647" spans="1:10" x14ac:dyDescent="0.2">
      <c r="A1647">
        <v>3961</v>
      </c>
      <c r="B1647" s="585">
        <v>42956.46875</v>
      </c>
      <c r="C1647" s="376" t="s">
        <v>2050</v>
      </c>
      <c r="D1647" s="355">
        <v>818</v>
      </c>
      <c r="E1647">
        <v>0.01</v>
      </c>
      <c r="F1647">
        <v>1.173</v>
      </c>
      <c r="G1647" s="355">
        <v>0</v>
      </c>
      <c r="H1647">
        <v>1.173</v>
      </c>
      <c r="I1647">
        <v>-0.87</v>
      </c>
      <c r="J1647" s="355">
        <v>8727.98</v>
      </c>
    </row>
    <row r="1648" spans="1:10" x14ac:dyDescent="0.2">
      <c r="A1648">
        <v>3958</v>
      </c>
      <c r="B1648" s="585">
        <v>42956.420138888891</v>
      </c>
      <c r="C1648" s="376" t="s">
        <v>93</v>
      </c>
      <c r="D1648" s="355">
        <v>819</v>
      </c>
      <c r="E1648">
        <v>0.02</v>
      </c>
      <c r="F1648">
        <v>1.1757500000000001</v>
      </c>
      <c r="G1648" s="355">
        <v>0</v>
      </c>
      <c r="H1648">
        <v>0</v>
      </c>
    </row>
    <row r="1649" spans="1:10" x14ac:dyDescent="0.2">
      <c r="A1649">
        <v>3962</v>
      </c>
      <c r="B1649" s="585">
        <v>42956.46875</v>
      </c>
      <c r="C1649" s="376" t="s">
        <v>2050</v>
      </c>
      <c r="D1649" s="355">
        <v>819</v>
      </c>
      <c r="E1649">
        <v>0.02</v>
      </c>
      <c r="F1649">
        <v>1.173</v>
      </c>
      <c r="G1649" s="355">
        <v>0</v>
      </c>
      <c r="H1649">
        <v>1.173</v>
      </c>
      <c r="I1649">
        <v>5.36</v>
      </c>
      <c r="J1649" s="355">
        <v>8733.34</v>
      </c>
    </row>
    <row r="1650" spans="1:10" x14ac:dyDescent="0.2">
      <c r="A1650">
        <v>3963</v>
      </c>
      <c r="B1650" s="585">
        <v>42956.46875</v>
      </c>
      <c r="C1650" s="376" t="s">
        <v>93</v>
      </c>
      <c r="D1650" s="355">
        <v>820</v>
      </c>
      <c r="E1650">
        <v>0.01</v>
      </c>
      <c r="F1650">
        <v>1.17292</v>
      </c>
      <c r="G1650" s="355">
        <v>0</v>
      </c>
      <c r="H1650">
        <v>0</v>
      </c>
    </row>
    <row r="1651" spans="1:10" x14ac:dyDescent="0.2">
      <c r="A1651">
        <v>3965</v>
      </c>
      <c r="B1651" s="585">
        <v>42956.675694444442</v>
      </c>
      <c r="C1651" s="376" t="s">
        <v>2050</v>
      </c>
      <c r="D1651" s="355">
        <v>820</v>
      </c>
      <c r="E1651">
        <v>0.01</v>
      </c>
      <c r="F1651">
        <v>1.1713499999999999</v>
      </c>
      <c r="G1651" s="355">
        <v>0</v>
      </c>
      <c r="H1651">
        <v>1.1713499999999999</v>
      </c>
      <c r="I1651">
        <v>1.5</v>
      </c>
      <c r="J1651" s="355">
        <v>8734.84</v>
      </c>
    </row>
    <row r="1652" spans="1:10" x14ac:dyDescent="0.2">
      <c r="A1652">
        <v>3966</v>
      </c>
      <c r="B1652" s="585">
        <v>42956.677083333336</v>
      </c>
      <c r="C1652" s="376" t="s">
        <v>93</v>
      </c>
      <c r="D1652" s="355">
        <v>821</v>
      </c>
      <c r="E1652">
        <v>0.01</v>
      </c>
      <c r="F1652">
        <v>1.1708700000000001</v>
      </c>
      <c r="G1652" s="355">
        <v>0</v>
      </c>
      <c r="H1652">
        <v>0</v>
      </c>
    </row>
    <row r="1653" spans="1:10" x14ac:dyDescent="0.2">
      <c r="A1653">
        <v>3973</v>
      </c>
      <c r="B1653" s="585">
        <v>42956.678472222222</v>
      </c>
      <c r="C1653" s="376" t="s">
        <v>2050</v>
      </c>
      <c r="D1653" s="355">
        <v>821</v>
      </c>
      <c r="E1653">
        <v>0.01</v>
      </c>
      <c r="F1653">
        <v>1.1693</v>
      </c>
      <c r="G1653" s="355">
        <v>0</v>
      </c>
      <c r="H1653">
        <v>1.1693</v>
      </c>
      <c r="I1653">
        <v>1.5</v>
      </c>
      <c r="J1653" s="355">
        <v>8736.34</v>
      </c>
    </row>
    <row r="1654" spans="1:10" x14ac:dyDescent="0.2">
      <c r="A1654">
        <v>3968</v>
      </c>
      <c r="B1654" s="585">
        <v>42956.678472222222</v>
      </c>
      <c r="C1654" s="376" t="s">
        <v>92</v>
      </c>
      <c r="D1654" s="355">
        <v>822</v>
      </c>
      <c r="E1654">
        <v>0.06</v>
      </c>
      <c r="F1654">
        <v>1.17041</v>
      </c>
      <c r="G1654" s="355">
        <v>0</v>
      </c>
      <c r="H1654">
        <v>0</v>
      </c>
    </row>
    <row r="1655" spans="1:10" x14ac:dyDescent="0.2">
      <c r="A1655">
        <v>3982</v>
      </c>
      <c r="B1655" s="585">
        <v>42956.852083333331</v>
      </c>
      <c r="C1655" s="376" t="s">
        <v>2050</v>
      </c>
      <c r="D1655" s="355">
        <v>822</v>
      </c>
      <c r="E1655">
        <v>0.06</v>
      </c>
      <c r="F1655">
        <v>1.1750700000000001</v>
      </c>
      <c r="G1655" s="355">
        <v>0</v>
      </c>
      <c r="H1655">
        <v>1.1750700000000001</v>
      </c>
      <c r="I1655">
        <v>27.54</v>
      </c>
      <c r="J1655" s="355">
        <v>8755.56</v>
      </c>
    </row>
    <row r="1656" spans="1:10" x14ac:dyDescent="0.2">
      <c r="A1656">
        <v>3974</v>
      </c>
      <c r="B1656" s="585">
        <v>42956.680555555555</v>
      </c>
      <c r="C1656" s="376" t="s">
        <v>93</v>
      </c>
      <c r="D1656" s="355">
        <v>823</v>
      </c>
      <c r="E1656">
        <v>0.01</v>
      </c>
      <c r="F1656">
        <v>1.16977</v>
      </c>
      <c r="G1656" s="355">
        <v>0</v>
      </c>
      <c r="H1656">
        <v>0</v>
      </c>
    </row>
    <row r="1657" spans="1:10" x14ac:dyDescent="0.2">
      <c r="A1657">
        <v>3992</v>
      </c>
      <c r="B1657" s="585">
        <v>42957.347916666666</v>
      </c>
      <c r="C1657" s="376" t="s">
        <v>2050</v>
      </c>
      <c r="D1657" s="355">
        <v>823</v>
      </c>
      <c r="E1657">
        <v>0.01</v>
      </c>
      <c r="F1657">
        <v>1.173</v>
      </c>
      <c r="G1657" s="355">
        <v>0</v>
      </c>
      <c r="H1657">
        <v>1.173</v>
      </c>
      <c r="I1657">
        <v>-3.1</v>
      </c>
      <c r="J1657" s="355">
        <v>8752.4599999999991</v>
      </c>
    </row>
    <row r="1658" spans="1:10" x14ac:dyDescent="0.2">
      <c r="A1658">
        <v>3976</v>
      </c>
      <c r="B1658" s="585">
        <v>42956.722916666666</v>
      </c>
      <c r="C1658" s="376" t="s">
        <v>93</v>
      </c>
      <c r="D1658" s="355">
        <v>824</v>
      </c>
      <c r="E1658">
        <v>0.02</v>
      </c>
      <c r="F1658">
        <v>1.1733</v>
      </c>
      <c r="G1658" s="355">
        <v>0</v>
      </c>
      <c r="H1658">
        <v>0</v>
      </c>
    </row>
    <row r="1659" spans="1:10" x14ac:dyDescent="0.2">
      <c r="A1659">
        <v>3993</v>
      </c>
      <c r="B1659" s="585">
        <v>42957.347916666666</v>
      </c>
      <c r="C1659" s="376" t="s">
        <v>2050</v>
      </c>
      <c r="D1659" s="355">
        <v>824</v>
      </c>
      <c r="E1659">
        <v>0.02</v>
      </c>
      <c r="F1659">
        <v>1.173</v>
      </c>
      <c r="G1659" s="355">
        <v>0</v>
      </c>
      <c r="H1659">
        <v>1.173</v>
      </c>
      <c r="I1659">
        <v>0.85</v>
      </c>
      <c r="J1659" s="355">
        <v>8753.31</v>
      </c>
    </row>
    <row r="1660" spans="1:10" x14ac:dyDescent="0.2">
      <c r="A1660">
        <v>3983</v>
      </c>
      <c r="B1660" s="585">
        <v>42956.852083333331</v>
      </c>
      <c r="C1660" s="376" t="s">
        <v>92</v>
      </c>
      <c r="D1660" s="355">
        <v>825</v>
      </c>
      <c r="E1660">
        <v>0.01</v>
      </c>
      <c r="F1660">
        <v>1.17509</v>
      </c>
      <c r="G1660" s="355">
        <v>0</v>
      </c>
      <c r="H1660">
        <v>0</v>
      </c>
    </row>
    <row r="1661" spans="1:10" x14ac:dyDescent="0.2">
      <c r="A1661">
        <v>4003</v>
      </c>
      <c r="B1661" s="585">
        <v>42957.646527777775</v>
      </c>
      <c r="C1661" s="376" t="s">
        <v>2050</v>
      </c>
      <c r="D1661" s="355">
        <v>825</v>
      </c>
      <c r="E1661">
        <v>0.01</v>
      </c>
      <c r="F1661">
        <v>1.1744399999999999</v>
      </c>
      <c r="G1661" s="355">
        <v>0</v>
      </c>
      <c r="H1661">
        <v>1.1744399999999999</v>
      </c>
      <c r="I1661">
        <v>-1.08</v>
      </c>
      <c r="J1661" s="355">
        <v>8764.99</v>
      </c>
    </row>
    <row r="1662" spans="1:10" x14ac:dyDescent="0.2">
      <c r="A1662">
        <v>3988</v>
      </c>
      <c r="B1662" s="585">
        <v>42957.0625</v>
      </c>
      <c r="C1662" s="376" t="s">
        <v>93</v>
      </c>
      <c r="D1662" s="355">
        <v>826</v>
      </c>
      <c r="E1662">
        <v>0.03</v>
      </c>
      <c r="F1662">
        <v>1.17682</v>
      </c>
      <c r="G1662" s="355">
        <v>0</v>
      </c>
      <c r="H1662">
        <v>0</v>
      </c>
    </row>
    <row r="1663" spans="1:10" x14ac:dyDescent="0.2">
      <c r="A1663">
        <v>3994</v>
      </c>
      <c r="B1663" s="585">
        <v>42957.347916666666</v>
      </c>
      <c r="C1663" s="376" t="s">
        <v>2050</v>
      </c>
      <c r="D1663" s="355">
        <v>826</v>
      </c>
      <c r="E1663">
        <v>0.03</v>
      </c>
      <c r="F1663">
        <v>1.173</v>
      </c>
      <c r="G1663" s="355">
        <v>0</v>
      </c>
      <c r="H1663">
        <v>1.173</v>
      </c>
      <c r="I1663">
        <v>11.25</v>
      </c>
      <c r="J1663" s="355">
        <v>8764.56</v>
      </c>
    </row>
    <row r="1664" spans="1:10" x14ac:dyDescent="0.2">
      <c r="A1664">
        <v>3995</v>
      </c>
      <c r="B1664" s="585">
        <v>42957.347916666666</v>
      </c>
      <c r="C1664" s="376" t="s">
        <v>93</v>
      </c>
      <c r="D1664" s="355">
        <v>827</v>
      </c>
      <c r="E1664">
        <v>0.01</v>
      </c>
      <c r="F1664">
        <v>1.1729700000000001</v>
      </c>
      <c r="G1664" s="355">
        <v>0</v>
      </c>
      <c r="H1664">
        <v>0</v>
      </c>
    </row>
    <row r="1665" spans="1:10" x14ac:dyDescent="0.2">
      <c r="A1665">
        <v>4000</v>
      </c>
      <c r="B1665" s="585">
        <v>42957.500694444447</v>
      </c>
      <c r="C1665" s="376" t="s">
        <v>2050</v>
      </c>
      <c r="D1665" s="355">
        <v>827</v>
      </c>
      <c r="E1665">
        <v>0.01</v>
      </c>
      <c r="F1665">
        <v>1.1714</v>
      </c>
      <c r="G1665" s="355">
        <v>0</v>
      </c>
      <c r="H1665">
        <v>1.1714</v>
      </c>
      <c r="I1665">
        <v>1.5</v>
      </c>
      <c r="J1665" s="355">
        <v>8766.06</v>
      </c>
    </row>
    <row r="1666" spans="1:10" x14ac:dyDescent="0.2">
      <c r="A1666">
        <v>3997</v>
      </c>
      <c r="B1666" s="585">
        <v>42957.450694444444</v>
      </c>
      <c r="C1666" s="376" t="s">
        <v>92</v>
      </c>
      <c r="D1666" s="355">
        <v>828</v>
      </c>
      <c r="E1666">
        <v>0.02</v>
      </c>
      <c r="F1666">
        <v>1.1715800000000001</v>
      </c>
      <c r="G1666" s="355">
        <v>0</v>
      </c>
      <c r="H1666">
        <v>0</v>
      </c>
    </row>
    <row r="1667" spans="1:10" x14ac:dyDescent="0.2">
      <c r="A1667">
        <v>4004</v>
      </c>
      <c r="B1667" s="585">
        <v>42957.646527777775</v>
      </c>
      <c r="C1667" s="376" t="s">
        <v>2050</v>
      </c>
      <c r="D1667" s="355">
        <v>828</v>
      </c>
      <c r="E1667">
        <v>0.02</v>
      </c>
      <c r="F1667">
        <v>1.1744399999999999</v>
      </c>
      <c r="G1667" s="355">
        <v>0</v>
      </c>
      <c r="H1667">
        <v>1.1744399999999999</v>
      </c>
      <c r="I1667">
        <v>5.58</v>
      </c>
      <c r="J1667" s="355">
        <v>8770.57</v>
      </c>
    </row>
    <row r="1668" spans="1:10" x14ac:dyDescent="0.2">
      <c r="A1668">
        <v>4001</v>
      </c>
      <c r="B1668" s="585">
        <v>42957.500694444447</v>
      </c>
      <c r="C1668" s="376" t="s">
        <v>93</v>
      </c>
      <c r="D1668" s="355">
        <v>829</v>
      </c>
      <c r="E1668">
        <v>0.01</v>
      </c>
      <c r="F1668">
        <v>1.1713800000000001</v>
      </c>
      <c r="G1668" s="355">
        <v>0</v>
      </c>
      <c r="H1668">
        <v>0</v>
      </c>
    </row>
    <row r="1669" spans="1:10" x14ac:dyDescent="0.2">
      <c r="A1669">
        <v>4010</v>
      </c>
      <c r="B1669" s="585">
        <v>42957.716666666667</v>
      </c>
      <c r="C1669" s="376" t="s">
        <v>2050</v>
      </c>
      <c r="D1669" s="355">
        <v>829</v>
      </c>
      <c r="E1669">
        <v>0.01</v>
      </c>
      <c r="F1669">
        <v>1.17215</v>
      </c>
      <c r="G1669" s="355">
        <v>0</v>
      </c>
      <c r="H1669">
        <v>1.17215</v>
      </c>
      <c r="I1669">
        <v>-0.84</v>
      </c>
      <c r="J1669" s="355">
        <v>8769.73</v>
      </c>
    </row>
    <row r="1670" spans="1:10" x14ac:dyDescent="0.2">
      <c r="A1670">
        <v>4005</v>
      </c>
      <c r="B1670" s="585">
        <v>42957.649305555555</v>
      </c>
      <c r="C1670" s="376" t="s">
        <v>92</v>
      </c>
      <c r="D1670" s="355">
        <v>830</v>
      </c>
      <c r="E1670">
        <v>0.01</v>
      </c>
      <c r="F1670">
        <v>1.17428</v>
      </c>
      <c r="G1670" s="355">
        <v>0</v>
      </c>
      <c r="H1670">
        <v>0</v>
      </c>
    </row>
    <row r="1671" spans="1:10" x14ac:dyDescent="0.2">
      <c r="A1671">
        <v>4017</v>
      </c>
      <c r="B1671" s="585">
        <v>42957.743750000001</v>
      </c>
      <c r="C1671" s="376" t="s">
        <v>2050</v>
      </c>
      <c r="D1671" s="355">
        <v>830</v>
      </c>
      <c r="E1671">
        <v>0.01</v>
      </c>
      <c r="F1671">
        <v>1.1758500000000001</v>
      </c>
      <c r="G1671" s="355">
        <v>0</v>
      </c>
      <c r="H1671">
        <v>1.1758500000000001</v>
      </c>
      <c r="I1671">
        <v>1.5</v>
      </c>
      <c r="J1671" s="355">
        <v>8776.57</v>
      </c>
    </row>
    <row r="1672" spans="1:10" x14ac:dyDescent="0.2">
      <c r="A1672">
        <v>4007</v>
      </c>
      <c r="B1672" s="585">
        <v>42957.682638888888</v>
      </c>
      <c r="C1672" s="376" t="s">
        <v>93</v>
      </c>
      <c r="D1672" s="355">
        <v>831</v>
      </c>
      <c r="E1672">
        <v>0.02</v>
      </c>
      <c r="F1672">
        <v>1.17489</v>
      </c>
      <c r="G1672" s="355">
        <v>0</v>
      </c>
      <c r="H1672">
        <v>0</v>
      </c>
    </row>
    <row r="1673" spans="1:10" x14ac:dyDescent="0.2">
      <c r="A1673">
        <v>4011</v>
      </c>
      <c r="B1673" s="585">
        <v>42957.716666666667</v>
      </c>
      <c r="C1673" s="376" t="s">
        <v>2050</v>
      </c>
      <c r="D1673" s="355">
        <v>831</v>
      </c>
      <c r="E1673">
        <v>0.02</v>
      </c>
      <c r="F1673">
        <v>1.17215</v>
      </c>
      <c r="G1673" s="355">
        <v>0</v>
      </c>
      <c r="H1673">
        <v>1.17215</v>
      </c>
      <c r="I1673">
        <v>5.34</v>
      </c>
      <c r="J1673" s="355">
        <v>8775.07</v>
      </c>
    </row>
    <row r="1674" spans="1:10" x14ac:dyDescent="0.2">
      <c r="A1674">
        <v>4012</v>
      </c>
      <c r="B1674" s="585">
        <v>42957.716666666667</v>
      </c>
      <c r="C1674" s="376" t="s">
        <v>93</v>
      </c>
      <c r="D1674" s="355">
        <v>832</v>
      </c>
      <c r="E1674">
        <v>0.01</v>
      </c>
      <c r="F1674">
        <v>1.1721200000000001</v>
      </c>
      <c r="G1674" s="355">
        <v>0</v>
      </c>
      <c r="H1674">
        <v>0</v>
      </c>
    </row>
    <row r="1675" spans="1:10" x14ac:dyDescent="0.2">
      <c r="A1675">
        <v>4066</v>
      </c>
      <c r="B1675" s="585">
        <v>42961.585416666669</v>
      </c>
      <c r="C1675" s="376" t="s">
        <v>2050</v>
      </c>
      <c r="D1675" s="355">
        <v>832</v>
      </c>
      <c r="E1675">
        <v>0.01</v>
      </c>
      <c r="F1675">
        <v>1.17893</v>
      </c>
      <c r="G1675" s="355">
        <v>0</v>
      </c>
      <c r="H1675">
        <v>1.17893</v>
      </c>
      <c r="I1675">
        <v>-6.75</v>
      </c>
      <c r="J1675" s="355">
        <v>8781.83</v>
      </c>
    </row>
    <row r="1676" spans="1:10" x14ac:dyDescent="0.2">
      <c r="A1676">
        <v>4014</v>
      </c>
      <c r="B1676" s="585">
        <v>42957.743750000001</v>
      </c>
      <c r="C1676" s="376" t="s">
        <v>93</v>
      </c>
      <c r="D1676" s="355">
        <v>833</v>
      </c>
      <c r="E1676">
        <v>0.02</v>
      </c>
      <c r="F1676">
        <v>1.1756200000000001</v>
      </c>
      <c r="G1676" s="355">
        <v>0</v>
      </c>
      <c r="H1676">
        <v>0</v>
      </c>
    </row>
    <row r="1677" spans="1:10" x14ac:dyDescent="0.2">
      <c r="A1677">
        <v>4067</v>
      </c>
      <c r="B1677" s="585">
        <v>42961.585416666669</v>
      </c>
      <c r="C1677" s="376" t="s">
        <v>2050</v>
      </c>
      <c r="D1677" s="355">
        <v>833</v>
      </c>
      <c r="E1677">
        <v>0.02</v>
      </c>
      <c r="F1677">
        <v>1.17893</v>
      </c>
      <c r="G1677" s="355">
        <v>0</v>
      </c>
      <c r="H1677">
        <v>1.17893</v>
      </c>
      <c r="I1677">
        <v>-6.5</v>
      </c>
      <c r="J1677" s="355">
        <v>8775.33</v>
      </c>
    </row>
    <row r="1678" spans="1:10" x14ac:dyDescent="0.2">
      <c r="A1678">
        <v>4018</v>
      </c>
      <c r="B1678" s="585">
        <v>42957.743750000001</v>
      </c>
      <c r="C1678" s="376" t="s">
        <v>92</v>
      </c>
      <c r="D1678" s="355">
        <v>834</v>
      </c>
      <c r="E1678">
        <v>0.01</v>
      </c>
      <c r="F1678">
        <v>1.17587</v>
      </c>
      <c r="G1678" s="355">
        <v>0</v>
      </c>
      <c r="H1678">
        <v>0</v>
      </c>
    </row>
    <row r="1679" spans="1:10" x14ac:dyDescent="0.2">
      <c r="A1679">
        <v>4020</v>
      </c>
      <c r="B1679" s="585">
        <v>42957.910416666666</v>
      </c>
      <c r="C1679" s="376" t="s">
        <v>2050</v>
      </c>
      <c r="D1679" s="355">
        <v>834</v>
      </c>
      <c r="E1679">
        <v>0.01</v>
      </c>
      <c r="F1679">
        <v>1.17744</v>
      </c>
      <c r="G1679" s="355">
        <v>0</v>
      </c>
      <c r="H1679">
        <v>1.17744</v>
      </c>
      <c r="I1679">
        <v>1.5</v>
      </c>
      <c r="J1679" s="355">
        <v>8778.07</v>
      </c>
    </row>
    <row r="1680" spans="1:10" x14ac:dyDescent="0.2">
      <c r="A1680">
        <v>4021</v>
      </c>
      <c r="B1680" s="585">
        <v>42957.910416666666</v>
      </c>
      <c r="C1680" s="376" t="s">
        <v>92</v>
      </c>
      <c r="D1680" s="355">
        <v>835</v>
      </c>
      <c r="E1680">
        <v>0.01</v>
      </c>
      <c r="F1680">
        <v>1.17753</v>
      </c>
      <c r="G1680" s="355">
        <v>0</v>
      </c>
      <c r="H1680">
        <v>0</v>
      </c>
    </row>
    <row r="1681" spans="1:10" x14ac:dyDescent="0.2">
      <c r="A1681">
        <v>4026</v>
      </c>
      <c r="B1681" s="585">
        <v>42958.645833333336</v>
      </c>
      <c r="C1681" s="376" t="s">
        <v>2050</v>
      </c>
      <c r="D1681" s="355">
        <v>835</v>
      </c>
      <c r="E1681">
        <v>0.01</v>
      </c>
      <c r="F1681">
        <v>1.1792199999999999</v>
      </c>
      <c r="G1681" s="355">
        <v>0</v>
      </c>
      <c r="H1681">
        <v>1.1792199999999999</v>
      </c>
      <c r="I1681">
        <v>1.5</v>
      </c>
      <c r="J1681" s="355">
        <v>8779.57</v>
      </c>
    </row>
    <row r="1682" spans="1:10" x14ac:dyDescent="0.2">
      <c r="A1682">
        <v>4027</v>
      </c>
      <c r="B1682" s="585">
        <v>42958.649305555555</v>
      </c>
      <c r="C1682" s="376" t="s">
        <v>2112</v>
      </c>
      <c r="D1682" s="355">
        <v>836</v>
      </c>
      <c r="E1682">
        <v>0.03</v>
      </c>
      <c r="F1682">
        <v>1.1801900000000001</v>
      </c>
      <c r="G1682" s="355">
        <v>0</v>
      </c>
      <c r="H1682">
        <v>0</v>
      </c>
    </row>
    <row r="1683" spans="1:10" x14ac:dyDescent="0.2">
      <c r="A1683">
        <v>4036</v>
      </c>
      <c r="B1683" s="585">
        <v>42958.688194444447</v>
      </c>
      <c r="C1683" s="376" t="s">
        <v>93</v>
      </c>
      <c r="D1683" s="355">
        <v>836</v>
      </c>
      <c r="E1683">
        <v>0.03</v>
      </c>
      <c r="F1683">
        <v>1.1801900000000001</v>
      </c>
      <c r="G1683" s="355">
        <v>0</v>
      </c>
      <c r="H1683">
        <v>1.1758200000000001</v>
      </c>
    </row>
    <row r="1684" spans="1:10" x14ac:dyDescent="0.2">
      <c r="A1684">
        <v>4068</v>
      </c>
      <c r="B1684" s="585">
        <v>42961.585416666669</v>
      </c>
      <c r="C1684" s="376" t="s">
        <v>2050</v>
      </c>
      <c r="D1684" s="355">
        <v>836</v>
      </c>
      <c r="E1684">
        <v>0.03</v>
      </c>
      <c r="F1684">
        <v>1.17893</v>
      </c>
      <c r="G1684" s="355">
        <v>0</v>
      </c>
      <c r="H1684">
        <v>1.17893</v>
      </c>
      <c r="I1684">
        <v>3.77</v>
      </c>
      <c r="J1684" s="355">
        <v>8779.1</v>
      </c>
    </row>
    <row r="1685" spans="1:10" x14ac:dyDescent="0.2">
      <c r="A1685">
        <v>4031</v>
      </c>
      <c r="B1685" s="585">
        <v>42958.649305555555</v>
      </c>
      <c r="C1685" s="376" t="s">
        <v>92</v>
      </c>
      <c r="D1685" s="355">
        <v>837</v>
      </c>
      <c r="E1685">
        <v>0.01</v>
      </c>
      <c r="F1685">
        <v>1.18082</v>
      </c>
      <c r="G1685" s="355">
        <v>0</v>
      </c>
      <c r="H1685">
        <v>0</v>
      </c>
    </row>
    <row r="1686" spans="1:10" x14ac:dyDescent="0.2">
      <c r="A1686">
        <v>4033</v>
      </c>
      <c r="B1686" s="585">
        <v>42958.652083333334</v>
      </c>
      <c r="C1686" s="376" t="s">
        <v>2050</v>
      </c>
      <c r="D1686" s="355">
        <v>837</v>
      </c>
      <c r="E1686">
        <v>0.01</v>
      </c>
      <c r="F1686">
        <v>1.1823900000000001</v>
      </c>
      <c r="G1686" s="355">
        <v>0</v>
      </c>
      <c r="H1686">
        <v>1.1823900000000001</v>
      </c>
      <c r="I1686">
        <v>1.5</v>
      </c>
      <c r="J1686" s="355">
        <v>8781.07</v>
      </c>
    </row>
    <row r="1687" spans="1:10" x14ac:dyDescent="0.2">
      <c r="A1687">
        <v>4034</v>
      </c>
      <c r="B1687" s="585">
        <v>42958.652777777781</v>
      </c>
      <c r="C1687" s="376" t="s">
        <v>92</v>
      </c>
      <c r="D1687" s="355">
        <v>838</v>
      </c>
      <c r="E1687">
        <v>0.01</v>
      </c>
      <c r="F1687">
        <v>1.18282</v>
      </c>
      <c r="G1687" s="355">
        <v>0</v>
      </c>
      <c r="H1687">
        <v>0</v>
      </c>
    </row>
    <row r="1688" spans="1:10" x14ac:dyDescent="0.2">
      <c r="A1688">
        <v>4043</v>
      </c>
      <c r="B1688" s="585">
        <v>42958.793055555558</v>
      </c>
      <c r="C1688" s="376" t="s">
        <v>2050</v>
      </c>
      <c r="D1688" s="355">
        <v>838</v>
      </c>
      <c r="E1688">
        <v>0.01</v>
      </c>
      <c r="F1688">
        <v>1.1815199999999999</v>
      </c>
      <c r="G1688" s="355">
        <v>0</v>
      </c>
      <c r="H1688">
        <v>1.1815199999999999</v>
      </c>
      <c r="I1688">
        <v>-1.37</v>
      </c>
      <c r="J1688" s="355">
        <v>8779.7000000000007</v>
      </c>
    </row>
    <row r="1689" spans="1:10" x14ac:dyDescent="0.2">
      <c r="A1689">
        <v>4040</v>
      </c>
      <c r="B1689" s="585">
        <v>42958.690972222219</v>
      </c>
      <c r="C1689" s="376" t="s">
        <v>92</v>
      </c>
      <c r="D1689" s="355">
        <v>839</v>
      </c>
      <c r="E1689">
        <v>0.02</v>
      </c>
      <c r="F1689">
        <v>1.1785099999999999</v>
      </c>
      <c r="G1689" s="355">
        <v>0</v>
      </c>
      <c r="H1689">
        <v>0</v>
      </c>
    </row>
    <row r="1690" spans="1:10" x14ac:dyDescent="0.2">
      <c r="A1690">
        <v>4044</v>
      </c>
      <c r="B1690" s="585">
        <v>42958.793055555558</v>
      </c>
      <c r="C1690" s="376" t="s">
        <v>2050</v>
      </c>
      <c r="D1690" s="355">
        <v>839</v>
      </c>
      <c r="E1690">
        <v>0.02</v>
      </c>
      <c r="F1690">
        <v>1.1815199999999999</v>
      </c>
      <c r="G1690" s="355">
        <v>0</v>
      </c>
      <c r="H1690">
        <v>1.1815199999999999</v>
      </c>
      <c r="I1690">
        <v>5.88</v>
      </c>
      <c r="J1690" s="355">
        <v>8785.58</v>
      </c>
    </row>
    <row r="1691" spans="1:10" x14ac:dyDescent="0.2">
      <c r="A1691">
        <v>4045</v>
      </c>
      <c r="B1691" s="585">
        <v>42958.793055555558</v>
      </c>
      <c r="C1691" s="376" t="s">
        <v>92</v>
      </c>
      <c r="D1691" s="355">
        <v>840</v>
      </c>
      <c r="E1691">
        <v>0.01</v>
      </c>
      <c r="F1691">
        <v>1.1815500000000001</v>
      </c>
      <c r="G1691" s="355">
        <v>0</v>
      </c>
      <c r="H1691">
        <v>0</v>
      </c>
    </row>
    <row r="1692" spans="1:10" x14ac:dyDescent="0.2">
      <c r="A1692">
        <v>4047</v>
      </c>
      <c r="B1692" s="585">
        <v>42958.835416666669</v>
      </c>
      <c r="C1692" s="376" t="s">
        <v>2050</v>
      </c>
      <c r="D1692" s="355">
        <v>840</v>
      </c>
      <c r="E1692">
        <v>0.01</v>
      </c>
      <c r="F1692">
        <v>1.1831199999999999</v>
      </c>
      <c r="G1692" s="355">
        <v>0</v>
      </c>
      <c r="H1692">
        <v>1.1831199999999999</v>
      </c>
      <c r="I1692">
        <v>1.5</v>
      </c>
      <c r="J1692" s="355">
        <v>8787.08</v>
      </c>
    </row>
    <row r="1693" spans="1:10" x14ac:dyDescent="0.2">
      <c r="A1693">
        <v>4048</v>
      </c>
      <c r="B1693" s="585">
        <v>42958.835416666669</v>
      </c>
      <c r="C1693" s="376" t="s">
        <v>92</v>
      </c>
      <c r="D1693" s="355">
        <v>841</v>
      </c>
      <c r="E1693">
        <v>0.01</v>
      </c>
      <c r="F1693">
        <v>1.1831400000000001</v>
      </c>
      <c r="G1693" s="355">
        <v>0</v>
      </c>
      <c r="H1693">
        <v>0</v>
      </c>
    </row>
    <row r="1694" spans="1:10" x14ac:dyDescent="0.2">
      <c r="A1694">
        <v>4050</v>
      </c>
      <c r="B1694" s="585">
        <v>42958.835416666669</v>
      </c>
      <c r="C1694" s="376" t="s">
        <v>2050</v>
      </c>
      <c r="D1694" s="355">
        <v>841</v>
      </c>
      <c r="E1694">
        <v>0.01</v>
      </c>
      <c r="F1694">
        <v>1.1847099999999999</v>
      </c>
      <c r="G1694" s="355">
        <v>0</v>
      </c>
      <c r="H1694">
        <v>1.1847099999999999</v>
      </c>
      <c r="I1694">
        <v>1.5</v>
      </c>
      <c r="J1694" s="355">
        <v>8788.58</v>
      </c>
    </row>
    <row r="1695" spans="1:10" x14ac:dyDescent="0.2">
      <c r="A1695">
        <v>4051</v>
      </c>
      <c r="B1695" s="585">
        <v>42958.836805555555</v>
      </c>
      <c r="C1695" s="376" t="s">
        <v>92</v>
      </c>
      <c r="D1695" s="355">
        <v>842</v>
      </c>
      <c r="E1695">
        <v>0.01</v>
      </c>
      <c r="F1695">
        <v>1.1836100000000001</v>
      </c>
      <c r="G1695" s="355">
        <v>0</v>
      </c>
      <c r="H1695">
        <v>0</v>
      </c>
    </row>
    <row r="1696" spans="1:10" x14ac:dyDescent="0.2">
      <c r="A1696">
        <v>4122</v>
      </c>
      <c r="B1696" s="585">
        <v>42963.436111111114</v>
      </c>
      <c r="C1696" s="376" t="s">
        <v>2050</v>
      </c>
      <c r="D1696" s="355">
        <v>842</v>
      </c>
      <c r="E1696">
        <v>0.01</v>
      </c>
      <c r="F1696">
        <v>1.175</v>
      </c>
      <c r="G1696" s="355">
        <v>0</v>
      </c>
      <c r="H1696">
        <v>1.175</v>
      </c>
      <c r="I1696">
        <v>-9.0399999999999991</v>
      </c>
      <c r="J1696" s="355">
        <v>8810.7099999999991</v>
      </c>
    </row>
    <row r="1697" spans="1:10" x14ac:dyDescent="0.2">
      <c r="A1697">
        <v>4053</v>
      </c>
      <c r="B1697" s="585">
        <v>42958.849305555559</v>
      </c>
      <c r="C1697" s="376" t="s">
        <v>93</v>
      </c>
      <c r="D1697" s="355">
        <v>843</v>
      </c>
      <c r="E1697">
        <v>0.06</v>
      </c>
      <c r="F1697">
        <v>1.18371</v>
      </c>
      <c r="G1697" s="355">
        <v>0</v>
      </c>
      <c r="H1697">
        <v>0</v>
      </c>
    </row>
    <row r="1698" spans="1:10" x14ac:dyDescent="0.2">
      <c r="A1698">
        <v>4069</v>
      </c>
      <c r="B1698" s="585">
        <v>42961.585416666669</v>
      </c>
      <c r="C1698" s="376" t="s">
        <v>2050</v>
      </c>
      <c r="D1698" s="355">
        <v>843</v>
      </c>
      <c r="E1698">
        <v>0.06</v>
      </c>
      <c r="F1698">
        <v>1.17893</v>
      </c>
      <c r="G1698" s="355">
        <v>0</v>
      </c>
      <c r="H1698">
        <v>1.17893</v>
      </c>
      <c r="I1698">
        <v>28.65</v>
      </c>
      <c r="J1698" s="355">
        <v>8807.75</v>
      </c>
    </row>
    <row r="1699" spans="1:10" x14ac:dyDescent="0.2">
      <c r="A1699">
        <v>4063</v>
      </c>
      <c r="B1699" s="585">
        <v>42961.447916666664</v>
      </c>
      <c r="C1699" s="376" t="s">
        <v>92</v>
      </c>
      <c r="D1699" s="355">
        <v>844</v>
      </c>
      <c r="E1699">
        <v>0.02</v>
      </c>
      <c r="F1699">
        <v>1.1800999999999999</v>
      </c>
      <c r="G1699" s="355">
        <v>0</v>
      </c>
      <c r="H1699">
        <v>0</v>
      </c>
    </row>
    <row r="1700" spans="1:10" x14ac:dyDescent="0.2">
      <c r="A1700">
        <v>4123</v>
      </c>
      <c r="B1700" s="585">
        <v>42963.436111111114</v>
      </c>
      <c r="C1700" s="376" t="s">
        <v>2050</v>
      </c>
      <c r="D1700" s="355">
        <v>844</v>
      </c>
      <c r="E1700">
        <v>0.02</v>
      </c>
      <c r="F1700">
        <v>1.175</v>
      </c>
      <c r="G1700" s="355">
        <v>0</v>
      </c>
      <c r="H1700">
        <v>1.175</v>
      </c>
      <c r="I1700">
        <v>-10.82</v>
      </c>
      <c r="J1700" s="355">
        <v>8799.89</v>
      </c>
    </row>
    <row r="1701" spans="1:10" x14ac:dyDescent="0.2">
      <c r="A1701">
        <v>4070</v>
      </c>
      <c r="B1701" s="585">
        <v>42961.585416666669</v>
      </c>
      <c r="C1701" s="376" t="s">
        <v>93</v>
      </c>
      <c r="D1701" s="355">
        <v>845</v>
      </c>
      <c r="E1701">
        <v>0.01</v>
      </c>
      <c r="F1701">
        <v>1.1788700000000001</v>
      </c>
      <c r="G1701" s="355">
        <v>0</v>
      </c>
      <c r="H1701">
        <v>0</v>
      </c>
    </row>
    <row r="1702" spans="1:10" x14ac:dyDescent="0.2">
      <c r="A1702">
        <v>4072</v>
      </c>
      <c r="B1702" s="585">
        <v>42961.711111111108</v>
      </c>
      <c r="C1702" s="376" t="s">
        <v>2050</v>
      </c>
      <c r="D1702" s="355">
        <v>845</v>
      </c>
      <c r="E1702">
        <v>0.01</v>
      </c>
      <c r="F1702">
        <v>1.1773</v>
      </c>
      <c r="G1702" s="355">
        <v>0</v>
      </c>
      <c r="H1702">
        <v>1.1773</v>
      </c>
      <c r="I1702">
        <v>1.5</v>
      </c>
      <c r="J1702" s="355">
        <v>8809.25</v>
      </c>
    </row>
    <row r="1703" spans="1:10" x14ac:dyDescent="0.2">
      <c r="A1703">
        <v>4073</v>
      </c>
      <c r="B1703" s="585">
        <v>42961.711805555555</v>
      </c>
      <c r="C1703" s="376" t="s">
        <v>93</v>
      </c>
      <c r="D1703" s="355">
        <v>846</v>
      </c>
      <c r="E1703">
        <v>0.01</v>
      </c>
      <c r="F1703">
        <v>1.17736</v>
      </c>
      <c r="G1703" s="355">
        <v>0</v>
      </c>
      <c r="H1703">
        <v>0</v>
      </c>
    </row>
    <row r="1704" spans="1:10" x14ac:dyDescent="0.2">
      <c r="A1704">
        <v>4082</v>
      </c>
      <c r="B1704" s="585">
        <v>42962.376388888886</v>
      </c>
      <c r="C1704" s="376" t="s">
        <v>2050</v>
      </c>
      <c r="D1704" s="355">
        <v>846</v>
      </c>
      <c r="E1704">
        <v>0.01</v>
      </c>
      <c r="F1704">
        <v>1.1758599999999999</v>
      </c>
      <c r="G1704" s="355">
        <v>0</v>
      </c>
      <c r="H1704">
        <v>1.1758599999999999</v>
      </c>
      <c r="I1704">
        <v>1.5</v>
      </c>
      <c r="J1704" s="355">
        <v>8810.74</v>
      </c>
    </row>
    <row r="1705" spans="1:10" x14ac:dyDescent="0.2">
      <c r="A1705">
        <v>4078</v>
      </c>
      <c r="B1705" s="585">
        <v>42962.365972222222</v>
      </c>
      <c r="C1705" s="376" t="s">
        <v>92</v>
      </c>
      <c r="D1705" s="355">
        <v>847</v>
      </c>
      <c r="E1705">
        <v>0.03</v>
      </c>
      <c r="F1705">
        <v>1.1766000000000001</v>
      </c>
      <c r="G1705" s="355">
        <v>0</v>
      </c>
      <c r="H1705">
        <v>0</v>
      </c>
    </row>
    <row r="1706" spans="1:10" x14ac:dyDescent="0.2">
      <c r="A1706">
        <v>4124</v>
      </c>
      <c r="B1706" s="585">
        <v>42963.436111111114</v>
      </c>
      <c r="C1706" s="376" t="s">
        <v>2050</v>
      </c>
      <c r="D1706" s="355">
        <v>847</v>
      </c>
      <c r="E1706">
        <v>0.03</v>
      </c>
      <c r="F1706">
        <v>1.175</v>
      </c>
      <c r="G1706" s="355">
        <v>0</v>
      </c>
      <c r="H1706">
        <v>1.175</v>
      </c>
      <c r="I1706">
        <v>-5.37</v>
      </c>
      <c r="J1706" s="355">
        <v>8794.5300000000007</v>
      </c>
    </row>
    <row r="1707" spans="1:10" x14ac:dyDescent="0.2">
      <c r="A1707">
        <v>4083</v>
      </c>
      <c r="B1707" s="585">
        <v>42962.376388888886</v>
      </c>
      <c r="C1707" s="376" t="s">
        <v>93</v>
      </c>
      <c r="D1707" s="355">
        <v>848</v>
      </c>
      <c r="E1707">
        <v>0.01</v>
      </c>
      <c r="F1707">
        <v>1.1758500000000001</v>
      </c>
      <c r="G1707" s="355">
        <v>0</v>
      </c>
      <c r="H1707">
        <v>0</v>
      </c>
    </row>
    <row r="1708" spans="1:10" x14ac:dyDescent="0.2">
      <c r="A1708">
        <v>4085</v>
      </c>
      <c r="B1708" s="585">
        <v>42962.407638888886</v>
      </c>
      <c r="C1708" s="376" t="s">
        <v>2050</v>
      </c>
      <c r="D1708" s="355">
        <v>848</v>
      </c>
      <c r="E1708">
        <v>0.01</v>
      </c>
      <c r="F1708">
        <v>1.17428</v>
      </c>
      <c r="G1708" s="355">
        <v>0</v>
      </c>
      <c r="H1708">
        <v>1.17428</v>
      </c>
      <c r="I1708">
        <v>1.5</v>
      </c>
      <c r="J1708" s="355">
        <v>8812.24</v>
      </c>
    </row>
    <row r="1709" spans="1:10" x14ac:dyDescent="0.2">
      <c r="A1709">
        <v>4086</v>
      </c>
      <c r="B1709" s="585">
        <v>42962.409722222219</v>
      </c>
      <c r="C1709" s="376" t="s">
        <v>93</v>
      </c>
      <c r="D1709" s="355">
        <v>849</v>
      </c>
      <c r="E1709">
        <v>0.01</v>
      </c>
      <c r="F1709">
        <v>1.17391</v>
      </c>
      <c r="G1709" s="355">
        <v>0</v>
      </c>
      <c r="H1709">
        <v>0</v>
      </c>
    </row>
    <row r="1710" spans="1:10" x14ac:dyDescent="0.2">
      <c r="A1710">
        <v>4093</v>
      </c>
      <c r="B1710" s="585">
        <v>42962.423611111109</v>
      </c>
      <c r="C1710" s="376" t="s">
        <v>2050</v>
      </c>
      <c r="D1710" s="355">
        <v>849</v>
      </c>
      <c r="E1710">
        <v>0.01</v>
      </c>
      <c r="F1710">
        <v>1.1723399999999999</v>
      </c>
      <c r="G1710" s="355">
        <v>0</v>
      </c>
      <c r="H1710">
        <v>1.1723399999999999</v>
      </c>
      <c r="I1710">
        <v>1.5</v>
      </c>
      <c r="J1710" s="355">
        <v>8813.74</v>
      </c>
    </row>
    <row r="1711" spans="1:10" x14ac:dyDescent="0.2">
      <c r="A1711">
        <v>4088</v>
      </c>
      <c r="B1711" s="585">
        <v>42962.422222222223</v>
      </c>
      <c r="C1711" s="376" t="s">
        <v>92</v>
      </c>
      <c r="D1711" s="355">
        <v>850</v>
      </c>
      <c r="E1711">
        <v>0.06</v>
      </c>
      <c r="F1711">
        <v>1.17309</v>
      </c>
      <c r="G1711" s="355">
        <v>0</v>
      </c>
      <c r="H1711">
        <v>0</v>
      </c>
    </row>
    <row r="1712" spans="1:10" x14ac:dyDescent="0.2">
      <c r="A1712">
        <v>4125</v>
      </c>
      <c r="B1712" s="585">
        <v>42963.436111111114</v>
      </c>
      <c r="C1712" s="376" t="s">
        <v>2050</v>
      </c>
      <c r="D1712" s="355">
        <v>850</v>
      </c>
      <c r="E1712">
        <v>0.06</v>
      </c>
      <c r="F1712">
        <v>1.175</v>
      </c>
      <c r="G1712" s="355">
        <v>0</v>
      </c>
      <c r="H1712">
        <v>1.175</v>
      </c>
      <c r="I1712">
        <v>10.33</v>
      </c>
      <c r="J1712" s="355">
        <v>8804.85</v>
      </c>
    </row>
    <row r="1713" spans="1:10" x14ac:dyDescent="0.2">
      <c r="A1713">
        <v>4094</v>
      </c>
      <c r="B1713" s="585">
        <v>42962.423611111109</v>
      </c>
      <c r="C1713" s="376" t="s">
        <v>93</v>
      </c>
      <c r="D1713" s="355">
        <v>851</v>
      </c>
      <c r="E1713">
        <v>0.01</v>
      </c>
      <c r="F1713">
        <v>1.17214</v>
      </c>
      <c r="G1713" s="355">
        <v>0</v>
      </c>
      <c r="H1713">
        <v>0</v>
      </c>
    </row>
    <row r="1714" spans="1:10" x14ac:dyDescent="0.2">
      <c r="A1714">
        <v>4099</v>
      </c>
      <c r="B1714" s="585">
        <v>42962.645833333336</v>
      </c>
      <c r="C1714" s="376" t="s">
        <v>2050</v>
      </c>
      <c r="D1714" s="355">
        <v>851</v>
      </c>
      <c r="E1714">
        <v>0.01</v>
      </c>
      <c r="F1714">
        <v>1.1729499999999999</v>
      </c>
      <c r="G1714" s="355">
        <v>0</v>
      </c>
      <c r="H1714">
        <v>1.1729499999999999</v>
      </c>
      <c r="I1714">
        <v>-0.88</v>
      </c>
      <c r="J1714" s="355">
        <v>8812.86</v>
      </c>
    </row>
    <row r="1715" spans="1:10" x14ac:dyDescent="0.2">
      <c r="A1715">
        <v>4096</v>
      </c>
      <c r="B1715" s="585">
        <v>42962.461805555555</v>
      </c>
      <c r="C1715" s="376" t="s">
        <v>93</v>
      </c>
      <c r="D1715" s="355">
        <v>852</v>
      </c>
      <c r="E1715">
        <v>0.02</v>
      </c>
      <c r="F1715">
        <v>1.17571</v>
      </c>
      <c r="G1715" s="355">
        <v>0</v>
      </c>
      <c r="H1715">
        <v>0</v>
      </c>
    </row>
    <row r="1716" spans="1:10" x14ac:dyDescent="0.2">
      <c r="A1716">
        <v>4100</v>
      </c>
      <c r="B1716" s="585">
        <v>42962.645833333336</v>
      </c>
      <c r="C1716" s="376" t="s">
        <v>2050</v>
      </c>
      <c r="D1716" s="355">
        <v>852</v>
      </c>
      <c r="E1716">
        <v>0.02</v>
      </c>
      <c r="F1716">
        <v>1.1729499999999999</v>
      </c>
      <c r="G1716" s="355">
        <v>0</v>
      </c>
      <c r="H1716">
        <v>1.1729499999999999</v>
      </c>
      <c r="I1716">
        <v>5.38</v>
      </c>
      <c r="J1716" s="355">
        <v>8818.24</v>
      </c>
    </row>
    <row r="1717" spans="1:10" x14ac:dyDescent="0.2">
      <c r="A1717">
        <v>4101</v>
      </c>
      <c r="B1717" s="585">
        <v>42962.645833333336</v>
      </c>
      <c r="C1717" s="376" t="s">
        <v>93</v>
      </c>
      <c r="D1717" s="355">
        <v>853</v>
      </c>
      <c r="E1717">
        <v>0.01</v>
      </c>
      <c r="F1717">
        <v>1.17279</v>
      </c>
      <c r="G1717" s="355">
        <v>0</v>
      </c>
      <c r="H1717">
        <v>0</v>
      </c>
    </row>
    <row r="1718" spans="1:10" x14ac:dyDescent="0.2">
      <c r="A1718">
        <v>4103</v>
      </c>
      <c r="B1718" s="585">
        <v>42962.645833333336</v>
      </c>
      <c r="C1718" s="376" t="s">
        <v>2050</v>
      </c>
      <c r="D1718" s="355">
        <v>853</v>
      </c>
      <c r="E1718">
        <v>0.01</v>
      </c>
      <c r="F1718">
        <v>1.1712199999999999</v>
      </c>
      <c r="G1718" s="355">
        <v>0</v>
      </c>
      <c r="H1718">
        <v>1.1712199999999999</v>
      </c>
      <c r="I1718">
        <v>1.5</v>
      </c>
      <c r="J1718" s="355">
        <v>8819.74</v>
      </c>
    </row>
    <row r="1719" spans="1:10" x14ac:dyDescent="0.2">
      <c r="A1719">
        <v>4104</v>
      </c>
      <c r="B1719" s="585">
        <v>42962.649305555555</v>
      </c>
      <c r="C1719" s="376" t="s">
        <v>93</v>
      </c>
      <c r="D1719" s="355">
        <v>854</v>
      </c>
      <c r="E1719">
        <v>0.01</v>
      </c>
      <c r="F1719">
        <v>1.1698599999999999</v>
      </c>
      <c r="G1719" s="355">
        <v>0</v>
      </c>
      <c r="H1719">
        <v>0</v>
      </c>
    </row>
    <row r="1720" spans="1:10" x14ac:dyDescent="0.2">
      <c r="A1720">
        <v>4132</v>
      </c>
      <c r="B1720" s="585">
        <v>42963.461111111108</v>
      </c>
      <c r="C1720" s="376" t="s">
        <v>2050</v>
      </c>
      <c r="D1720" s="355">
        <v>854</v>
      </c>
      <c r="E1720">
        <v>0.01</v>
      </c>
      <c r="F1720">
        <v>1.17069</v>
      </c>
      <c r="G1720" s="355">
        <v>0</v>
      </c>
      <c r="H1720">
        <v>1.17069</v>
      </c>
      <c r="I1720">
        <v>-0.83</v>
      </c>
      <c r="J1720" s="355">
        <v>8856.23</v>
      </c>
    </row>
    <row r="1721" spans="1:10" x14ac:dyDescent="0.2">
      <c r="A1721">
        <v>4106</v>
      </c>
      <c r="B1721" s="585">
        <v>42962.652083333334</v>
      </c>
      <c r="C1721" s="376" t="s">
        <v>92</v>
      </c>
      <c r="D1721" s="355">
        <v>855</v>
      </c>
      <c r="E1721">
        <v>0.1</v>
      </c>
      <c r="F1721">
        <v>1.1695899999999999</v>
      </c>
      <c r="G1721" s="355">
        <v>0</v>
      </c>
      <c r="H1721">
        <v>0</v>
      </c>
    </row>
    <row r="1722" spans="1:10" x14ac:dyDescent="0.2">
      <c r="A1722">
        <v>4126</v>
      </c>
      <c r="B1722" s="585">
        <v>42963.436111111114</v>
      </c>
      <c r="C1722" s="376" t="s">
        <v>2050</v>
      </c>
      <c r="D1722" s="355">
        <v>855</v>
      </c>
      <c r="E1722">
        <v>0.1</v>
      </c>
      <c r="F1722">
        <v>1.175</v>
      </c>
      <c r="G1722" s="355">
        <v>0</v>
      </c>
      <c r="H1722">
        <v>1.175</v>
      </c>
      <c r="I1722">
        <v>52.21</v>
      </c>
      <c r="J1722" s="355">
        <v>8857.06</v>
      </c>
    </row>
    <row r="1723" spans="1:10" x14ac:dyDescent="0.2">
      <c r="A1723">
        <v>4112</v>
      </c>
      <c r="B1723" s="585">
        <v>42962.765277777777</v>
      </c>
      <c r="C1723" s="376" t="s">
        <v>93</v>
      </c>
      <c r="D1723" s="355">
        <v>856</v>
      </c>
      <c r="E1723">
        <v>0.02</v>
      </c>
      <c r="F1723">
        <v>1.17336</v>
      </c>
      <c r="G1723" s="355">
        <v>0</v>
      </c>
      <c r="H1723">
        <v>0</v>
      </c>
    </row>
    <row r="1724" spans="1:10" x14ac:dyDescent="0.2">
      <c r="A1724">
        <v>4133</v>
      </c>
      <c r="B1724" s="585">
        <v>42963.461111111108</v>
      </c>
      <c r="C1724" s="376" t="s">
        <v>2050</v>
      </c>
      <c r="D1724" s="355">
        <v>856</v>
      </c>
      <c r="E1724">
        <v>0.02</v>
      </c>
      <c r="F1724">
        <v>1.17069</v>
      </c>
      <c r="G1724" s="355">
        <v>0</v>
      </c>
      <c r="H1724">
        <v>1.17069</v>
      </c>
      <c r="I1724">
        <v>5.33</v>
      </c>
      <c r="J1724" s="355">
        <v>8861.56</v>
      </c>
    </row>
    <row r="1725" spans="1:10" x14ac:dyDescent="0.2">
      <c r="A1725">
        <v>4127</v>
      </c>
      <c r="B1725" s="585">
        <v>42963.436111111114</v>
      </c>
      <c r="C1725" s="376" t="s">
        <v>92</v>
      </c>
      <c r="D1725" s="355">
        <v>857</v>
      </c>
      <c r="E1725">
        <v>0.01</v>
      </c>
      <c r="F1725">
        <v>1.17502</v>
      </c>
      <c r="G1725" s="355">
        <v>0</v>
      </c>
      <c r="H1725">
        <v>0</v>
      </c>
    </row>
    <row r="1726" spans="1:10" x14ac:dyDescent="0.2">
      <c r="A1726">
        <v>4142</v>
      </c>
      <c r="B1726" s="585">
        <v>42963.866666666669</v>
      </c>
      <c r="C1726" s="376" t="s">
        <v>2050</v>
      </c>
      <c r="D1726" s="355">
        <v>857</v>
      </c>
      <c r="E1726">
        <v>0.01</v>
      </c>
      <c r="F1726">
        <v>1.17424</v>
      </c>
      <c r="G1726" s="355">
        <v>0</v>
      </c>
      <c r="H1726">
        <v>1.17424</v>
      </c>
      <c r="I1726">
        <v>-0.85</v>
      </c>
      <c r="J1726" s="355">
        <v>8862.2099999999991</v>
      </c>
    </row>
    <row r="1727" spans="1:10" x14ac:dyDescent="0.2">
      <c r="A1727">
        <v>4129</v>
      </c>
      <c r="B1727" s="585">
        <v>42963.459722222222</v>
      </c>
      <c r="C1727" s="376" t="s">
        <v>92</v>
      </c>
      <c r="D1727" s="355">
        <v>858</v>
      </c>
      <c r="E1727">
        <v>0.02</v>
      </c>
      <c r="F1727">
        <v>1.1714899999999999</v>
      </c>
      <c r="G1727" s="355">
        <v>0</v>
      </c>
      <c r="H1727">
        <v>0</v>
      </c>
    </row>
    <row r="1728" spans="1:10" x14ac:dyDescent="0.2">
      <c r="A1728">
        <v>4143</v>
      </c>
      <c r="B1728" s="585">
        <v>42963.866666666669</v>
      </c>
      <c r="C1728" s="376" t="s">
        <v>2050</v>
      </c>
      <c r="D1728" s="355">
        <v>858</v>
      </c>
      <c r="E1728">
        <v>0.02</v>
      </c>
      <c r="F1728">
        <v>1.17424</v>
      </c>
      <c r="G1728" s="355">
        <v>0</v>
      </c>
      <c r="H1728">
        <v>1.17424</v>
      </c>
      <c r="I1728">
        <v>5.36</v>
      </c>
      <c r="J1728" s="355">
        <v>8867.57</v>
      </c>
    </row>
    <row r="1729" spans="1:10" x14ac:dyDescent="0.2">
      <c r="A1729">
        <v>4134</v>
      </c>
      <c r="B1729" s="585">
        <v>42963.461805555555</v>
      </c>
      <c r="C1729" s="376" t="s">
        <v>93</v>
      </c>
      <c r="D1729" s="355">
        <v>859</v>
      </c>
      <c r="E1729">
        <v>0.01</v>
      </c>
      <c r="F1729">
        <v>1.1706099999999999</v>
      </c>
      <c r="G1729" s="355">
        <v>0</v>
      </c>
      <c r="H1729">
        <v>0</v>
      </c>
    </row>
    <row r="1730" spans="1:10" x14ac:dyDescent="0.2">
      <c r="A1730">
        <v>4136</v>
      </c>
      <c r="B1730" s="585">
        <v>42963.67083333333</v>
      </c>
      <c r="C1730" s="376" t="s">
        <v>2050</v>
      </c>
      <c r="D1730" s="355">
        <v>859</v>
      </c>
      <c r="E1730">
        <v>0.01</v>
      </c>
      <c r="F1730">
        <v>1.1690400000000001</v>
      </c>
      <c r="G1730" s="355">
        <v>0</v>
      </c>
      <c r="H1730">
        <v>1.1690400000000001</v>
      </c>
      <c r="I1730">
        <v>1.5</v>
      </c>
      <c r="J1730" s="355">
        <v>8863.06</v>
      </c>
    </row>
    <row r="1731" spans="1:10" x14ac:dyDescent="0.2">
      <c r="A1731">
        <v>4137</v>
      </c>
      <c r="B1731" s="585">
        <v>42963.67083333333</v>
      </c>
      <c r="C1731" s="376" t="s">
        <v>93</v>
      </c>
      <c r="D1731" s="355">
        <v>860</v>
      </c>
      <c r="E1731">
        <v>0.01</v>
      </c>
      <c r="F1731">
        <v>1.1690100000000001</v>
      </c>
      <c r="G1731" s="355">
        <v>0</v>
      </c>
      <c r="H1731">
        <v>0</v>
      </c>
    </row>
    <row r="1732" spans="1:10" x14ac:dyDescent="0.2">
      <c r="A1732">
        <v>4163</v>
      </c>
      <c r="B1732" s="585">
        <v>42964.515972222223</v>
      </c>
      <c r="C1732" s="376" t="s">
        <v>2050</v>
      </c>
      <c r="D1732" s="355">
        <v>860</v>
      </c>
      <c r="E1732">
        <v>0.01</v>
      </c>
      <c r="F1732">
        <v>1.1723300000000001</v>
      </c>
      <c r="G1732" s="355">
        <v>0</v>
      </c>
      <c r="H1732">
        <v>1.1723300000000001</v>
      </c>
      <c r="I1732">
        <v>-3.19</v>
      </c>
      <c r="J1732" s="355">
        <v>8867.3799999999992</v>
      </c>
    </row>
    <row r="1733" spans="1:10" x14ac:dyDescent="0.2">
      <c r="A1733">
        <v>4139</v>
      </c>
      <c r="B1733" s="585">
        <v>42963.84375</v>
      </c>
      <c r="C1733" s="376" t="s">
        <v>93</v>
      </c>
      <c r="D1733" s="355">
        <v>861</v>
      </c>
      <c r="E1733">
        <v>0.02</v>
      </c>
      <c r="F1733">
        <v>1.17252</v>
      </c>
      <c r="G1733" s="355">
        <v>0</v>
      </c>
      <c r="H1733">
        <v>0</v>
      </c>
    </row>
    <row r="1734" spans="1:10" x14ac:dyDescent="0.2">
      <c r="A1734">
        <v>4164</v>
      </c>
      <c r="B1734" s="585">
        <v>42964.515972222223</v>
      </c>
      <c r="C1734" s="376" t="s">
        <v>2050</v>
      </c>
      <c r="D1734" s="355">
        <v>861</v>
      </c>
      <c r="E1734">
        <v>0.02</v>
      </c>
      <c r="F1734">
        <v>1.1723300000000001</v>
      </c>
      <c r="G1734" s="355">
        <v>0</v>
      </c>
      <c r="H1734">
        <v>1.1723300000000001</v>
      </c>
      <c r="I1734">
        <v>0.63</v>
      </c>
      <c r="J1734" s="355">
        <v>8868.01</v>
      </c>
    </row>
    <row r="1735" spans="1:10" x14ac:dyDescent="0.2">
      <c r="A1735">
        <v>4144</v>
      </c>
      <c r="B1735" s="585">
        <v>42963.866666666669</v>
      </c>
      <c r="C1735" s="376" t="s">
        <v>92</v>
      </c>
      <c r="D1735" s="355">
        <v>862</v>
      </c>
      <c r="E1735">
        <v>0.01</v>
      </c>
      <c r="F1735">
        <v>1.1742600000000001</v>
      </c>
      <c r="G1735" s="355">
        <v>0</v>
      </c>
      <c r="H1735">
        <v>0</v>
      </c>
    </row>
    <row r="1736" spans="1:10" x14ac:dyDescent="0.2">
      <c r="A1736">
        <v>4146</v>
      </c>
      <c r="B1736" s="585">
        <v>42963.875</v>
      </c>
      <c r="C1736" s="376" t="s">
        <v>2050</v>
      </c>
      <c r="D1736" s="355">
        <v>862</v>
      </c>
      <c r="E1736">
        <v>0.01</v>
      </c>
      <c r="F1736">
        <v>1.1758299999999999</v>
      </c>
      <c r="G1736" s="355">
        <v>0</v>
      </c>
      <c r="H1736">
        <v>1.1758299999999999</v>
      </c>
      <c r="I1736">
        <v>1.5</v>
      </c>
      <c r="J1736" s="355">
        <v>8869.07</v>
      </c>
    </row>
    <row r="1737" spans="1:10" x14ac:dyDescent="0.2">
      <c r="A1737">
        <v>4147</v>
      </c>
      <c r="B1737" s="585">
        <v>42963.878472222219</v>
      </c>
      <c r="C1737" s="376" t="s">
        <v>92</v>
      </c>
      <c r="D1737" s="355">
        <v>863</v>
      </c>
      <c r="E1737">
        <v>0.01</v>
      </c>
      <c r="F1737">
        <v>1.1753800000000001</v>
      </c>
      <c r="G1737" s="355">
        <v>0</v>
      </c>
      <c r="H1737">
        <v>0</v>
      </c>
    </row>
    <row r="1738" spans="1:10" x14ac:dyDescent="0.2">
      <c r="A1738">
        <v>4153</v>
      </c>
      <c r="B1738" s="585">
        <v>42963.882638888892</v>
      </c>
      <c r="C1738" s="376" t="s">
        <v>2050</v>
      </c>
      <c r="D1738" s="355">
        <v>863</v>
      </c>
      <c r="E1738">
        <v>0.01</v>
      </c>
      <c r="F1738">
        <v>1.1769499999999999</v>
      </c>
      <c r="G1738" s="355">
        <v>0</v>
      </c>
      <c r="H1738">
        <v>1.1769499999999999</v>
      </c>
      <c r="I1738">
        <v>1.5</v>
      </c>
      <c r="J1738" s="355">
        <v>8870.57</v>
      </c>
    </row>
    <row r="1739" spans="1:10" x14ac:dyDescent="0.2">
      <c r="A1739">
        <v>4149</v>
      </c>
      <c r="B1739" s="585">
        <v>42963.881944444445</v>
      </c>
      <c r="C1739" s="376" t="s">
        <v>93</v>
      </c>
      <c r="D1739" s="355">
        <v>864</v>
      </c>
      <c r="E1739">
        <v>0.03</v>
      </c>
      <c r="F1739">
        <v>1.17605</v>
      </c>
      <c r="G1739" s="355">
        <v>0</v>
      </c>
      <c r="H1739">
        <v>0</v>
      </c>
    </row>
    <row r="1740" spans="1:10" x14ac:dyDescent="0.2">
      <c r="A1740">
        <v>4165</v>
      </c>
      <c r="B1740" s="585">
        <v>42964.515972222223</v>
      </c>
      <c r="C1740" s="376" t="s">
        <v>2050</v>
      </c>
      <c r="D1740" s="355">
        <v>864</v>
      </c>
      <c r="E1740">
        <v>0.03</v>
      </c>
      <c r="F1740">
        <v>1.1723300000000001</v>
      </c>
      <c r="G1740" s="355">
        <v>0</v>
      </c>
      <c r="H1740">
        <v>1.1723300000000001</v>
      </c>
      <c r="I1740">
        <v>11.54</v>
      </c>
      <c r="J1740" s="355">
        <v>8879.5499999999993</v>
      </c>
    </row>
    <row r="1741" spans="1:10" x14ac:dyDescent="0.2">
      <c r="A1741">
        <v>4154</v>
      </c>
      <c r="B1741" s="585">
        <v>42963.885416666664</v>
      </c>
      <c r="C1741" s="376" t="s">
        <v>92</v>
      </c>
      <c r="D1741" s="355">
        <v>865</v>
      </c>
      <c r="E1741">
        <v>0.01</v>
      </c>
      <c r="F1741">
        <v>1.1772400000000001</v>
      </c>
      <c r="G1741" s="355">
        <v>0</v>
      </c>
      <c r="H1741">
        <v>0</v>
      </c>
    </row>
    <row r="1742" spans="1:10" x14ac:dyDescent="0.2">
      <c r="A1742">
        <v>4184</v>
      </c>
      <c r="B1742" s="585">
        <v>42964.709027777775</v>
      </c>
      <c r="C1742" s="376" t="s">
        <v>2050</v>
      </c>
      <c r="D1742" s="355">
        <v>865</v>
      </c>
      <c r="E1742">
        <v>0.01</v>
      </c>
      <c r="F1742">
        <v>1.1741900000000001</v>
      </c>
      <c r="G1742" s="355">
        <v>0</v>
      </c>
      <c r="H1742">
        <v>1.1741900000000001</v>
      </c>
      <c r="I1742">
        <v>-3.48</v>
      </c>
      <c r="J1742" s="355">
        <v>8880.57</v>
      </c>
    </row>
    <row r="1743" spans="1:10" x14ac:dyDescent="0.2">
      <c r="A1743">
        <v>4160</v>
      </c>
      <c r="B1743" s="585">
        <v>42964.466666666667</v>
      </c>
      <c r="C1743" s="376" t="s">
        <v>92</v>
      </c>
      <c r="D1743" s="355">
        <v>866</v>
      </c>
      <c r="E1743">
        <v>0.02</v>
      </c>
      <c r="F1743">
        <v>1.1737299999999999</v>
      </c>
      <c r="G1743" s="355">
        <v>0</v>
      </c>
      <c r="H1743">
        <v>0</v>
      </c>
    </row>
    <row r="1744" spans="1:10" x14ac:dyDescent="0.2">
      <c r="A1744">
        <v>4185</v>
      </c>
      <c r="B1744" s="585">
        <v>42964.709027777775</v>
      </c>
      <c r="C1744" s="376" t="s">
        <v>2050</v>
      </c>
      <c r="D1744" s="355">
        <v>866</v>
      </c>
      <c r="E1744">
        <v>0.02</v>
      </c>
      <c r="F1744">
        <v>1.1741900000000001</v>
      </c>
      <c r="G1744" s="355">
        <v>0</v>
      </c>
      <c r="H1744">
        <v>1.1741900000000001</v>
      </c>
      <c r="I1744">
        <v>0.78</v>
      </c>
      <c r="J1744" s="355">
        <v>8881.35</v>
      </c>
    </row>
    <row r="1745" spans="1:10" x14ac:dyDescent="0.2">
      <c r="A1745">
        <v>4166</v>
      </c>
      <c r="B1745" s="585">
        <v>42964.515972222223</v>
      </c>
      <c r="C1745" s="376" t="s">
        <v>93</v>
      </c>
      <c r="D1745" s="355">
        <v>867</v>
      </c>
      <c r="E1745">
        <v>0.01</v>
      </c>
      <c r="F1745">
        <v>1.1722999999999999</v>
      </c>
      <c r="G1745" s="355">
        <v>0</v>
      </c>
      <c r="H1745">
        <v>0</v>
      </c>
    </row>
    <row r="1746" spans="1:10" x14ac:dyDescent="0.2">
      <c r="A1746">
        <v>4168</v>
      </c>
      <c r="B1746" s="585">
        <v>42964.538194444445</v>
      </c>
      <c r="C1746" s="376" t="s">
        <v>2050</v>
      </c>
      <c r="D1746" s="355">
        <v>867</v>
      </c>
      <c r="E1746">
        <v>0.01</v>
      </c>
      <c r="F1746">
        <v>1.17073</v>
      </c>
      <c r="G1746" s="355">
        <v>0</v>
      </c>
      <c r="H1746">
        <v>1.17073</v>
      </c>
      <c r="I1746">
        <v>1.5</v>
      </c>
      <c r="J1746" s="355">
        <v>8881.0499999999993</v>
      </c>
    </row>
    <row r="1747" spans="1:10" x14ac:dyDescent="0.2">
      <c r="A1747">
        <v>4169</v>
      </c>
      <c r="B1747" s="585">
        <v>42964.538194444445</v>
      </c>
      <c r="C1747" s="376" t="s">
        <v>93</v>
      </c>
      <c r="D1747" s="355">
        <v>868</v>
      </c>
      <c r="E1747">
        <v>0.01</v>
      </c>
      <c r="F1747">
        <v>1.17069</v>
      </c>
      <c r="G1747" s="355">
        <v>0</v>
      </c>
      <c r="H1747">
        <v>0</v>
      </c>
    </row>
    <row r="1748" spans="1:10" x14ac:dyDescent="0.2">
      <c r="A1748">
        <v>4175</v>
      </c>
      <c r="B1748" s="585">
        <v>42964.572222222225</v>
      </c>
      <c r="C1748" s="376" t="s">
        <v>2050</v>
      </c>
      <c r="D1748" s="355">
        <v>868</v>
      </c>
      <c r="E1748">
        <v>0.01</v>
      </c>
      <c r="F1748">
        <v>1.1691199999999999</v>
      </c>
      <c r="G1748" s="355">
        <v>0</v>
      </c>
      <c r="H1748">
        <v>1.1691199999999999</v>
      </c>
      <c r="I1748">
        <v>1.5</v>
      </c>
      <c r="J1748" s="355">
        <v>8882.5499999999993</v>
      </c>
    </row>
    <row r="1749" spans="1:10" x14ac:dyDescent="0.2">
      <c r="A1749">
        <v>4171</v>
      </c>
      <c r="B1749" s="585">
        <v>42964.543749999997</v>
      </c>
      <c r="C1749" s="376" t="s">
        <v>92</v>
      </c>
      <c r="D1749" s="355">
        <v>869</v>
      </c>
      <c r="E1749">
        <v>0.03</v>
      </c>
      <c r="F1749">
        <v>1.1702300000000001</v>
      </c>
      <c r="G1749" s="355">
        <v>0</v>
      </c>
      <c r="H1749">
        <v>0</v>
      </c>
    </row>
    <row r="1750" spans="1:10" x14ac:dyDescent="0.2">
      <c r="A1750">
        <v>4186</v>
      </c>
      <c r="B1750" s="585">
        <v>42964.709027777775</v>
      </c>
      <c r="C1750" s="376" t="s">
        <v>2050</v>
      </c>
      <c r="D1750" s="355">
        <v>869</v>
      </c>
      <c r="E1750">
        <v>0.03</v>
      </c>
      <c r="F1750">
        <v>1.1741900000000001</v>
      </c>
      <c r="G1750" s="355">
        <v>0</v>
      </c>
      <c r="H1750">
        <v>1.1741900000000001</v>
      </c>
      <c r="I1750">
        <v>11.67</v>
      </c>
      <c r="J1750" s="355">
        <v>8893.02</v>
      </c>
    </row>
    <row r="1751" spans="1:10" x14ac:dyDescent="0.2">
      <c r="A1751">
        <v>4176</v>
      </c>
      <c r="B1751" s="585">
        <v>42964.572222222225</v>
      </c>
      <c r="C1751" s="376" t="s">
        <v>93</v>
      </c>
      <c r="D1751" s="355">
        <v>870</v>
      </c>
      <c r="E1751">
        <v>0.01</v>
      </c>
      <c r="F1751">
        <v>1.16903</v>
      </c>
      <c r="G1751" s="355">
        <v>0</v>
      </c>
      <c r="H1751">
        <v>0</v>
      </c>
    </row>
    <row r="1752" spans="1:10" x14ac:dyDescent="0.2">
      <c r="A1752">
        <v>4178</v>
      </c>
      <c r="B1752" s="585">
        <v>42964.604166666664</v>
      </c>
      <c r="C1752" s="376" t="s">
        <v>2050</v>
      </c>
      <c r="D1752" s="355">
        <v>870</v>
      </c>
      <c r="E1752">
        <v>0.01</v>
      </c>
      <c r="F1752">
        <v>1.1674599999999999</v>
      </c>
      <c r="G1752" s="355">
        <v>0</v>
      </c>
      <c r="H1752">
        <v>1.1674599999999999</v>
      </c>
      <c r="I1752">
        <v>1.5</v>
      </c>
      <c r="J1752" s="355">
        <v>8884.0499999999993</v>
      </c>
    </row>
    <row r="1753" spans="1:10" x14ac:dyDescent="0.2">
      <c r="A1753">
        <v>4179</v>
      </c>
      <c r="B1753" s="585">
        <v>42964.607638888891</v>
      </c>
      <c r="C1753" s="376" t="s">
        <v>93</v>
      </c>
      <c r="D1753" s="355">
        <v>871</v>
      </c>
      <c r="E1753">
        <v>0.01</v>
      </c>
      <c r="F1753">
        <v>1.1668700000000001</v>
      </c>
      <c r="G1753" s="355">
        <v>0</v>
      </c>
      <c r="H1753">
        <v>0</v>
      </c>
    </row>
    <row r="1754" spans="1:10" x14ac:dyDescent="0.2">
      <c r="A1754">
        <v>4259</v>
      </c>
      <c r="B1754" s="585">
        <v>42969.527083333334</v>
      </c>
      <c r="C1754" s="376" t="s">
        <v>2050</v>
      </c>
      <c r="D1754" s="355">
        <v>871</v>
      </c>
      <c r="E1754">
        <v>0.01</v>
      </c>
      <c r="F1754">
        <v>1.1757899999999999</v>
      </c>
      <c r="G1754" s="355">
        <v>0</v>
      </c>
      <c r="H1754">
        <v>1.1757899999999999</v>
      </c>
      <c r="I1754">
        <v>-8.7899999999999991</v>
      </c>
      <c r="J1754" s="355">
        <v>8905.2199999999993</v>
      </c>
    </row>
    <row r="1755" spans="1:10" x14ac:dyDescent="0.2">
      <c r="A1755">
        <v>4181</v>
      </c>
      <c r="B1755" s="585">
        <v>42964.622916666667</v>
      </c>
      <c r="C1755" s="376" t="s">
        <v>93</v>
      </c>
      <c r="D1755" s="355">
        <v>872</v>
      </c>
      <c r="E1755">
        <v>0.02</v>
      </c>
      <c r="F1755">
        <v>1.17038</v>
      </c>
      <c r="G1755" s="355">
        <v>0</v>
      </c>
      <c r="H1755">
        <v>0</v>
      </c>
    </row>
    <row r="1756" spans="1:10" x14ac:dyDescent="0.2">
      <c r="A1756">
        <v>4260</v>
      </c>
      <c r="B1756" s="585">
        <v>42969.527083333334</v>
      </c>
      <c r="C1756" s="376" t="s">
        <v>2050</v>
      </c>
      <c r="D1756" s="355">
        <v>872</v>
      </c>
      <c r="E1756">
        <v>0.02</v>
      </c>
      <c r="F1756">
        <v>1.1757899999999999</v>
      </c>
      <c r="G1756" s="355">
        <v>0</v>
      </c>
      <c r="H1756">
        <v>1.1757899999999999</v>
      </c>
      <c r="I1756">
        <v>-10.57</v>
      </c>
      <c r="J1756" s="355">
        <v>8894.65</v>
      </c>
    </row>
    <row r="1757" spans="1:10" x14ac:dyDescent="0.2">
      <c r="A1757">
        <v>4187</v>
      </c>
      <c r="B1757" s="585">
        <v>42964.711805555555</v>
      </c>
      <c r="C1757" s="376" t="s">
        <v>92</v>
      </c>
      <c r="D1757" s="355">
        <v>873</v>
      </c>
      <c r="E1757">
        <v>0.01</v>
      </c>
      <c r="F1757">
        <v>1.17309</v>
      </c>
      <c r="G1757" s="355">
        <v>0</v>
      </c>
      <c r="H1757">
        <v>0</v>
      </c>
    </row>
    <row r="1758" spans="1:10" x14ac:dyDescent="0.2">
      <c r="A1758">
        <v>4193</v>
      </c>
      <c r="B1758" s="585">
        <v>42964.719444444447</v>
      </c>
      <c r="C1758" s="376" t="s">
        <v>2050</v>
      </c>
      <c r="D1758" s="355">
        <v>873</v>
      </c>
      <c r="E1758">
        <v>0.01</v>
      </c>
      <c r="F1758">
        <v>1.17466</v>
      </c>
      <c r="G1758" s="355">
        <v>0</v>
      </c>
      <c r="H1758">
        <v>1.17466</v>
      </c>
      <c r="I1758">
        <v>1.5</v>
      </c>
      <c r="J1758" s="355">
        <v>8894.52</v>
      </c>
    </row>
    <row r="1759" spans="1:10" x14ac:dyDescent="0.2">
      <c r="A1759">
        <v>4189</v>
      </c>
      <c r="B1759" s="585">
        <v>42964.71875</v>
      </c>
      <c r="C1759" s="376" t="s">
        <v>93</v>
      </c>
      <c r="D1759" s="355">
        <v>874</v>
      </c>
      <c r="E1759">
        <v>0.03</v>
      </c>
      <c r="F1759">
        <v>1.1739599999999999</v>
      </c>
      <c r="G1759" s="355">
        <v>0</v>
      </c>
      <c r="H1759">
        <v>0</v>
      </c>
    </row>
    <row r="1760" spans="1:10" x14ac:dyDescent="0.2">
      <c r="A1760">
        <v>4261</v>
      </c>
      <c r="B1760" s="585">
        <v>42969.527083333334</v>
      </c>
      <c r="C1760" s="376" t="s">
        <v>2050</v>
      </c>
      <c r="D1760" s="355">
        <v>874</v>
      </c>
      <c r="E1760">
        <v>0.03</v>
      </c>
      <c r="F1760">
        <v>1.1757899999999999</v>
      </c>
      <c r="G1760" s="355">
        <v>0</v>
      </c>
      <c r="H1760">
        <v>1.1757899999999999</v>
      </c>
      <c r="I1760">
        <v>-5.1100000000000003</v>
      </c>
      <c r="J1760" s="355">
        <v>8889.5400000000009</v>
      </c>
    </row>
    <row r="1761" spans="1:10" x14ac:dyDescent="0.2">
      <c r="A1761">
        <v>4194</v>
      </c>
      <c r="B1761" s="585">
        <v>42964.719444444447</v>
      </c>
      <c r="C1761" s="376" t="s">
        <v>92</v>
      </c>
      <c r="D1761" s="355">
        <v>875</v>
      </c>
      <c r="E1761">
        <v>0.01</v>
      </c>
      <c r="F1761">
        <v>1.17469</v>
      </c>
      <c r="G1761" s="355">
        <v>0</v>
      </c>
      <c r="H1761">
        <v>0</v>
      </c>
    </row>
    <row r="1762" spans="1:10" x14ac:dyDescent="0.2">
      <c r="A1762">
        <v>4203</v>
      </c>
      <c r="B1762" s="585">
        <v>42965.332638888889</v>
      </c>
      <c r="C1762" s="376" t="s">
        <v>2050</v>
      </c>
      <c r="D1762" s="355">
        <v>875</v>
      </c>
      <c r="E1762">
        <v>0.01</v>
      </c>
      <c r="F1762">
        <v>1.17395</v>
      </c>
      <c r="G1762" s="355">
        <v>0</v>
      </c>
      <c r="H1762">
        <v>1.17395</v>
      </c>
      <c r="I1762">
        <v>-0.93</v>
      </c>
      <c r="J1762" s="355">
        <v>8893.59</v>
      </c>
    </row>
    <row r="1763" spans="1:10" x14ac:dyDescent="0.2">
      <c r="A1763">
        <v>4200</v>
      </c>
      <c r="B1763" s="585">
        <v>42965.120138888888</v>
      </c>
      <c r="C1763" s="376" t="s">
        <v>92</v>
      </c>
      <c r="D1763" s="355">
        <v>876</v>
      </c>
      <c r="E1763">
        <v>0.02</v>
      </c>
      <c r="F1763">
        <v>1.17117</v>
      </c>
      <c r="G1763" s="355">
        <v>0</v>
      </c>
      <c r="H1763">
        <v>0</v>
      </c>
    </row>
    <row r="1764" spans="1:10" x14ac:dyDescent="0.2">
      <c r="A1764">
        <v>4204</v>
      </c>
      <c r="B1764" s="585">
        <v>42965.332638888889</v>
      </c>
      <c r="C1764" s="376" t="s">
        <v>2050</v>
      </c>
      <c r="D1764" s="355">
        <v>876</v>
      </c>
      <c r="E1764">
        <v>0.02</v>
      </c>
      <c r="F1764">
        <v>1.17395</v>
      </c>
      <c r="G1764" s="355">
        <v>0</v>
      </c>
      <c r="H1764">
        <v>1.17395</v>
      </c>
      <c r="I1764">
        <v>5.42</v>
      </c>
      <c r="J1764" s="355">
        <v>8899.01</v>
      </c>
    </row>
    <row r="1765" spans="1:10" x14ac:dyDescent="0.2">
      <c r="A1765">
        <v>4205</v>
      </c>
      <c r="B1765" s="585">
        <v>42965.332638888889</v>
      </c>
      <c r="C1765" s="376" t="s">
        <v>92</v>
      </c>
      <c r="D1765" s="355">
        <v>877</v>
      </c>
      <c r="E1765">
        <v>0.01</v>
      </c>
      <c r="F1765">
        <v>1.1739599999999999</v>
      </c>
      <c r="G1765" s="355">
        <v>0</v>
      </c>
      <c r="H1765">
        <v>0</v>
      </c>
    </row>
    <row r="1766" spans="1:10" x14ac:dyDescent="0.2">
      <c r="A1766">
        <v>4207</v>
      </c>
      <c r="B1766" s="585">
        <v>42965.420138888891</v>
      </c>
      <c r="C1766" s="376" t="s">
        <v>2050</v>
      </c>
      <c r="D1766" s="355">
        <v>877</v>
      </c>
      <c r="E1766">
        <v>0.01</v>
      </c>
      <c r="F1766">
        <v>1.17553</v>
      </c>
      <c r="G1766" s="355">
        <v>0</v>
      </c>
      <c r="H1766">
        <v>1.17553</v>
      </c>
      <c r="I1766">
        <v>1.5</v>
      </c>
      <c r="J1766" s="355">
        <v>8900.51</v>
      </c>
    </row>
    <row r="1767" spans="1:10" x14ac:dyDescent="0.2">
      <c r="A1767">
        <v>4208</v>
      </c>
      <c r="B1767" s="585">
        <v>42965.420138888891</v>
      </c>
      <c r="C1767" s="376" t="s">
        <v>92</v>
      </c>
      <c r="D1767" s="355">
        <v>878</v>
      </c>
      <c r="E1767">
        <v>0.01</v>
      </c>
      <c r="F1767">
        <v>1.17563</v>
      </c>
      <c r="G1767" s="355">
        <v>0</v>
      </c>
      <c r="H1767">
        <v>0</v>
      </c>
    </row>
    <row r="1768" spans="1:10" x14ac:dyDescent="0.2">
      <c r="A1768">
        <v>4210</v>
      </c>
      <c r="B1768" s="585">
        <v>42965.50277777778</v>
      </c>
      <c r="C1768" s="376" t="s">
        <v>2050</v>
      </c>
      <c r="D1768" s="355">
        <v>878</v>
      </c>
      <c r="E1768">
        <v>0.01</v>
      </c>
      <c r="F1768">
        <v>1.1772</v>
      </c>
      <c r="G1768" s="355">
        <v>0</v>
      </c>
      <c r="H1768">
        <v>1.1772</v>
      </c>
      <c r="I1768">
        <v>1.5</v>
      </c>
      <c r="J1768" s="355">
        <v>8902.01</v>
      </c>
    </row>
    <row r="1769" spans="1:10" x14ac:dyDescent="0.2">
      <c r="A1769">
        <v>4211</v>
      </c>
      <c r="B1769" s="585">
        <v>42965.503472222219</v>
      </c>
      <c r="C1769" s="376" t="s">
        <v>92</v>
      </c>
      <c r="D1769" s="355">
        <v>879</v>
      </c>
      <c r="E1769">
        <v>0.01</v>
      </c>
      <c r="F1769">
        <v>1.17669</v>
      </c>
      <c r="G1769" s="355">
        <v>0</v>
      </c>
      <c r="H1769">
        <v>0</v>
      </c>
    </row>
    <row r="1770" spans="1:10" x14ac:dyDescent="0.2">
      <c r="A1770">
        <v>4216</v>
      </c>
      <c r="B1770" s="585">
        <v>42965.710416666669</v>
      </c>
      <c r="C1770" s="376" t="s">
        <v>2050</v>
      </c>
      <c r="D1770" s="355">
        <v>879</v>
      </c>
      <c r="E1770">
        <v>0.01</v>
      </c>
      <c r="F1770">
        <v>1.1759200000000001</v>
      </c>
      <c r="G1770" s="355">
        <v>0</v>
      </c>
      <c r="H1770">
        <v>1.1759200000000001</v>
      </c>
      <c r="I1770">
        <v>-0.84</v>
      </c>
      <c r="J1770" s="355">
        <v>8901.17</v>
      </c>
    </row>
    <row r="1771" spans="1:10" x14ac:dyDescent="0.2">
      <c r="A1771">
        <v>4213</v>
      </c>
      <c r="B1771" s="585">
        <v>42965.623611111114</v>
      </c>
      <c r="C1771" s="376" t="s">
        <v>92</v>
      </c>
      <c r="D1771" s="355">
        <v>880</v>
      </c>
      <c r="E1771">
        <v>0.02</v>
      </c>
      <c r="F1771">
        <v>1.1731799999999999</v>
      </c>
      <c r="G1771" s="355">
        <v>0</v>
      </c>
      <c r="H1771">
        <v>0</v>
      </c>
    </row>
    <row r="1772" spans="1:10" x14ac:dyDescent="0.2">
      <c r="A1772">
        <v>4217</v>
      </c>
      <c r="B1772" s="585">
        <v>42965.710416666669</v>
      </c>
      <c r="C1772" s="376" t="s">
        <v>2050</v>
      </c>
      <c r="D1772" s="355">
        <v>880</v>
      </c>
      <c r="E1772">
        <v>0.02</v>
      </c>
      <c r="F1772">
        <v>1.1759200000000001</v>
      </c>
      <c r="G1772" s="355">
        <v>0</v>
      </c>
      <c r="H1772">
        <v>1.1759200000000001</v>
      </c>
      <c r="I1772">
        <v>5.34</v>
      </c>
      <c r="J1772" s="355">
        <v>8906.51</v>
      </c>
    </row>
    <row r="1773" spans="1:10" x14ac:dyDescent="0.2">
      <c r="A1773">
        <v>4218</v>
      </c>
      <c r="B1773" s="585">
        <v>42965.711805555555</v>
      </c>
      <c r="C1773" s="376" t="s">
        <v>92</v>
      </c>
      <c r="D1773" s="355">
        <v>881</v>
      </c>
      <c r="E1773">
        <v>0.01</v>
      </c>
      <c r="F1773">
        <v>1.17527</v>
      </c>
      <c r="G1773" s="355">
        <v>0</v>
      </c>
      <c r="H1773">
        <v>0</v>
      </c>
    </row>
    <row r="1774" spans="1:10" x14ac:dyDescent="0.2">
      <c r="A1774">
        <v>4224</v>
      </c>
      <c r="B1774" s="585">
        <v>42968.586805555555</v>
      </c>
      <c r="C1774" s="376" t="s">
        <v>2050</v>
      </c>
      <c r="D1774" s="355">
        <v>881</v>
      </c>
      <c r="E1774">
        <v>0.01</v>
      </c>
      <c r="F1774">
        <v>1.17696</v>
      </c>
      <c r="G1774" s="355">
        <v>0</v>
      </c>
      <c r="H1774">
        <v>1.17696</v>
      </c>
      <c r="I1774">
        <v>1.5</v>
      </c>
      <c r="J1774" s="355">
        <v>8908.01</v>
      </c>
    </row>
    <row r="1775" spans="1:10" x14ac:dyDescent="0.2">
      <c r="A1775">
        <v>4225</v>
      </c>
      <c r="B1775" s="585">
        <v>42968.586805555555</v>
      </c>
      <c r="C1775" s="376" t="s">
        <v>92</v>
      </c>
      <c r="D1775" s="355">
        <v>882</v>
      </c>
      <c r="E1775">
        <v>0.01</v>
      </c>
      <c r="F1775">
        <v>1.1769799999999999</v>
      </c>
      <c r="G1775" s="355">
        <v>0</v>
      </c>
      <c r="H1775">
        <v>0</v>
      </c>
    </row>
    <row r="1776" spans="1:10" x14ac:dyDescent="0.2">
      <c r="A1776">
        <v>4232</v>
      </c>
      <c r="B1776" s="585">
        <v>42968.672222222223</v>
      </c>
      <c r="C1776" s="376" t="s">
        <v>2050</v>
      </c>
      <c r="D1776" s="355">
        <v>882</v>
      </c>
      <c r="E1776">
        <v>0.01</v>
      </c>
      <c r="F1776">
        <v>1.17855</v>
      </c>
      <c r="G1776" s="355">
        <v>0</v>
      </c>
      <c r="H1776">
        <v>1.17855</v>
      </c>
      <c r="I1776">
        <v>1.5</v>
      </c>
      <c r="J1776" s="355">
        <v>8909.51</v>
      </c>
    </row>
    <row r="1777" spans="1:10" x14ac:dyDescent="0.2">
      <c r="A1777">
        <v>4227</v>
      </c>
      <c r="B1777" s="585">
        <v>42968.651388888888</v>
      </c>
      <c r="C1777" s="376" t="s">
        <v>93</v>
      </c>
      <c r="D1777" s="355">
        <v>883</v>
      </c>
      <c r="E1777">
        <v>0.06</v>
      </c>
      <c r="F1777">
        <v>1.17747</v>
      </c>
      <c r="G1777" s="355">
        <v>0</v>
      </c>
      <c r="H1777">
        <v>0</v>
      </c>
    </row>
    <row r="1778" spans="1:10" x14ac:dyDescent="0.2">
      <c r="A1778">
        <v>4262</v>
      </c>
      <c r="B1778" s="585">
        <v>42969.527083333334</v>
      </c>
      <c r="C1778" s="376" t="s">
        <v>2050</v>
      </c>
      <c r="D1778" s="355">
        <v>883</v>
      </c>
      <c r="E1778">
        <v>0.06</v>
      </c>
      <c r="F1778">
        <v>1.1757899999999999</v>
      </c>
      <c r="G1778" s="355">
        <v>0</v>
      </c>
      <c r="H1778">
        <v>1.1757899999999999</v>
      </c>
      <c r="I1778">
        <v>10.050000000000001</v>
      </c>
      <c r="J1778" s="355">
        <v>8899.59</v>
      </c>
    </row>
    <row r="1779" spans="1:10" x14ac:dyDescent="0.2">
      <c r="A1779">
        <v>4233</v>
      </c>
      <c r="B1779" s="585">
        <v>42968.672222222223</v>
      </c>
      <c r="C1779" s="376" t="s">
        <v>92</v>
      </c>
      <c r="D1779" s="355">
        <v>884</v>
      </c>
      <c r="E1779">
        <v>0.01</v>
      </c>
      <c r="F1779">
        <v>1.17858</v>
      </c>
      <c r="G1779" s="355">
        <v>0</v>
      </c>
      <c r="H1779">
        <v>0</v>
      </c>
    </row>
    <row r="1780" spans="1:10" x14ac:dyDescent="0.2">
      <c r="A1780">
        <v>4235</v>
      </c>
      <c r="B1780" s="585">
        <v>42968.709027777775</v>
      </c>
      <c r="C1780" s="376" t="s">
        <v>2050</v>
      </c>
      <c r="D1780" s="355">
        <v>884</v>
      </c>
      <c r="E1780">
        <v>0.01</v>
      </c>
      <c r="F1780">
        <v>1.18015</v>
      </c>
      <c r="G1780" s="355">
        <v>0</v>
      </c>
      <c r="H1780">
        <v>1.18015</v>
      </c>
      <c r="I1780">
        <v>1.5</v>
      </c>
      <c r="J1780" s="355">
        <v>8911.01</v>
      </c>
    </row>
    <row r="1781" spans="1:10" x14ac:dyDescent="0.2">
      <c r="A1781">
        <v>4236</v>
      </c>
      <c r="B1781" s="585">
        <v>42968.711805555555</v>
      </c>
      <c r="C1781" s="376" t="s">
        <v>92</v>
      </c>
      <c r="D1781" s="355">
        <v>885</v>
      </c>
      <c r="E1781">
        <v>0.01</v>
      </c>
      <c r="F1781">
        <v>1.1799200000000001</v>
      </c>
      <c r="G1781" s="355">
        <v>0</v>
      </c>
      <c r="H1781">
        <v>0</v>
      </c>
    </row>
    <row r="1782" spans="1:10" x14ac:dyDescent="0.2">
      <c r="A1782">
        <v>4238</v>
      </c>
      <c r="B1782" s="585">
        <v>42968.734722222223</v>
      </c>
      <c r="C1782" s="376" t="s">
        <v>2050</v>
      </c>
      <c r="D1782" s="355">
        <v>885</v>
      </c>
      <c r="E1782">
        <v>0.01</v>
      </c>
      <c r="F1782">
        <v>1.1814899999999999</v>
      </c>
      <c r="G1782" s="355">
        <v>0</v>
      </c>
      <c r="H1782">
        <v>1.1814899999999999</v>
      </c>
      <c r="I1782">
        <v>1.5</v>
      </c>
      <c r="J1782" s="355">
        <v>8912.51</v>
      </c>
    </row>
    <row r="1783" spans="1:10" x14ac:dyDescent="0.2">
      <c r="A1783">
        <v>4239</v>
      </c>
      <c r="B1783" s="585">
        <v>42968.736111111109</v>
      </c>
      <c r="C1783" s="376" t="s">
        <v>92</v>
      </c>
      <c r="D1783" s="355">
        <v>886</v>
      </c>
      <c r="E1783">
        <v>0.01</v>
      </c>
      <c r="F1783">
        <v>1.1809099999999999</v>
      </c>
      <c r="G1783" s="355">
        <v>0</v>
      </c>
      <c r="H1783">
        <v>0</v>
      </c>
    </row>
    <row r="1784" spans="1:10" x14ac:dyDescent="0.2">
      <c r="A1784">
        <v>4247</v>
      </c>
      <c r="B1784" s="585">
        <v>42968.754166666666</v>
      </c>
      <c r="C1784" s="376" t="s">
        <v>2050</v>
      </c>
      <c r="D1784" s="355">
        <v>886</v>
      </c>
      <c r="E1784">
        <v>0.01</v>
      </c>
      <c r="F1784">
        <v>1.18248</v>
      </c>
      <c r="G1784" s="355">
        <v>0</v>
      </c>
      <c r="H1784">
        <v>1.18248</v>
      </c>
      <c r="I1784">
        <v>1.5</v>
      </c>
      <c r="J1784" s="355">
        <v>8914.01</v>
      </c>
    </row>
    <row r="1785" spans="1:10" x14ac:dyDescent="0.2">
      <c r="A1785">
        <v>4241</v>
      </c>
      <c r="B1785" s="585">
        <v>42968.740277777775</v>
      </c>
      <c r="C1785" s="376" t="s">
        <v>93</v>
      </c>
      <c r="D1785" s="355">
        <v>887</v>
      </c>
      <c r="E1785">
        <v>0.1</v>
      </c>
      <c r="F1785">
        <v>1.1809700000000001</v>
      </c>
      <c r="G1785" s="355">
        <v>0</v>
      </c>
      <c r="H1785">
        <v>0</v>
      </c>
    </row>
    <row r="1786" spans="1:10" x14ac:dyDescent="0.2">
      <c r="A1786">
        <v>4263</v>
      </c>
      <c r="B1786" s="585">
        <v>42969.527083333334</v>
      </c>
      <c r="C1786" s="376" t="s">
        <v>2050</v>
      </c>
      <c r="D1786" s="355">
        <v>887</v>
      </c>
      <c r="E1786">
        <v>0.1</v>
      </c>
      <c r="F1786">
        <v>1.1757899999999999</v>
      </c>
      <c r="G1786" s="355">
        <v>0</v>
      </c>
      <c r="H1786">
        <v>1.1757899999999999</v>
      </c>
      <c r="I1786">
        <v>51.75</v>
      </c>
      <c r="J1786" s="355">
        <v>8951.35</v>
      </c>
    </row>
    <row r="1787" spans="1:10" x14ac:dyDescent="0.2">
      <c r="A1787">
        <v>4248</v>
      </c>
      <c r="B1787" s="585">
        <v>42968.754166666666</v>
      </c>
      <c r="C1787" s="376" t="s">
        <v>92</v>
      </c>
      <c r="D1787" s="355">
        <v>888</v>
      </c>
      <c r="E1787">
        <v>0.01</v>
      </c>
      <c r="F1787">
        <v>1.1825000000000001</v>
      </c>
      <c r="G1787" s="355">
        <v>0</v>
      </c>
      <c r="H1787">
        <v>0</v>
      </c>
    </row>
    <row r="1788" spans="1:10" x14ac:dyDescent="0.2">
      <c r="A1788">
        <v>4280</v>
      </c>
      <c r="B1788" s="585">
        <v>42970.597222222219</v>
      </c>
      <c r="C1788" s="376" t="s">
        <v>2050</v>
      </c>
      <c r="D1788" s="355">
        <v>888</v>
      </c>
      <c r="E1788">
        <v>0.01</v>
      </c>
      <c r="F1788">
        <v>1.17946</v>
      </c>
      <c r="G1788" s="355">
        <v>0</v>
      </c>
      <c r="H1788">
        <v>1.17946</v>
      </c>
      <c r="I1788">
        <v>-3.35</v>
      </c>
      <c r="J1788" s="355">
        <v>8949.5</v>
      </c>
    </row>
    <row r="1789" spans="1:10" x14ac:dyDescent="0.2">
      <c r="A1789">
        <v>4256</v>
      </c>
      <c r="B1789" s="585">
        <v>42969.417361111111</v>
      </c>
      <c r="C1789" s="376" t="s">
        <v>92</v>
      </c>
      <c r="D1789" s="355">
        <v>889</v>
      </c>
      <c r="E1789">
        <v>0.02</v>
      </c>
      <c r="F1789">
        <v>1.1789799999999999</v>
      </c>
      <c r="G1789" s="355">
        <v>0</v>
      </c>
      <c r="H1789">
        <v>0</v>
      </c>
    </row>
    <row r="1790" spans="1:10" x14ac:dyDescent="0.2">
      <c r="A1790">
        <v>4281</v>
      </c>
      <c r="B1790" s="585">
        <v>42970.597222222219</v>
      </c>
      <c r="C1790" s="376" t="s">
        <v>2050</v>
      </c>
      <c r="D1790" s="355">
        <v>889</v>
      </c>
      <c r="E1790">
        <v>0.02</v>
      </c>
      <c r="F1790">
        <v>1.17946</v>
      </c>
      <c r="G1790" s="355">
        <v>0</v>
      </c>
      <c r="H1790">
        <v>1.17946</v>
      </c>
      <c r="I1790">
        <v>0.57999999999999996</v>
      </c>
      <c r="J1790" s="355">
        <v>8950.08</v>
      </c>
    </row>
    <row r="1791" spans="1:10" x14ac:dyDescent="0.2">
      <c r="A1791">
        <v>4264</v>
      </c>
      <c r="B1791" s="585">
        <v>42969.527083333334</v>
      </c>
      <c r="C1791" s="376" t="s">
        <v>93</v>
      </c>
      <c r="D1791" s="355">
        <v>890</v>
      </c>
      <c r="E1791">
        <v>0.01</v>
      </c>
      <c r="F1791">
        <v>1.1757299999999999</v>
      </c>
      <c r="G1791" s="355">
        <v>0</v>
      </c>
      <c r="H1791">
        <v>0</v>
      </c>
    </row>
    <row r="1792" spans="1:10" x14ac:dyDescent="0.2">
      <c r="A1792">
        <v>4274</v>
      </c>
      <c r="B1792" s="585">
        <v>42970.428472222222</v>
      </c>
      <c r="C1792" s="376" t="s">
        <v>2050</v>
      </c>
      <c r="D1792" s="355">
        <v>890</v>
      </c>
      <c r="E1792">
        <v>0.01</v>
      </c>
      <c r="F1792">
        <v>1.1742300000000001</v>
      </c>
      <c r="G1792" s="355">
        <v>0</v>
      </c>
      <c r="H1792">
        <v>1.1742300000000001</v>
      </c>
      <c r="I1792">
        <v>1.5</v>
      </c>
      <c r="J1792" s="355">
        <v>8952.84</v>
      </c>
    </row>
    <row r="1793" spans="1:10" x14ac:dyDescent="0.2">
      <c r="A1793">
        <v>4266</v>
      </c>
      <c r="B1793" s="585">
        <v>42969.541666666664</v>
      </c>
      <c r="C1793" s="376" t="s">
        <v>92</v>
      </c>
      <c r="D1793" s="355">
        <v>891</v>
      </c>
      <c r="E1793">
        <v>0.03</v>
      </c>
      <c r="F1793">
        <v>1.1753499999999999</v>
      </c>
      <c r="G1793" s="355">
        <v>0</v>
      </c>
      <c r="H1793">
        <v>0</v>
      </c>
    </row>
    <row r="1794" spans="1:10" x14ac:dyDescent="0.2">
      <c r="A1794">
        <v>4282</v>
      </c>
      <c r="B1794" s="585">
        <v>42970.597222222219</v>
      </c>
      <c r="C1794" s="376" t="s">
        <v>2050</v>
      </c>
      <c r="D1794" s="355">
        <v>891</v>
      </c>
      <c r="E1794">
        <v>0.03</v>
      </c>
      <c r="F1794">
        <v>1.17946</v>
      </c>
      <c r="G1794" s="355">
        <v>0</v>
      </c>
      <c r="H1794">
        <v>1.17946</v>
      </c>
      <c r="I1794">
        <v>11.76</v>
      </c>
      <c r="J1794" s="355">
        <v>8961.84</v>
      </c>
    </row>
    <row r="1795" spans="1:10" x14ac:dyDescent="0.2">
      <c r="A1795">
        <v>4275</v>
      </c>
      <c r="B1795" s="585">
        <v>42970.428472222222</v>
      </c>
      <c r="C1795" s="376" t="s">
        <v>93</v>
      </c>
      <c r="D1795" s="355">
        <v>892</v>
      </c>
      <c r="E1795">
        <v>0.01</v>
      </c>
      <c r="F1795">
        <v>1.17415</v>
      </c>
      <c r="G1795" s="355">
        <v>0</v>
      </c>
      <c r="H1795">
        <v>0</v>
      </c>
    </row>
    <row r="1796" spans="1:10" x14ac:dyDescent="0.2">
      <c r="A1796">
        <v>4303</v>
      </c>
      <c r="B1796" s="585">
        <v>42972.428472222222</v>
      </c>
      <c r="C1796" s="376" t="s">
        <v>2050</v>
      </c>
      <c r="D1796" s="355">
        <v>892</v>
      </c>
      <c r="E1796">
        <v>0.01</v>
      </c>
      <c r="F1796">
        <v>1.1775199999999999</v>
      </c>
      <c r="G1796" s="355">
        <v>0</v>
      </c>
      <c r="H1796">
        <v>1.1775199999999999</v>
      </c>
      <c r="I1796">
        <v>-3.18</v>
      </c>
      <c r="J1796" s="355">
        <v>8960.16</v>
      </c>
    </row>
    <row r="1797" spans="1:10" x14ac:dyDescent="0.2">
      <c r="A1797">
        <v>4277</v>
      </c>
      <c r="B1797" s="585">
        <v>42970.456250000003</v>
      </c>
      <c r="C1797" s="376" t="s">
        <v>93</v>
      </c>
      <c r="D1797" s="355">
        <v>893</v>
      </c>
      <c r="E1797">
        <v>0.02</v>
      </c>
      <c r="F1797">
        <v>1.1776500000000001</v>
      </c>
      <c r="G1797" s="355">
        <v>0</v>
      </c>
      <c r="H1797">
        <v>0</v>
      </c>
    </row>
    <row r="1798" spans="1:10" x14ac:dyDescent="0.2">
      <c r="A1798">
        <v>4304</v>
      </c>
      <c r="B1798" s="585">
        <v>42972.428472222222</v>
      </c>
      <c r="C1798" s="376" t="s">
        <v>2050</v>
      </c>
      <c r="D1798" s="355">
        <v>893</v>
      </c>
      <c r="E1798">
        <v>0.02</v>
      </c>
      <c r="F1798">
        <v>1.1775199999999999</v>
      </c>
      <c r="G1798" s="355">
        <v>0</v>
      </c>
      <c r="H1798">
        <v>1.1775199999999999</v>
      </c>
      <c r="I1798">
        <v>0.64</v>
      </c>
      <c r="J1798" s="355">
        <v>8960.81</v>
      </c>
    </row>
    <row r="1799" spans="1:10" x14ac:dyDescent="0.2">
      <c r="A1799">
        <v>4283</v>
      </c>
      <c r="B1799" s="585">
        <v>42970.597222222219</v>
      </c>
      <c r="C1799" s="376" t="s">
        <v>92</v>
      </c>
      <c r="D1799" s="355">
        <v>894</v>
      </c>
      <c r="E1799">
        <v>0.01</v>
      </c>
      <c r="F1799">
        <v>1.1794800000000001</v>
      </c>
      <c r="G1799" s="355">
        <v>0</v>
      </c>
      <c r="H1799">
        <v>0</v>
      </c>
    </row>
    <row r="1800" spans="1:10" x14ac:dyDescent="0.2">
      <c r="A1800">
        <v>4285</v>
      </c>
      <c r="B1800" s="585">
        <v>42970.714583333334</v>
      </c>
      <c r="C1800" s="376" t="s">
        <v>2050</v>
      </c>
      <c r="D1800" s="355">
        <v>894</v>
      </c>
      <c r="E1800">
        <v>0.01</v>
      </c>
      <c r="F1800">
        <v>1.1810499999999999</v>
      </c>
      <c r="G1800" s="355">
        <v>0</v>
      </c>
      <c r="H1800">
        <v>1.1810499999999999</v>
      </c>
      <c r="I1800">
        <v>1.5</v>
      </c>
      <c r="J1800" s="355">
        <v>8963.34</v>
      </c>
    </row>
    <row r="1801" spans="1:10" x14ac:dyDescent="0.2">
      <c r="A1801">
        <v>4286</v>
      </c>
      <c r="B1801" s="585">
        <v>42970.714583333334</v>
      </c>
      <c r="C1801" s="376" t="s">
        <v>92</v>
      </c>
      <c r="D1801" s="355">
        <v>895</v>
      </c>
      <c r="E1801">
        <v>0.01</v>
      </c>
      <c r="F1801">
        <v>1.1811100000000001</v>
      </c>
      <c r="G1801" s="355">
        <v>0</v>
      </c>
      <c r="H1801">
        <v>0</v>
      </c>
    </row>
    <row r="1802" spans="1:10" x14ac:dyDescent="0.2">
      <c r="A1802">
        <v>4308</v>
      </c>
      <c r="B1802" s="585">
        <v>42972.540972222225</v>
      </c>
      <c r="C1802" s="376" t="s">
        <v>2050</v>
      </c>
      <c r="D1802" s="355">
        <v>895</v>
      </c>
      <c r="E1802">
        <v>0.01</v>
      </c>
      <c r="F1802">
        <v>1.18048</v>
      </c>
      <c r="G1802" s="355">
        <v>0</v>
      </c>
      <c r="H1802">
        <v>1.18048</v>
      </c>
      <c r="I1802">
        <v>-1.18</v>
      </c>
      <c r="J1802" s="355">
        <v>8971.16</v>
      </c>
    </row>
    <row r="1803" spans="1:10" x14ac:dyDescent="0.2">
      <c r="A1803">
        <v>4288</v>
      </c>
      <c r="B1803" s="585">
        <v>42970.716666666667</v>
      </c>
      <c r="C1803" s="376" t="s">
        <v>93</v>
      </c>
      <c r="D1803" s="355">
        <v>896</v>
      </c>
      <c r="E1803">
        <v>0.03</v>
      </c>
      <c r="F1803">
        <v>1.1811700000000001</v>
      </c>
      <c r="G1803" s="355">
        <v>0</v>
      </c>
      <c r="H1803">
        <v>0</v>
      </c>
    </row>
    <row r="1804" spans="1:10" x14ac:dyDescent="0.2">
      <c r="A1804">
        <v>4305</v>
      </c>
      <c r="B1804" s="585">
        <v>42972.428472222222</v>
      </c>
      <c r="C1804" s="376" t="s">
        <v>2050</v>
      </c>
      <c r="D1804" s="355">
        <v>896</v>
      </c>
      <c r="E1804">
        <v>0.03</v>
      </c>
      <c r="F1804">
        <v>1.1775199999999999</v>
      </c>
      <c r="G1804" s="355">
        <v>0</v>
      </c>
      <c r="H1804">
        <v>1.1775199999999999</v>
      </c>
      <c r="I1804">
        <v>11.52</v>
      </c>
      <c r="J1804" s="355">
        <v>8972.33</v>
      </c>
    </row>
    <row r="1805" spans="1:10" x14ac:dyDescent="0.2">
      <c r="A1805">
        <v>4300</v>
      </c>
      <c r="B1805" s="585">
        <v>42972.428472222222</v>
      </c>
      <c r="C1805" s="376" t="s">
        <v>92</v>
      </c>
      <c r="D1805" s="355">
        <v>897</v>
      </c>
      <c r="E1805">
        <v>0.02</v>
      </c>
      <c r="F1805">
        <v>1.17757</v>
      </c>
      <c r="G1805" s="355">
        <v>0</v>
      </c>
      <c r="H1805">
        <v>0</v>
      </c>
    </row>
    <row r="1806" spans="1:10" x14ac:dyDescent="0.2">
      <c r="A1806">
        <v>4309</v>
      </c>
      <c r="B1806" s="585">
        <v>42972.540972222225</v>
      </c>
      <c r="C1806" s="376" t="s">
        <v>2050</v>
      </c>
      <c r="D1806" s="355">
        <v>897</v>
      </c>
      <c r="E1806">
        <v>0.02</v>
      </c>
      <c r="F1806">
        <v>1.18048</v>
      </c>
      <c r="G1806" s="355">
        <v>0</v>
      </c>
      <c r="H1806">
        <v>1.18048</v>
      </c>
      <c r="I1806">
        <v>5.68</v>
      </c>
      <c r="J1806" s="355">
        <v>8976.84</v>
      </c>
    </row>
    <row r="1807" spans="1:10" x14ac:dyDescent="0.2">
      <c r="A1807">
        <v>4306</v>
      </c>
      <c r="B1807" s="585">
        <v>42972.428472222222</v>
      </c>
      <c r="C1807" s="376" t="s">
        <v>93</v>
      </c>
      <c r="D1807" s="355">
        <v>898</v>
      </c>
      <c r="E1807">
        <v>0.01</v>
      </c>
      <c r="F1807">
        <v>1.1774899999999999</v>
      </c>
      <c r="G1807" s="355">
        <v>0</v>
      </c>
      <c r="H1807">
        <v>0</v>
      </c>
    </row>
    <row r="1808" spans="1:10" x14ac:dyDescent="0.2">
      <c r="A1808">
        <v>4421</v>
      </c>
      <c r="B1808" s="585">
        <v>42976.852777777778</v>
      </c>
      <c r="C1808" s="376" t="s">
        <v>2050</v>
      </c>
      <c r="D1808" s="355">
        <v>898</v>
      </c>
      <c r="E1808">
        <v>0.01</v>
      </c>
      <c r="F1808">
        <v>1.2002999999999999</v>
      </c>
      <c r="G1808" s="355">
        <v>0</v>
      </c>
      <c r="H1808">
        <v>1.2002999999999999</v>
      </c>
      <c r="I1808">
        <v>-22.75</v>
      </c>
      <c r="J1808" s="355">
        <v>8974.9699999999993</v>
      </c>
    </row>
    <row r="1809" spans="1:10" x14ac:dyDescent="0.2">
      <c r="A1809">
        <v>4310</v>
      </c>
      <c r="B1809" s="585">
        <v>42972.540972222225</v>
      </c>
      <c r="C1809" s="376" t="s">
        <v>92</v>
      </c>
      <c r="D1809" s="355">
        <v>899</v>
      </c>
      <c r="E1809">
        <v>0.01</v>
      </c>
      <c r="F1809">
        <v>1.1805000000000001</v>
      </c>
      <c r="G1809" s="355">
        <v>0</v>
      </c>
      <c r="H1809">
        <v>0</v>
      </c>
    </row>
    <row r="1810" spans="1:10" x14ac:dyDescent="0.2">
      <c r="A1810">
        <v>4315</v>
      </c>
      <c r="B1810" s="585">
        <v>42972.565972222219</v>
      </c>
      <c r="C1810" s="376" t="s">
        <v>2050</v>
      </c>
      <c r="D1810" s="355">
        <v>899</v>
      </c>
      <c r="E1810">
        <v>0.01</v>
      </c>
      <c r="F1810">
        <v>1.18207</v>
      </c>
      <c r="G1810" s="355">
        <v>0</v>
      </c>
      <c r="H1810">
        <v>1.18207</v>
      </c>
      <c r="I1810">
        <v>1.5</v>
      </c>
      <c r="J1810" s="355">
        <v>8978.34</v>
      </c>
    </row>
    <row r="1811" spans="1:10" x14ac:dyDescent="0.2">
      <c r="A1811">
        <v>4312</v>
      </c>
      <c r="B1811" s="585">
        <v>42972.565972222219</v>
      </c>
      <c r="C1811" s="376" t="s">
        <v>93</v>
      </c>
      <c r="D1811" s="355">
        <v>900</v>
      </c>
      <c r="E1811">
        <v>0.02</v>
      </c>
      <c r="F1811">
        <v>1.18102</v>
      </c>
      <c r="G1811" s="355">
        <v>0</v>
      </c>
      <c r="H1811">
        <v>0</v>
      </c>
    </row>
    <row r="1812" spans="1:10" x14ac:dyDescent="0.2">
      <c r="A1812">
        <v>4422</v>
      </c>
      <c r="B1812" s="585">
        <v>42976.852777777778</v>
      </c>
      <c r="C1812" s="376" t="s">
        <v>2050</v>
      </c>
      <c r="D1812" s="355">
        <v>900</v>
      </c>
      <c r="E1812">
        <v>0.02</v>
      </c>
      <c r="F1812">
        <v>1.2002999999999999</v>
      </c>
      <c r="G1812" s="355">
        <v>0</v>
      </c>
      <c r="H1812">
        <v>1.2002999999999999</v>
      </c>
      <c r="I1812">
        <v>-38.44</v>
      </c>
      <c r="J1812" s="355">
        <v>8936.5300000000007</v>
      </c>
    </row>
    <row r="1813" spans="1:10" x14ac:dyDescent="0.2">
      <c r="A1813">
        <v>4316</v>
      </c>
      <c r="B1813" s="585">
        <v>42972.569444444445</v>
      </c>
      <c r="C1813" s="376" t="s">
        <v>92</v>
      </c>
      <c r="D1813" s="355">
        <v>901</v>
      </c>
      <c r="E1813">
        <v>0.01</v>
      </c>
      <c r="F1813">
        <v>1.1820299999999999</v>
      </c>
      <c r="G1813" s="355">
        <v>0</v>
      </c>
      <c r="H1813">
        <v>0</v>
      </c>
    </row>
    <row r="1814" spans="1:10" x14ac:dyDescent="0.2">
      <c r="A1814">
        <v>4318</v>
      </c>
      <c r="B1814" s="585">
        <v>42972.709027777775</v>
      </c>
      <c r="C1814" s="376" t="s">
        <v>2050</v>
      </c>
      <c r="D1814" s="355">
        <v>901</v>
      </c>
      <c r="E1814">
        <v>0.01</v>
      </c>
      <c r="F1814">
        <v>1.1836</v>
      </c>
      <c r="G1814" s="355">
        <v>0</v>
      </c>
      <c r="H1814">
        <v>1.1836</v>
      </c>
      <c r="I1814">
        <v>1.5</v>
      </c>
      <c r="J1814" s="355">
        <v>8979.84</v>
      </c>
    </row>
    <row r="1815" spans="1:10" x14ac:dyDescent="0.2">
      <c r="A1815">
        <v>4319</v>
      </c>
      <c r="B1815" s="585">
        <v>42972.711805555555</v>
      </c>
      <c r="C1815" s="376" t="s">
        <v>93</v>
      </c>
      <c r="D1815" s="355">
        <v>902</v>
      </c>
      <c r="E1815">
        <v>0.03</v>
      </c>
      <c r="F1815">
        <v>1.1848000000000001</v>
      </c>
      <c r="G1815" s="355">
        <v>0</v>
      </c>
      <c r="H1815">
        <v>0</v>
      </c>
    </row>
    <row r="1816" spans="1:10" x14ac:dyDescent="0.2">
      <c r="A1816">
        <v>4423</v>
      </c>
      <c r="B1816" s="585">
        <v>42976.852777777778</v>
      </c>
      <c r="C1816" s="376" t="s">
        <v>2050</v>
      </c>
      <c r="D1816" s="355">
        <v>902</v>
      </c>
      <c r="E1816">
        <v>0.03</v>
      </c>
      <c r="F1816">
        <v>1.2002999999999999</v>
      </c>
      <c r="G1816" s="355">
        <v>0</v>
      </c>
      <c r="H1816">
        <v>1.2002999999999999</v>
      </c>
      <c r="I1816">
        <v>-46.32</v>
      </c>
      <c r="J1816" s="355">
        <v>8890.2099999999991</v>
      </c>
    </row>
    <row r="1817" spans="1:10" x14ac:dyDescent="0.2">
      <c r="A1817">
        <v>4323</v>
      </c>
      <c r="B1817" s="585">
        <v>42972.711805555555</v>
      </c>
      <c r="C1817" s="376" t="s">
        <v>92</v>
      </c>
      <c r="D1817" s="355">
        <v>903</v>
      </c>
      <c r="E1817">
        <v>0.01</v>
      </c>
      <c r="F1817">
        <v>1.18483</v>
      </c>
      <c r="G1817" s="355">
        <v>0</v>
      </c>
      <c r="H1817">
        <v>0</v>
      </c>
    </row>
    <row r="1818" spans="1:10" x14ac:dyDescent="0.2">
      <c r="A1818">
        <v>4325</v>
      </c>
      <c r="B1818" s="585">
        <v>42972.713888888888</v>
      </c>
      <c r="C1818" s="376" t="s">
        <v>2050</v>
      </c>
      <c r="D1818" s="355">
        <v>903</v>
      </c>
      <c r="E1818">
        <v>0.01</v>
      </c>
      <c r="F1818">
        <v>1.1863999999999999</v>
      </c>
      <c r="G1818" s="355">
        <v>0</v>
      </c>
      <c r="H1818">
        <v>1.1863999999999999</v>
      </c>
      <c r="I1818">
        <v>1.5</v>
      </c>
      <c r="J1818" s="355">
        <v>8981.34</v>
      </c>
    </row>
    <row r="1819" spans="1:10" x14ac:dyDescent="0.2">
      <c r="A1819">
        <v>4326</v>
      </c>
      <c r="B1819" s="585">
        <v>42972.715277777781</v>
      </c>
      <c r="C1819" s="376" t="s">
        <v>92</v>
      </c>
      <c r="D1819" s="355">
        <v>904</v>
      </c>
      <c r="E1819">
        <v>0.01</v>
      </c>
      <c r="F1819">
        <v>1.1864600000000001</v>
      </c>
      <c r="G1819" s="355">
        <v>0</v>
      </c>
      <c r="H1819">
        <v>0</v>
      </c>
    </row>
    <row r="1820" spans="1:10" x14ac:dyDescent="0.2">
      <c r="A1820">
        <v>4328</v>
      </c>
      <c r="B1820" s="585">
        <v>42972.753472222219</v>
      </c>
      <c r="C1820" s="376" t="s">
        <v>2050</v>
      </c>
      <c r="D1820" s="355">
        <v>904</v>
      </c>
      <c r="E1820">
        <v>0.01</v>
      </c>
      <c r="F1820">
        <v>1.1880299999999999</v>
      </c>
      <c r="G1820" s="355">
        <v>0</v>
      </c>
      <c r="H1820">
        <v>1.1880299999999999</v>
      </c>
      <c r="I1820">
        <v>1.5</v>
      </c>
      <c r="J1820" s="355">
        <v>8982.84</v>
      </c>
    </row>
    <row r="1821" spans="1:10" x14ac:dyDescent="0.2">
      <c r="A1821">
        <v>4329</v>
      </c>
      <c r="B1821" s="585">
        <v>42972.753472222219</v>
      </c>
      <c r="C1821" s="376" t="s">
        <v>92</v>
      </c>
      <c r="D1821" s="355">
        <v>905</v>
      </c>
      <c r="E1821">
        <v>0.01</v>
      </c>
      <c r="F1821">
        <v>1.1880500000000001</v>
      </c>
      <c r="G1821" s="355">
        <v>0</v>
      </c>
      <c r="H1821">
        <v>0</v>
      </c>
    </row>
    <row r="1822" spans="1:10" x14ac:dyDescent="0.2">
      <c r="A1822">
        <v>4336</v>
      </c>
      <c r="B1822" s="585">
        <v>42972.918055555558</v>
      </c>
      <c r="C1822" s="376" t="s">
        <v>2050</v>
      </c>
      <c r="D1822" s="355">
        <v>905</v>
      </c>
      <c r="E1822">
        <v>0.01</v>
      </c>
      <c r="F1822">
        <v>1.1896199999999999</v>
      </c>
      <c r="G1822" s="355">
        <v>0</v>
      </c>
      <c r="H1822">
        <v>1.1896199999999999</v>
      </c>
      <c r="I1822">
        <v>1.5</v>
      </c>
      <c r="J1822" s="355">
        <v>8984.34</v>
      </c>
    </row>
    <row r="1823" spans="1:10" x14ac:dyDescent="0.2">
      <c r="A1823">
        <v>4331</v>
      </c>
      <c r="B1823" s="585">
        <v>42972.755555555559</v>
      </c>
      <c r="C1823" s="376" t="s">
        <v>93</v>
      </c>
      <c r="D1823" s="355">
        <v>906</v>
      </c>
      <c r="E1823">
        <v>0.06</v>
      </c>
      <c r="F1823">
        <v>1.18831</v>
      </c>
      <c r="G1823" s="355">
        <v>0</v>
      </c>
      <c r="H1823">
        <v>0</v>
      </c>
    </row>
    <row r="1824" spans="1:10" x14ac:dyDescent="0.2">
      <c r="A1824">
        <v>4424</v>
      </c>
      <c r="B1824" s="585">
        <v>42976.852777777778</v>
      </c>
      <c r="C1824" s="376" t="s">
        <v>2050</v>
      </c>
      <c r="D1824" s="355">
        <v>906</v>
      </c>
      <c r="E1824">
        <v>0.06</v>
      </c>
      <c r="F1824">
        <v>1.2002999999999999</v>
      </c>
      <c r="G1824" s="355">
        <v>0</v>
      </c>
      <c r="H1824">
        <v>1.2002999999999999</v>
      </c>
      <c r="I1824">
        <v>-71.58</v>
      </c>
      <c r="J1824" s="355">
        <v>8818.64</v>
      </c>
    </row>
    <row r="1825" spans="1:10" x14ac:dyDescent="0.2">
      <c r="A1825">
        <v>4337</v>
      </c>
      <c r="B1825" s="585">
        <v>42972.920138888891</v>
      </c>
      <c r="C1825" s="376" t="s">
        <v>92</v>
      </c>
      <c r="D1825" s="355">
        <v>907</v>
      </c>
      <c r="E1825">
        <v>0.01</v>
      </c>
      <c r="F1825">
        <v>1.1912</v>
      </c>
      <c r="G1825" s="355">
        <v>0</v>
      </c>
      <c r="H1825">
        <v>0</v>
      </c>
    </row>
    <row r="1826" spans="1:10" x14ac:dyDescent="0.2">
      <c r="A1826">
        <v>4339</v>
      </c>
      <c r="B1826" s="585">
        <v>42972.921527777777</v>
      </c>
      <c r="C1826" s="376" t="s">
        <v>2050</v>
      </c>
      <c r="D1826" s="355">
        <v>907</v>
      </c>
      <c r="E1826">
        <v>0.01</v>
      </c>
      <c r="F1826">
        <v>1.1927700000000001</v>
      </c>
      <c r="G1826" s="355">
        <v>0</v>
      </c>
      <c r="H1826">
        <v>1.1927700000000001</v>
      </c>
      <c r="I1826">
        <v>1.5</v>
      </c>
      <c r="J1826" s="355">
        <v>8985.84</v>
      </c>
    </row>
    <row r="1827" spans="1:10" x14ac:dyDescent="0.2">
      <c r="A1827">
        <v>4340</v>
      </c>
      <c r="B1827" s="585">
        <v>42972.923611111109</v>
      </c>
      <c r="C1827" s="376" t="s">
        <v>93</v>
      </c>
      <c r="D1827" s="355">
        <v>908</v>
      </c>
      <c r="E1827">
        <v>0.1</v>
      </c>
      <c r="F1827">
        <v>1.1926699999999999</v>
      </c>
      <c r="G1827" s="355">
        <v>0</v>
      </c>
      <c r="H1827">
        <v>0</v>
      </c>
    </row>
    <row r="1828" spans="1:10" x14ac:dyDescent="0.2">
      <c r="A1828">
        <v>4425</v>
      </c>
      <c r="B1828" s="585">
        <v>42976.852777777778</v>
      </c>
      <c r="C1828" s="376" t="s">
        <v>2050</v>
      </c>
      <c r="D1828" s="355">
        <v>908</v>
      </c>
      <c r="E1828">
        <v>0.1</v>
      </c>
      <c r="F1828">
        <v>1.2002999999999999</v>
      </c>
      <c r="G1828" s="355">
        <v>0</v>
      </c>
      <c r="H1828">
        <v>1.2002999999999999</v>
      </c>
      <c r="I1828">
        <v>-75.69</v>
      </c>
      <c r="J1828" s="355">
        <v>8742.9500000000007</v>
      </c>
    </row>
    <row r="1829" spans="1:10" x14ac:dyDescent="0.2">
      <c r="A1829">
        <v>4346</v>
      </c>
      <c r="B1829" s="585">
        <v>42972.923611111109</v>
      </c>
      <c r="C1829" s="376" t="s">
        <v>92</v>
      </c>
      <c r="D1829" s="355">
        <v>909</v>
      </c>
      <c r="E1829">
        <v>0.01</v>
      </c>
      <c r="F1829">
        <v>1.19269</v>
      </c>
      <c r="G1829" s="355">
        <v>0</v>
      </c>
      <c r="H1829">
        <v>0</v>
      </c>
    </row>
    <row r="1830" spans="1:10" x14ac:dyDescent="0.2">
      <c r="A1830">
        <v>4348</v>
      </c>
      <c r="B1830" s="585">
        <v>42975</v>
      </c>
      <c r="C1830" s="376" t="s">
        <v>2050</v>
      </c>
      <c r="D1830" s="355">
        <v>909</v>
      </c>
      <c r="E1830">
        <v>0.01</v>
      </c>
      <c r="F1830">
        <v>1.1942600000000001</v>
      </c>
      <c r="G1830" s="355">
        <v>0</v>
      </c>
      <c r="H1830">
        <v>1.1942600000000001</v>
      </c>
      <c r="I1830">
        <v>1.38</v>
      </c>
      <c r="J1830" s="355">
        <v>8987.2199999999993</v>
      </c>
    </row>
    <row r="1831" spans="1:10" x14ac:dyDescent="0.2">
      <c r="A1831">
        <v>4354</v>
      </c>
      <c r="B1831" s="585">
        <v>42975.002083333333</v>
      </c>
      <c r="C1831" s="376" t="s">
        <v>92</v>
      </c>
      <c r="D1831" s="355">
        <v>910</v>
      </c>
      <c r="E1831">
        <v>0.01</v>
      </c>
      <c r="F1831">
        <v>1.19441</v>
      </c>
      <c r="G1831" s="355">
        <v>0</v>
      </c>
      <c r="H1831">
        <v>0</v>
      </c>
    </row>
    <row r="1832" spans="1:10" x14ac:dyDescent="0.2">
      <c r="A1832">
        <v>4356</v>
      </c>
      <c r="B1832" s="585">
        <v>42975.757638888892</v>
      </c>
      <c r="C1832" s="376" t="s">
        <v>2050</v>
      </c>
      <c r="D1832" s="355">
        <v>910</v>
      </c>
      <c r="E1832">
        <v>0.01</v>
      </c>
      <c r="F1832">
        <v>1.19598</v>
      </c>
      <c r="G1832" s="355">
        <v>0</v>
      </c>
      <c r="H1832">
        <v>1.19598</v>
      </c>
      <c r="I1832">
        <v>1.5</v>
      </c>
      <c r="J1832" s="355">
        <v>8988.7199999999993</v>
      </c>
    </row>
    <row r="1833" spans="1:10" x14ac:dyDescent="0.2">
      <c r="A1833">
        <v>4357</v>
      </c>
      <c r="B1833" s="585">
        <v>42975.757638888892</v>
      </c>
      <c r="C1833" s="376" t="s">
        <v>93</v>
      </c>
      <c r="D1833" s="355">
        <v>911</v>
      </c>
      <c r="E1833">
        <v>0.19</v>
      </c>
      <c r="F1833">
        <v>1.19618</v>
      </c>
      <c r="G1833" s="355">
        <v>0</v>
      </c>
      <c r="H1833">
        <v>0</v>
      </c>
    </row>
    <row r="1834" spans="1:10" x14ac:dyDescent="0.2">
      <c r="A1834">
        <v>4426</v>
      </c>
      <c r="B1834" s="585">
        <v>42976.852777777778</v>
      </c>
      <c r="C1834" s="376" t="s">
        <v>2050</v>
      </c>
      <c r="D1834" s="355">
        <v>911</v>
      </c>
      <c r="E1834">
        <v>0.19</v>
      </c>
      <c r="F1834">
        <v>1.2002999999999999</v>
      </c>
      <c r="G1834" s="355">
        <v>0</v>
      </c>
      <c r="H1834">
        <v>1.2002999999999999</v>
      </c>
      <c r="I1834">
        <v>-78.37</v>
      </c>
      <c r="J1834" s="355">
        <v>8664.58</v>
      </c>
    </row>
    <row r="1835" spans="1:10" x14ac:dyDescent="0.2">
      <c r="A1835">
        <v>4364</v>
      </c>
      <c r="B1835" s="585">
        <v>42975.757638888892</v>
      </c>
      <c r="C1835" s="376" t="s">
        <v>92</v>
      </c>
      <c r="D1835" s="355">
        <v>912</v>
      </c>
      <c r="E1835">
        <v>0.01</v>
      </c>
      <c r="F1835">
        <v>1.19621</v>
      </c>
      <c r="G1835" s="355">
        <v>0</v>
      </c>
      <c r="H1835">
        <v>0</v>
      </c>
    </row>
    <row r="1836" spans="1:10" x14ac:dyDescent="0.2">
      <c r="A1836">
        <v>4366</v>
      </c>
      <c r="B1836" s="585">
        <v>42975.804861111108</v>
      </c>
      <c r="C1836" s="376" t="s">
        <v>2050</v>
      </c>
      <c r="D1836" s="355">
        <v>912</v>
      </c>
      <c r="E1836">
        <v>0.01</v>
      </c>
      <c r="F1836">
        <v>1.1977800000000001</v>
      </c>
      <c r="G1836" s="355">
        <v>0</v>
      </c>
      <c r="H1836">
        <v>1.1977800000000001</v>
      </c>
      <c r="I1836">
        <v>1.5</v>
      </c>
      <c r="J1836" s="355">
        <v>8990.2199999999993</v>
      </c>
    </row>
    <row r="1837" spans="1:10" x14ac:dyDescent="0.2">
      <c r="A1837">
        <v>4367</v>
      </c>
      <c r="B1837" s="585">
        <v>42975.804861111108</v>
      </c>
      <c r="C1837" s="376" t="s">
        <v>92</v>
      </c>
      <c r="D1837" s="355">
        <v>913</v>
      </c>
      <c r="E1837">
        <v>0.01</v>
      </c>
      <c r="F1837">
        <v>1.1977899999999999</v>
      </c>
      <c r="G1837" s="355">
        <v>0</v>
      </c>
      <c r="H1837">
        <v>0</v>
      </c>
    </row>
    <row r="1838" spans="1:10" x14ac:dyDescent="0.2">
      <c r="A1838">
        <v>4376</v>
      </c>
      <c r="B1838" s="585">
        <v>42976.409722222219</v>
      </c>
      <c r="C1838" s="376" t="s">
        <v>2050</v>
      </c>
      <c r="D1838" s="355">
        <v>913</v>
      </c>
      <c r="E1838">
        <v>0.01</v>
      </c>
      <c r="F1838">
        <v>1.1994800000000001</v>
      </c>
      <c r="G1838" s="355">
        <v>0</v>
      </c>
      <c r="H1838">
        <v>1.1994800000000001</v>
      </c>
      <c r="I1838">
        <v>1.5</v>
      </c>
      <c r="J1838" s="355">
        <v>8991.7199999999993</v>
      </c>
    </row>
    <row r="1839" spans="1:10" x14ac:dyDescent="0.2">
      <c r="A1839">
        <v>4377</v>
      </c>
      <c r="B1839" s="585">
        <v>42976.409722222219</v>
      </c>
      <c r="C1839" s="376" t="s">
        <v>92</v>
      </c>
      <c r="D1839" s="355">
        <v>914</v>
      </c>
      <c r="E1839">
        <v>0.01</v>
      </c>
      <c r="F1839">
        <v>1.1995</v>
      </c>
      <c r="G1839" s="355">
        <v>0</v>
      </c>
      <c r="H1839">
        <v>0</v>
      </c>
    </row>
    <row r="1840" spans="1:10" x14ac:dyDescent="0.2">
      <c r="A1840">
        <v>4387</v>
      </c>
      <c r="B1840" s="585">
        <v>42976.414583333331</v>
      </c>
      <c r="C1840" s="376" t="s">
        <v>2050</v>
      </c>
      <c r="D1840" s="355">
        <v>914</v>
      </c>
      <c r="E1840">
        <v>0.01</v>
      </c>
      <c r="F1840">
        <v>1.2010700000000001</v>
      </c>
      <c r="G1840" s="355">
        <v>0</v>
      </c>
      <c r="H1840">
        <v>1.2010700000000001</v>
      </c>
      <c r="I1840">
        <v>1.5</v>
      </c>
      <c r="J1840" s="355">
        <v>8993.2199999999993</v>
      </c>
    </row>
    <row r="1841" spans="1:10" x14ac:dyDescent="0.2">
      <c r="A1841">
        <v>4379</v>
      </c>
      <c r="B1841" s="585">
        <v>42976.414583333331</v>
      </c>
      <c r="C1841" s="376" t="s">
        <v>93</v>
      </c>
      <c r="D1841" s="355">
        <v>915</v>
      </c>
      <c r="E1841">
        <v>0.34</v>
      </c>
      <c r="F1841">
        <v>1.1996800000000001</v>
      </c>
      <c r="G1841" s="355">
        <v>0</v>
      </c>
      <c r="H1841">
        <v>0</v>
      </c>
    </row>
    <row r="1842" spans="1:10" x14ac:dyDescent="0.2">
      <c r="A1842">
        <v>4427</v>
      </c>
      <c r="B1842" s="585">
        <v>42976.852777777778</v>
      </c>
      <c r="C1842" s="376" t="s">
        <v>2050</v>
      </c>
      <c r="D1842" s="355">
        <v>915</v>
      </c>
      <c r="E1842">
        <v>0.34</v>
      </c>
      <c r="F1842">
        <v>1.2002999999999999</v>
      </c>
      <c r="G1842" s="355">
        <v>0</v>
      </c>
      <c r="H1842">
        <v>1.2002999999999999</v>
      </c>
      <c r="I1842">
        <v>-23.46</v>
      </c>
      <c r="J1842" s="355">
        <v>8641.1200000000008</v>
      </c>
    </row>
    <row r="1843" spans="1:10" x14ac:dyDescent="0.2">
      <c r="A1843">
        <v>4388</v>
      </c>
      <c r="B1843" s="585">
        <v>42976.416666666664</v>
      </c>
      <c r="C1843" s="376" t="s">
        <v>92</v>
      </c>
      <c r="D1843" s="355">
        <v>916</v>
      </c>
      <c r="E1843">
        <v>0.01</v>
      </c>
      <c r="F1843">
        <v>1.20181</v>
      </c>
      <c r="G1843" s="355">
        <v>0</v>
      </c>
      <c r="H1843">
        <v>0</v>
      </c>
    </row>
    <row r="1844" spans="1:10" x14ac:dyDescent="0.2">
      <c r="A1844">
        <v>4399</v>
      </c>
      <c r="B1844" s="585">
        <v>42976.448611111111</v>
      </c>
      <c r="C1844" s="376" t="s">
        <v>2050</v>
      </c>
      <c r="D1844" s="355">
        <v>916</v>
      </c>
      <c r="E1844">
        <v>0.01</v>
      </c>
      <c r="F1844">
        <v>1.2033799999999999</v>
      </c>
      <c r="G1844" s="355">
        <v>0</v>
      </c>
      <c r="H1844">
        <v>1.2033799999999999</v>
      </c>
      <c r="I1844">
        <v>1.5</v>
      </c>
      <c r="J1844" s="355">
        <v>8994.7199999999993</v>
      </c>
    </row>
    <row r="1845" spans="1:10" x14ac:dyDescent="0.2">
      <c r="A1845">
        <v>4390</v>
      </c>
      <c r="B1845" s="585">
        <v>42976.424305555556</v>
      </c>
      <c r="C1845" s="376" t="s">
        <v>93</v>
      </c>
      <c r="D1845" s="355">
        <v>917</v>
      </c>
      <c r="E1845">
        <v>0.61</v>
      </c>
      <c r="F1845">
        <v>1.20322</v>
      </c>
      <c r="G1845" s="355">
        <v>0</v>
      </c>
      <c r="H1845">
        <v>0</v>
      </c>
    </row>
    <row r="1846" spans="1:10" x14ac:dyDescent="0.2">
      <c r="A1846">
        <v>4428</v>
      </c>
      <c r="B1846" s="585">
        <v>42976.852777777778</v>
      </c>
      <c r="C1846" s="376" t="s">
        <v>2050</v>
      </c>
      <c r="D1846" s="355">
        <v>917</v>
      </c>
      <c r="E1846">
        <v>0.61</v>
      </c>
      <c r="F1846">
        <v>1.2002999999999999</v>
      </c>
      <c r="G1846" s="355">
        <v>0</v>
      </c>
      <c r="H1846">
        <v>1.2002999999999999</v>
      </c>
      <c r="I1846">
        <v>173.85</v>
      </c>
      <c r="J1846" s="355">
        <v>8814.9699999999993</v>
      </c>
    </row>
    <row r="1847" spans="1:10" x14ac:dyDescent="0.2">
      <c r="A1847">
        <v>4400</v>
      </c>
      <c r="B1847" s="585">
        <v>42976.448611111111</v>
      </c>
      <c r="C1847" s="376" t="s">
        <v>92</v>
      </c>
      <c r="D1847" s="355">
        <v>918</v>
      </c>
      <c r="E1847">
        <v>0.01</v>
      </c>
      <c r="F1847">
        <v>1.2034100000000001</v>
      </c>
      <c r="G1847" s="355">
        <v>0</v>
      </c>
      <c r="H1847">
        <v>0</v>
      </c>
    </row>
    <row r="1848" spans="1:10" x14ac:dyDescent="0.2">
      <c r="A1848">
        <v>4402</v>
      </c>
      <c r="B1848" s="585">
        <v>42976.462500000001</v>
      </c>
      <c r="C1848" s="376" t="s">
        <v>2050</v>
      </c>
      <c r="D1848" s="355">
        <v>918</v>
      </c>
      <c r="E1848">
        <v>0.01</v>
      </c>
      <c r="F1848">
        <v>1.2049799999999999</v>
      </c>
      <c r="G1848" s="355">
        <v>0</v>
      </c>
      <c r="H1848">
        <v>1.2049799999999999</v>
      </c>
      <c r="I1848">
        <v>1.5</v>
      </c>
      <c r="J1848" s="355">
        <v>8996.2199999999993</v>
      </c>
    </row>
    <row r="1849" spans="1:10" x14ac:dyDescent="0.2">
      <c r="A1849">
        <v>4403</v>
      </c>
      <c r="B1849" s="585">
        <v>42976.462500000001</v>
      </c>
      <c r="C1849" s="376" t="s">
        <v>92</v>
      </c>
      <c r="D1849" s="355">
        <v>919</v>
      </c>
      <c r="E1849">
        <v>0.01</v>
      </c>
      <c r="F1849">
        <v>1.20503</v>
      </c>
      <c r="G1849" s="355">
        <v>0</v>
      </c>
      <c r="H1849">
        <v>0</v>
      </c>
    </row>
    <row r="1850" spans="1:10" x14ac:dyDescent="0.2">
      <c r="A1850">
        <v>4405</v>
      </c>
      <c r="B1850" s="585">
        <v>42976.464583333334</v>
      </c>
      <c r="C1850" s="376" t="s">
        <v>2050</v>
      </c>
      <c r="D1850" s="355">
        <v>919</v>
      </c>
      <c r="E1850">
        <v>0.01</v>
      </c>
      <c r="F1850">
        <v>1.2065999999999999</v>
      </c>
      <c r="G1850" s="355">
        <v>0</v>
      </c>
      <c r="H1850">
        <v>1.2065999999999999</v>
      </c>
      <c r="I1850">
        <v>1.5</v>
      </c>
      <c r="J1850" s="355">
        <v>8997.7199999999993</v>
      </c>
    </row>
    <row r="1851" spans="1:10" x14ac:dyDescent="0.2">
      <c r="A1851">
        <v>4406</v>
      </c>
      <c r="B1851" s="585">
        <v>42976.465277777781</v>
      </c>
      <c r="C1851" s="376" t="s">
        <v>92</v>
      </c>
      <c r="D1851" s="355">
        <v>920</v>
      </c>
      <c r="E1851">
        <v>0.01</v>
      </c>
      <c r="F1851">
        <v>1.2067099999999999</v>
      </c>
      <c r="G1851" s="355">
        <v>0</v>
      </c>
      <c r="H1851">
        <v>0</v>
      </c>
    </row>
    <row r="1852" spans="1:10" x14ac:dyDescent="0.2">
      <c r="A1852">
        <v>4524</v>
      </c>
      <c r="B1852" s="585">
        <v>42979.038888888892</v>
      </c>
      <c r="C1852" s="376" t="s">
        <v>2050</v>
      </c>
      <c r="D1852" s="355">
        <v>920</v>
      </c>
      <c r="E1852">
        <v>0.01</v>
      </c>
      <c r="F1852">
        <v>1.19184</v>
      </c>
      <c r="G1852" s="355">
        <v>0</v>
      </c>
      <c r="H1852">
        <v>1.19184</v>
      </c>
      <c r="I1852">
        <v>-15.53</v>
      </c>
      <c r="J1852" s="355">
        <v>9515.5300000000007</v>
      </c>
    </row>
    <row r="1853" spans="1:10" x14ac:dyDescent="0.2">
      <c r="A1853">
        <v>4408</v>
      </c>
      <c r="B1853" s="585">
        <v>42976.465277777781</v>
      </c>
      <c r="C1853" s="376" t="s">
        <v>93</v>
      </c>
      <c r="D1853" s="355">
        <v>921</v>
      </c>
      <c r="E1853">
        <v>1.1000000000000001</v>
      </c>
      <c r="F1853">
        <v>1.2067300000000001</v>
      </c>
      <c r="G1853" s="355">
        <v>0</v>
      </c>
      <c r="H1853">
        <v>0</v>
      </c>
    </row>
    <row r="1854" spans="1:10" x14ac:dyDescent="0.2">
      <c r="A1854">
        <v>4429</v>
      </c>
      <c r="B1854" s="585">
        <v>42976.852777777778</v>
      </c>
      <c r="C1854" s="376" t="s">
        <v>2050</v>
      </c>
      <c r="D1854" s="355">
        <v>921</v>
      </c>
      <c r="E1854">
        <v>1.1000000000000001</v>
      </c>
      <c r="F1854">
        <v>1.2002999999999999</v>
      </c>
      <c r="G1854" s="355">
        <v>0</v>
      </c>
      <c r="H1854">
        <v>1.2002999999999999</v>
      </c>
      <c r="I1854">
        <v>699.6</v>
      </c>
      <c r="J1854" s="355">
        <v>9514.57</v>
      </c>
    </row>
    <row r="1855" spans="1:10" x14ac:dyDescent="0.2">
      <c r="A1855">
        <v>4418</v>
      </c>
      <c r="B1855" s="585">
        <v>42976.579861111109</v>
      </c>
      <c r="C1855" s="376" t="s">
        <v>92</v>
      </c>
      <c r="D1855" s="355">
        <v>922</v>
      </c>
      <c r="E1855">
        <v>0.02</v>
      </c>
      <c r="F1855">
        <v>1.2032099999999999</v>
      </c>
      <c r="G1855" s="355">
        <v>0</v>
      </c>
      <c r="H1855">
        <v>0</v>
      </c>
    </row>
    <row r="1856" spans="1:10" x14ac:dyDescent="0.2">
      <c r="A1856">
        <v>4525</v>
      </c>
      <c r="B1856" s="585">
        <v>42979.038888888892</v>
      </c>
      <c r="C1856" s="376" t="s">
        <v>2050</v>
      </c>
      <c r="D1856" s="355">
        <v>922</v>
      </c>
      <c r="E1856">
        <v>0.02</v>
      </c>
      <c r="F1856">
        <v>1.19184</v>
      </c>
      <c r="G1856" s="355">
        <v>0</v>
      </c>
      <c r="H1856">
        <v>1.19184</v>
      </c>
      <c r="I1856">
        <v>-24.07</v>
      </c>
      <c r="J1856" s="355">
        <v>9491.4599999999991</v>
      </c>
    </row>
    <row r="1857" spans="1:10" x14ac:dyDescent="0.2">
      <c r="A1857">
        <v>4430</v>
      </c>
      <c r="B1857" s="585">
        <v>42976.852777777778</v>
      </c>
      <c r="C1857" s="376" t="s">
        <v>93</v>
      </c>
      <c r="D1857" s="355">
        <v>923</v>
      </c>
      <c r="E1857">
        <v>0.01</v>
      </c>
      <c r="F1857">
        <v>1.2002299999999999</v>
      </c>
      <c r="G1857" s="355">
        <v>0</v>
      </c>
      <c r="H1857">
        <v>0</v>
      </c>
    </row>
    <row r="1858" spans="1:10" x14ac:dyDescent="0.2">
      <c r="A1858">
        <v>4436</v>
      </c>
      <c r="B1858" s="585">
        <v>42976.881944444445</v>
      </c>
      <c r="C1858" s="376" t="s">
        <v>2050</v>
      </c>
      <c r="D1858" s="355">
        <v>923</v>
      </c>
      <c r="E1858">
        <v>0.01</v>
      </c>
      <c r="F1858">
        <v>1.1986600000000001</v>
      </c>
      <c r="G1858" s="355">
        <v>0</v>
      </c>
      <c r="H1858">
        <v>1.1986600000000001</v>
      </c>
      <c r="I1858">
        <v>1.5</v>
      </c>
      <c r="J1858" s="355">
        <v>9516.07</v>
      </c>
    </row>
    <row r="1859" spans="1:10" x14ac:dyDescent="0.2">
      <c r="A1859">
        <v>4432</v>
      </c>
      <c r="B1859" s="585">
        <v>42976.854166666664</v>
      </c>
      <c r="C1859" s="376" t="s">
        <v>92</v>
      </c>
      <c r="D1859" s="355">
        <v>924</v>
      </c>
      <c r="E1859">
        <v>0.03</v>
      </c>
      <c r="F1859">
        <v>1.1996100000000001</v>
      </c>
      <c r="G1859" s="355">
        <v>0</v>
      </c>
      <c r="H1859">
        <v>0</v>
      </c>
    </row>
    <row r="1860" spans="1:10" x14ac:dyDescent="0.2">
      <c r="A1860">
        <v>4526</v>
      </c>
      <c r="B1860" s="585">
        <v>42979.038888888892</v>
      </c>
      <c r="C1860" s="376" t="s">
        <v>2050</v>
      </c>
      <c r="D1860" s="355">
        <v>924</v>
      </c>
      <c r="E1860">
        <v>0.03</v>
      </c>
      <c r="F1860">
        <v>1.19184</v>
      </c>
      <c r="G1860" s="355">
        <v>0</v>
      </c>
      <c r="H1860">
        <v>1.19184</v>
      </c>
      <c r="I1860">
        <v>-25.3</v>
      </c>
      <c r="J1860" s="355">
        <v>9466.16</v>
      </c>
    </row>
    <row r="1861" spans="1:10" x14ac:dyDescent="0.2">
      <c r="A1861">
        <v>4437</v>
      </c>
      <c r="B1861" s="585">
        <v>42976.881944444445</v>
      </c>
      <c r="C1861" s="376" t="s">
        <v>93</v>
      </c>
      <c r="D1861" s="355">
        <v>925</v>
      </c>
      <c r="E1861">
        <v>0.01</v>
      </c>
      <c r="F1861">
        <v>1.1986300000000001</v>
      </c>
      <c r="G1861" s="355">
        <v>0</v>
      </c>
      <c r="H1861">
        <v>0</v>
      </c>
    </row>
    <row r="1862" spans="1:10" x14ac:dyDescent="0.2">
      <c r="A1862">
        <v>4439</v>
      </c>
      <c r="B1862" s="585">
        <v>42976.956944444442</v>
      </c>
      <c r="C1862" s="376" t="s">
        <v>2050</v>
      </c>
      <c r="D1862" s="355">
        <v>925</v>
      </c>
      <c r="E1862">
        <v>0.01</v>
      </c>
      <c r="F1862">
        <v>1.19706</v>
      </c>
      <c r="G1862" s="355">
        <v>0</v>
      </c>
      <c r="H1862">
        <v>1.19706</v>
      </c>
      <c r="I1862">
        <v>1.5</v>
      </c>
      <c r="J1862" s="355">
        <v>9517.57</v>
      </c>
    </row>
    <row r="1863" spans="1:10" x14ac:dyDescent="0.2">
      <c r="A1863">
        <v>4440</v>
      </c>
      <c r="B1863" s="585">
        <v>42976.956944444442</v>
      </c>
      <c r="C1863" s="376" t="s">
        <v>93</v>
      </c>
      <c r="D1863" s="355">
        <v>926</v>
      </c>
      <c r="E1863">
        <v>0.01</v>
      </c>
      <c r="F1863">
        <v>1.19703</v>
      </c>
      <c r="G1863" s="355">
        <v>0</v>
      </c>
      <c r="H1863">
        <v>0</v>
      </c>
    </row>
    <row r="1864" spans="1:10" x14ac:dyDescent="0.2">
      <c r="A1864">
        <v>4447</v>
      </c>
      <c r="B1864" s="585">
        <v>42976.961111111108</v>
      </c>
      <c r="C1864" s="376" t="s">
        <v>2050</v>
      </c>
      <c r="D1864" s="355">
        <v>926</v>
      </c>
      <c r="E1864">
        <v>0.01</v>
      </c>
      <c r="F1864">
        <v>1.19546</v>
      </c>
      <c r="G1864" s="355">
        <v>0</v>
      </c>
      <c r="H1864">
        <v>1.19546</v>
      </c>
      <c r="I1864">
        <v>1.5</v>
      </c>
      <c r="J1864" s="355">
        <v>9519.07</v>
      </c>
    </row>
    <row r="1865" spans="1:10" x14ac:dyDescent="0.2">
      <c r="A1865">
        <v>4442</v>
      </c>
      <c r="B1865" s="585">
        <v>42976.960416666669</v>
      </c>
      <c r="C1865" s="376" t="s">
        <v>92</v>
      </c>
      <c r="D1865" s="355">
        <v>927</v>
      </c>
      <c r="E1865">
        <v>0.06</v>
      </c>
      <c r="F1865">
        <v>1.1960999999999999</v>
      </c>
      <c r="G1865" s="355">
        <v>0</v>
      </c>
      <c r="H1865">
        <v>0</v>
      </c>
    </row>
    <row r="1866" spans="1:10" x14ac:dyDescent="0.2">
      <c r="A1866">
        <v>4527</v>
      </c>
      <c r="B1866" s="585">
        <v>42979.038888888892</v>
      </c>
      <c r="C1866" s="376" t="s">
        <v>2050</v>
      </c>
      <c r="D1866" s="355">
        <v>927</v>
      </c>
      <c r="E1866">
        <v>0.06</v>
      </c>
      <c r="F1866">
        <v>1.19184</v>
      </c>
      <c r="G1866" s="355">
        <v>0</v>
      </c>
      <c r="H1866">
        <v>1.19184</v>
      </c>
      <c r="I1866">
        <v>-29.54</v>
      </c>
      <c r="J1866" s="355">
        <v>9436.61</v>
      </c>
    </row>
    <row r="1867" spans="1:10" x14ac:dyDescent="0.2">
      <c r="A1867">
        <v>4448</v>
      </c>
      <c r="B1867" s="585">
        <v>42976.961805555555</v>
      </c>
      <c r="C1867" s="376" t="s">
        <v>93</v>
      </c>
      <c r="D1867" s="355">
        <v>928</v>
      </c>
      <c r="E1867">
        <v>0.01</v>
      </c>
      <c r="F1867">
        <v>1.1952100000000001</v>
      </c>
      <c r="G1867" s="355">
        <v>0</v>
      </c>
      <c r="H1867">
        <v>0</v>
      </c>
    </row>
    <row r="1868" spans="1:10" x14ac:dyDescent="0.2">
      <c r="A1868">
        <v>4455</v>
      </c>
      <c r="B1868" s="585">
        <v>42977.602777777778</v>
      </c>
      <c r="C1868" s="376" t="s">
        <v>2050</v>
      </c>
      <c r="D1868" s="355">
        <v>928</v>
      </c>
      <c r="E1868">
        <v>0.01</v>
      </c>
      <c r="F1868">
        <v>1.19371</v>
      </c>
      <c r="G1868" s="355">
        <v>0</v>
      </c>
      <c r="H1868">
        <v>1.19371</v>
      </c>
      <c r="I1868">
        <v>1.5</v>
      </c>
      <c r="J1868" s="355">
        <v>9520.56</v>
      </c>
    </row>
    <row r="1869" spans="1:10" x14ac:dyDescent="0.2">
      <c r="A1869">
        <v>4456</v>
      </c>
      <c r="B1869" s="585">
        <v>42977.602777777778</v>
      </c>
      <c r="C1869" s="376" t="s">
        <v>93</v>
      </c>
      <c r="D1869" s="355">
        <v>929</v>
      </c>
      <c r="E1869">
        <v>0.01</v>
      </c>
      <c r="F1869">
        <v>1.1936800000000001</v>
      </c>
      <c r="G1869" s="355">
        <v>0</v>
      </c>
      <c r="H1869">
        <v>0</v>
      </c>
    </row>
    <row r="1870" spans="1:10" x14ac:dyDescent="0.2">
      <c r="A1870">
        <v>4464</v>
      </c>
      <c r="B1870" s="585">
        <v>42977.634722222225</v>
      </c>
      <c r="C1870" s="376" t="s">
        <v>2050</v>
      </c>
      <c r="D1870" s="355">
        <v>929</v>
      </c>
      <c r="E1870">
        <v>0.01</v>
      </c>
      <c r="F1870">
        <v>1.19211</v>
      </c>
      <c r="G1870" s="355">
        <v>0</v>
      </c>
      <c r="H1870">
        <v>1.19211</v>
      </c>
      <c r="I1870">
        <v>1.5</v>
      </c>
      <c r="J1870" s="355">
        <v>9522.06</v>
      </c>
    </row>
    <row r="1871" spans="1:10" x14ac:dyDescent="0.2">
      <c r="A1871">
        <v>4458</v>
      </c>
      <c r="B1871" s="585">
        <v>42977.615972222222</v>
      </c>
      <c r="C1871" s="376" t="s">
        <v>92</v>
      </c>
      <c r="D1871" s="355">
        <v>930</v>
      </c>
      <c r="E1871">
        <v>0.1</v>
      </c>
      <c r="F1871">
        <v>1.1926000000000001</v>
      </c>
      <c r="G1871" s="355">
        <v>0</v>
      </c>
      <c r="H1871">
        <v>0</v>
      </c>
    </row>
    <row r="1872" spans="1:10" x14ac:dyDescent="0.2">
      <c r="A1872">
        <v>4528</v>
      </c>
      <c r="B1872" s="585">
        <v>42979.038888888892</v>
      </c>
      <c r="C1872" s="376" t="s">
        <v>2050</v>
      </c>
      <c r="D1872" s="355">
        <v>930</v>
      </c>
      <c r="E1872">
        <v>0.1</v>
      </c>
      <c r="F1872">
        <v>1.19184</v>
      </c>
      <c r="G1872" s="355">
        <v>0</v>
      </c>
      <c r="H1872">
        <v>1.19184</v>
      </c>
      <c r="I1872">
        <v>-13.05</v>
      </c>
      <c r="J1872" s="355">
        <v>9423.56</v>
      </c>
    </row>
    <row r="1873" spans="1:10" x14ac:dyDescent="0.2">
      <c r="A1873">
        <v>4465</v>
      </c>
      <c r="B1873" s="585">
        <v>42977.634722222225</v>
      </c>
      <c r="C1873" s="376" t="s">
        <v>93</v>
      </c>
      <c r="D1873" s="355">
        <v>931</v>
      </c>
      <c r="E1873">
        <v>0.01</v>
      </c>
      <c r="F1873">
        <v>1.1919900000000001</v>
      </c>
      <c r="G1873" s="355">
        <v>0</v>
      </c>
      <c r="H1873">
        <v>0</v>
      </c>
    </row>
    <row r="1874" spans="1:10" x14ac:dyDescent="0.2">
      <c r="A1874">
        <v>4467</v>
      </c>
      <c r="B1874" s="585">
        <v>42977.645833333336</v>
      </c>
      <c r="C1874" s="376" t="s">
        <v>2050</v>
      </c>
      <c r="D1874" s="355">
        <v>931</v>
      </c>
      <c r="E1874">
        <v>0.01</v>
      </c>
      <c r="F1874">
        <v>1.19042</v>
      </c>
      <c r="G1874" s="355">
        <v>0</v>
      </c>
      <c r="H1874">
        <v>1.19042</v>
      </c>
      <c r="I1874">
        <v>1.5</v>
      </c>
      <c r="J1874" s="355">
        <v>9523.56</v>
      </c>
    </row>
    <row r="1875" spans="1:10" x14ac:dyDescent="0.2">
      <c r="A1875">
        <v>4468</v>
      </c>
      <c r="B1875" s="585">
        <v>42977.649305555555</v>
      </c>
      <c r="C1875" s="376" t="s">
        <v>93</v>
      </c>
      <c r="D1875" s="355">
        <v>932</v>
      </c>
      <c r="E1875">
        <v>0.01</v>
      </c>
      <c r="F1875">
        <v>1.19085</v>
      </c>
      <c r="G1875" s="355">
        <v>0</v>
      </c>
      <c r="H1875">
        <v>0</v>
      </c>
    </row>
    <row r="1876" spans="1:10" x14ac:dyDescent="0.2">
      <c r="A1876">
        <v>4470</v>
      </c>
      <c r="B1876" s="585">
        <v>42977.836111111108</v>
      </c>
      <c r="C1876" s="376" t="s">
        <v>2050</v>
      </c>
      <c r="D1876" s="355">
        <v>932</v>
      </c>
      <c r="E1876">
        <v>0.01</v>
      </c>
      <c r="F1876">
        <v>1.1892799999999999</v>
      </c>
      <c r="G1876" s="355">
        <v>0</v>
      </c>
      <c r="H1876">
        <v>1.1892799999999999</v>
      </c>
      <c r="I1876">
        <v>1.5</v>
      </c>
      <c r="J1876" s="355">
        <v>9525.06</v>
      </c>
    </row>
    <row r="1877" spans="1:10" x14ac:dyDescent="0.2">
      <c r="A1877">
        <v>4471</v>
      </c>
      <c r="B1877" s="585">
        <v>42977.836111111108</v>
      </c>
      <c r="C1877" s="376" t="s">
        <v>93</v>
      </c>
      <c r="D1877" s="355">
        <v>933</v>
      </c>
      <c r="E1877">
        <v>0.01</v>
      </c>
      <c r="F1877">
        <v>1.18923</v>
      </c>
      <c r="G1877" s="355">
        <v>0</v>
      </c>
      <c r="H1877">
        <v>0</v>
      </c>
    </row>
    <row r="1878" spans="1:10" x14ac:dyDescent="0.2">
      <c r="A1878">
        <v>4487</v>
      </c>
      <c r="B1878" s="585">
        <v>42978.196527777778</v>
      </c>
      <c r="C1878" s="376" t="s">
        <v>2050</v>
      </c>
      <c r="D1878" s="355">
        <v>933</v>
      </c>
      <c r="E1878">
        <v>0.01</v>
      </c>
      <c r="F1878">
        <v>1.1878599999999999</v>
      </c>
      <c r="G1878" s="355">
        <v>0</v>
      </c>
      <c r="H1878">
        <v>1.1878599999999999</v>
      </c>
      <c r="I1878">
        <v>1.5</v>
      </c>
      <c r="J1878" s="355">
        <v>9526.56</v>
      </c>
    </row>
    <row r="1879" spans="1:10" x14ac:dyDescent="0.2">
      <c r="A1879">
        <v>4473</v>
      </c>
      <c r="B1879" s="585">
        <v>42977.886805555558</v>
      </c>
      <c r="C1879" s="376" t="s">
        <v>92</v>
      </c>
      <c r="D1879" s="355">
        <v>934</v>
      </c>
      <c r="E1879">
        <v>0.19</v>
      </c>
      <c r="F1879">
        <v>1.1890700000000001</v>
      </c>
      <c r="G1879" s="355">
        <v>0</v>
      </c>
      <c r="H1879">
        <v>0</v>
      </c>
    </row>
    <row r="1880" spans="1:10" x14ac:dyDescent="0.2">
      <c r="A1880">
        <v>4529</v>
      </c>
      <c r="B1880" s="585">
        <v>42979.038888888892</v>
      </c>
      <c r="C1880" s="376" t="s">
        <v>2050</v>
      </c>
      <c r="D1880" s="355">
        <v>934</v>
      </c>
      <c r="E1880">
        <v>0.19</v>
      </c>
      <c r="F1880">
        <v>1.19184</v>
      </c>
      <c r="G1880" s="355">
        <v>0</v>
      </c>
      <c r="H1880">
        <v>1.19184</v>
      </c>
      <c r="I1880">
        <v>42.27</v>
      </c>
      <c r="J1880" s="355">
        <v>9465.83</v>
      </c>
    </row>
    <row r="1881" spans="1:10" x14ac:dyDescent="0.2">
      <c r="A1881">
        <v>4488</v>
      </c>
      <c r="B1881" s="585">
        <v>42978.196527777778</v>
      </c>
      <c r="C1881" s="376" t="s">
        <v>93</v>
      </c>
      <c r="D1881" s="355">
        <v>935</v>
      </c>
      <c r="E1881">
        <v>0.01</v>
      </c>
      <c r="F1881">
        <v>1.1876500000000001</v>
      </c>
      <c r="G1881" s="355">
        <v>0</v>
      </c>
      <c r="H1881">
        <v>0</v>
      </c>
    </row>
    <row r="1882" spans="1:10" x14ac:dyDescent="0.2">
      <c r="A1882">
        <v>4490</v>
      </c>
      <c r="B1882" s="585">
        <v>42978.545138888891</v>
      </c>
      <c r="C1882" s="376" t="s">
        <v>2050</v>
      </c>
      <c r="D1882" s="355">
        <v>935</v>
      </c>
      <c r="E1882">
        <v>0.01</v>
      </c>
      <c r="F1882">
        <v>1.18608</v>
      </c>
      <c r="G1882" s="355">
        <v>0</v>
      </c>
      <c r="H1882">
        <v>1.18608</v>
      </c>
      <c r="I1882">
        <v>1.5</v>
      </c>
      <c r="J1882" s="355">
        <v>9528.06</v>
      </c>
    </row>
    <row r="1883" spans="1:10" x14ac:dyDescent="0.2">
      <c r="A1883">
        <v>4491</v>
      </c>
      <c r="B1883" s="585">
        <v>42978.548611111109</v>
      </c>
      <c r="C1883" s="376" t="s">
        <v>93</v>
      </c>
      <c r="D1883" s="355">
        <v>936</v>
      </c>
      <c r="E1883">
        <v>0.01</v>
      </c>
      <c r="F1883">
        <v>1.18598</v>
      </c>
      <c r="G1883" s="355">
        <v>0</v>
      </c>
      <c r="H1883">
        <v>0</v>
      </c>
    </row>
    <row r="1884" spans="1:10" x14ac:dyDescent="0.2">
      <c r="A1884">
        <v>4501</v>
      </c>
      <c r="B1884" s="585">
        <v>42978.594444444447</v>
      </c>
      <c r="C1884" s="376" t="s">
        <v>2050</v>
      </c>
      <c r="D1884" s="355">
        <v>936</v>
      </c>
      <c r="E1884">
        <v>0.01</v>
      </c>
      <c r="F1884">
        <v>1.18441</v>
      </c>
      <c r="G1884" s="355">
        <v>0</v>
      </c>
      <c r="H1884">
        <v>1.18441</v>
      </c>
      <c r="I1884">
        <v>1.5</v>
      </c>
      <c r="J1884" s="355">
        <v>9529.56</v>
      </c>
    </row>
    <row r="1885" spans="1:10" x14ac:dyDescent="0.2">
      <c r="A1885">
        <v>4493</v>
      </c>
      <c r="B1885" s="585">
        <v>42978.548611111109</v>
      </c>
      <c r="C1885" s="376" t="s">
        <v>92</v>
      </c>
      <c r="D1885" s="355">
        <v>937</v>
      </c>
      <c r="E1885">
        <v>0.34</v>
      </c>
      <c r="F1885">
        <v>1.1855500000000001</v>
      </c>
      <c r="G1885" s="355">
        <v>0</v>
      </c>
      <c r="H1885">
        <v>0</v>
      </c>
    </row>
    <row r="1886" spans="1:10" x14ac:dyDescent="0.2">
      <c r="A1886">
        <v>4530</v>
      </c>
      <c r="B1886" s="585">
        <v>42979.038888888892</v>
      </c>
      <c r="C1886" s="376" t="s">
        <v>2050</v>
      </c>
      <c r="D1886" s="355">
        <v>937</v>
      </c>
      <c r="E1886">
        <v>0.34</v>
      </c>
      <c r="F1886">
        <v>1.19184</v>
      </c>
      <c r="G1886" s="355">
        <v>0</v>
      </c>
      <c r="H1886">
        <v>1.19184</v>
      </c>
      <c r="I1886">
        <v>207.44</v>
      </c>
      <c r="J1886" s="355">
        <v>9673.27</v>
      </c>
    </row>
    <row r="1887" spans="1:10" x14ac:dyDescent="0.2">
      <c r="A1887">
        <v>4502</v>
      </c>
      <c r="B1887" s="585">
        <v>42978.594444444447</v>
      </c>
      <c r="C1887" s="376" t="s">
        <v>93</v>
      </c>
      <c r="D1887" s="355">
        <v>938</v>
      </c>
      <c r="E1887">
        <v>0.01</v>
      </c>
      <c r="F1887">
        <v>1.1843699999999999</v>
      </c>
      <c r="G1887" s="355">
        <v>0</v>
      </c>
      <c r="H1887">
        <v>0</v>
      </c>
    </row>
    <row r="1888" spans="1:10" x14ac:dyDescent="0.2">
      <c r="A1888">
        <v>4504</v>
      </c>
      <c r="B1888" s="585">
        <v>42978.633333333331</v>
      </c>
      <c r="C1888" s="376" t="s">
        <v>2050</v>
      </c>
      <c r="D1888" s="355">
        <v>938</v>
      </c>
      <c r="E1888">
        <v>0.01</v>
      </c>
      <c r="F1888">
        <v>1.1828000000000001</v>
      </c>
      <c r="G1888" s="355">
        <v>0</v>
      </c>
      <c r="H1888">
        <v>1.1828000000000001</v>
      </c>
      <c r="I1888">
        <v>1.5</v>
      </c>
      <c r="J1888" s="355">
        <v>9531.06</v>
      </c>
    </row>
    <row r="1889" spans="1:10" x14ac:dyDescent="0.2">
      <c r="A1889">
        <v>4505</v>
      </c>
      <c r="B1889" s="585">
        <v>42978.633333333331</v>
      </c>
      <c r="C1889" s="376" t="s">
        <v>93</v>
      </c>
      <c r="D1889" s="355">
        <v>939</v>
      </c>
      <c r="E1889">
        <v>0.01</v>
      </c>
      <c r="F1889">
        <v>1.18276</v>
      </c>
      <c r="G1889" s="355">
        <v>0</v>
      </c>
      <c r="H1889">
        <v>0</v>
      </c>
    </row>
    <row r="1890" spans="1:10" x14ac:dyDescent="0.2">
      <c r="A1890">
        <v>4559</v>
      </c>
      <c r="B1890" s="585">
        <v>42979.658333333333</v>
      </c>
      <c r="C1890" s="376" t="s">
        <v>2050</v>
      </c>
      <c r="D1890" s="355">
        <v>939</v>
      </c>
      <c r="E1890">
        <v>0.01</v>
      </c>
      <c r="F1890">
        <v>1.1904699999999999</v>
      </c>
      <c r="G1890" s="355">
        <v>0</v>
      </c>
      <c r="H1890">
        <v>1.1904699999999999</v>
      </c>
      <c r="I1890">
        <v>-7.71</v>
      </c>
      <c r="J1890" s="355">
        <v>9673.07</v>
      </c>
    </row>
    <row r="1891" spans="1:10" x14ac:dyDescent="0.2">
      <c r="A1891">
        <v>4507</v>
      </c>
      <c r="B1891" s="585">
        <v>42978.724305555559</v>
      </c>
      <c r="C1891" s="376" t="s">
        <v>93</v>
      </c>
      <c r="D1891" s="355">
        <v>940</v>
      </c>
      <c r="E1891">
        <v>0.02</v>
      </c>
      <c r="F1891">
        <v>1.1862600000000001</v>
      </c>
      <c r="G1891" s="355">
        <v>0</v>
      </c>
      <c r="H1891">
        <v>0</v>
      </c>
    </row>
    <row r="1892" spans="1:10" x14ac:dyDescent="0.2">
      <c r="A1892">
        <v>4560</v>
      </c>
      <c r="B1892" s="585">
        <v>42979.658333333333</v>
      </c>
      <c r="C1892" s="376" t="s">
        <v>2050</v>
      </c>
      <c r="D1892" s="355">
        <v>940</v>
      </c>
      <c r="E1892">
        <v>0.02</v>
      </c>
      <c r="F1892">
        <v>1.1904699999999999</v>
      </c>
      <c r="G1892" s="355">
        <v>0</v>
      </c>
      <c r="H1892">
        <v>1.1904699999999999</v>
      </c>
      <c r="I1892">
        <v>-8.43</v>
      </c>
      <c r="J1892" s="355">
        <v>9664.64</v>
      </c>
    </row>
    <row r="1893" spans="1:10" x14ac:dyDescent="0.2">
      <c r="A1893">
        <v>4510</v>
      </c>
      <c r="B1893" s="585">
        <v>42978.785416666666</v>
      </c>
      <c r="C1893" s="376" t="s">
        <v>93</v>
      </c>
      <c r="D1893" s="355">
        <v>941</v>
      </c>
      <c r="E1893">
        <v>0.03</v>
      </c>
      <c r="F1893">
        <v>1.18981</v>
      </c>
      <c r="G1893" s="355">
        <v>0</v>
      </c>
      <c r="H1893">
        <v>0</v>
      </c>
    </row>
    <row r="1894" spans="1:10" x14ac:dyDescent="0.2">
      <c r="A1894">
        <v>4561</v>
      </c>
      <c r="B1894" s="585">
        <v>42979.658333333333</v>
      </c>
      <c r="C1894" s="376" t="s">
        <v>2050</v>
      </c>
      <c r="D1894" s="355">
        <v>941</v>
      </c>
      <c r="E1894">
        <v>0.03</v>
      </c>
      <c r="F1894">
        <v>1.1904699999999999</v>
      </c>
      <c r="G1894" s="355">
        <v>0</v>
      </c>
      <c r="H1894">
        <v>1.1904699999999999</v>
      </c>
      <c r="I1894">
        <v>-1.99</v>
      </c>
      <c r="J1894" s="355">
        <v>9662.64</v>
      </c>
    </row>
    <row r="1895" spans="1:10" x14ac:dyDescent="0.2">
      <c r="A1895">
        <v>4531</v>
      </c>
      <c r="B1895" s="585">
        <v>42979.038888888892</v>
      </c>
      <c r="C1895" s="376" t="s">
        <v>92</v>
      </c>
      <c r="D1895" s="355">
        <v>942</v>
      </c>
      <c r="E1895">
        <v>0.01</v>
      </c>
      <c r="F1895">
        <v>1.1918500000000001</v>
      </c>
      <c r="G1895" s="355">
        <v>0</v>
      </c>
      <c r="H1895">
        <v>0</v>
      </c>
    </row>
    <row r="1896" spans="1:10" x14ac:dyDescent="0.2">
      <c r="A1896">
        <v>4536</v>
      </c>
      <c r="B1896" s="585">
        <v>42979.541666666664</v>
      </c>
      <c r="C1896" s="376" t="s">
        <v>2050</v>
      </c>
      <c r="D1896" s="355">
        <v>942</v>
      </c>
      <c r="E1896">
        <v>0.01</v>
      </c>
      <c r="F1896">
        <v>1.19109</v>
      </c>
      <c r="G1896" s="355">
        <v>0</v>
      </c>
      <c r="H1896">
        <v>1.19109</v>
      </c>
      <c r="I1896">
        <v>-0.83</v>
      </c>
      <c r="J1896" s="355">
        <v>9672.44</v>
      </c>
    </row>
    <row r="1897" spans="1:10" x14ac:dyDescent="0.2">
      <c r="A1897">
        <v>4533</v>
      </c>
      <c r="B1897" s="585">
        <v>42979.410416666666</v>
      </c>
      <c r="C1897" s="376" t="s">
        <v>92</v>
      </c>
      <c r="D1897" s="355">
        <v>943</v>
      </c>
      <c r="E1897">
        <v>0.02</v>
      </c>
      <c r="F1897">
        <v>1.18835</v>
      </c>
      <c r="G1897" s="355">
        <v>0</v>
      </c>
      <c r="H1897">
        <v>0</v>
      </c>
    </row>
    <row r="1898" spans="1:10" x14ac:dyDescent="0.2">
      <c r="A1898">
        <v>4537</v>
      </c>
      <c r="B1898" s="585">
        <v>42979.541666666664</v>
      </c>
      <c r="C1898" s="376" t="s">
        <v>2050</v>
      </c>
      <c r="D1898" s="355">
        <v>943</v>
      </c>
      <c r="E1898">
        <v>0.02</v>
      </c>
      <c r="F1898">
        <v>1.19109</v>
      </c>
      <c r="G1898" s="355">
        <v>0</v>
      </c>
      <c r="H1898">
        <v>1.19109</v>
      </c>
      <c r="I1898">
        <v>5.34</v>
      </c>
      <c r="J1898" s="355">
        <v>9677.7800000000007</v>
      </c>
    </row>
    <row r="1899" spans="1:10" x14ac:dyDescent="0.2">
      <c r="A1899">
        <v>4538</v>
      </c>
      <c r="B1899" s="585">
        <v>42979.545138888891</v>
      </c>
      <c r="C1899" s="376" t="s">
        <v>92</v>
      </c>
      <c r="D1899" s="355">
        <v>944</v>
      </c>
      <c r="E1899">
        <v>0.01</v>
      </c>
      <c r="F1899">
        <v>1.19086</v>
      </c>
      <c r="G1899" s="355">
        <v>0</v>
      </c>
      <c r="H1899">
        <v>0</v>
      </c>
    </row>
    <row r="1900" spans="1:10" x14ac:dyDescent="0.2">
      <c r="A1900">
        <v>4540</v>
      </c>
      <c r="B1900" s="585">
        <v>42979.620138888888</v>
      </c>
      <c r="C1900" s="376" t="s">
        <v>2050</v>
      </c>
      <c r="D1900" s="355">
        <v>944</v>
      </c>
      <c r="E1900">
        <v>0.01</v>
      </c>
      <c r="F1900">
        <v>1.1924300000000001</v>
      </c>
      <c r="G1900" s="355">
        <v>0</v>
      </c>
      <c r="H1900">
        <v>1.1924300000000001</v>
      </c>
      <c r="I1900">
        <v>1.5</v>
      </c>
      <c r="J1900" s="355">
        <v>9679.2800000000007</v>
      </c>
    </row>
    <row r="1901" spans="1:10" x14ac:dyDescent="0.2">
      <c r="A1901">
        <v>4541</v>
      </c>
      <c r="B1901" s="585">
        <v>42979.620138888888</v>
      </c>
      <c r="C1901" s="376" t="s">
        <v>92</v>
      </c>
      <c r="D1901" s="355">
        <v>945</v>
      </c>
      <c r="E1901">
        <v>0.01</v>
      </c>
      <c r="F1901">
        <v>1.19245</v>
      </c>
      <c r="G1901" s="355">
        <v>0</v>
      </c>
      <c r="H1901">
        <v>0</v>
      </c>
    </row>
    <row r="1902" spans="1:10" x14ac:dyDescent="0.2">
      <c r="A1902">
        <v>4543</v>
      </c>
      <c r="B1902" s="585">
        <v>42979.645833333336</v>
      </c>
      <c r="C1902" s="376" t="s">
        <v>2050</v>
      </c>
      <c r="D1902" s="355">
        <v>945</v>
      </c>
      <c r="E1902">
        <v>0.01</v>
      </c>
      <c r="F1902">
        <v>1.1940200000000001</v>
      </c>
      <c r="G1902" s="355">
        <v>0</v>
      </c>
      <c r="H1902">
        <v>1.1940200000000001</v>
      </c>
      <c r="I1902">
        <v>1.5</v>
      </c>
      <c r="J1902" s="355">
        <v>9680.7800000000007</v>
      </c>
    </row>
    <row r="1903" spans="1:10" x14ac:dyDescent="0.2">
      <c r="A1903">
        <v>4544</v>
      </c>
      <c r="B1903" s="585">
        <v>42979.649305555555</v>
      </c>
      <c r="C1903" s="376" t="s">
        <v>2112</v>
      </c>
      <c r="D1903" s="355">
        <v>946</v>
      </c>
      <c r="E1903">
        <v>0.06</v>
      </c>
      <c r="F1903">
        <v>1.1967699999999999</v>
      </c>
      <c r="G1903" s="355">
        <v>0</v>
      </c>
      <c r="H1903">
        <v>0</v>
      </c>
    </row>
    <row r="1904" spans="1:10" x14ac:dyDescent="0.2">
      <c r="A1904">
        <v>4551</v>
      </c>
      <c r="B1904" s="585">
        <v>42979.649305555555</v>
      </c>
      <c r="C1904" s="376" t="s">
        <v>93</v>
      </c>
      <c r="D1904" s="355">
        <v>946</v>
      </c>
      <c r="E1904">
        <v>0.06</v>
      </c>
      <c r="F1904">
        <v>1.1967699999999999</v>
      </c>
      <c r="G1904" s="355">
        <v>0</v>
      </c>
      <c r="H1904">
        <v>1.19051</v>
      </c>
    </row>
    <row r="1905" spans="1:10" x14ac:dyDescent="0.2">
      <c r="A1905">
        <v>4562</v>
      </c>
      <c r="B1905" s="585">
        <v>42979.658333333333</v>
      </c>
      <c r="C1905" s="376" t="s">
        <v>2050</v>
      </c>
      <c r="D1905" s="355">
        <v>946</v>
      </c>
      <c r="E1905">
        <v>0.06</v>
      </c>
      <c r="F1905">
        <v>1.1904699999999999</v>
      </c>
      <c r="G1905" s="355">
        <v>0</v>
      </c>
      <c r="H1905">
        <v>1.1904699999999999</v>
      </c>
      <c r="I1905">
        <v>37.380000000000003</v>
      </c>
      <c r="J1905" s="355">
        <v>9700.02</v>
      </c>
    </row>
    <row r="1906" spans="1:10" x14ac:dyDescent="0.2">
      <c r="A1906">
        <v>4549</v>
      </c>
      <c r="B1906" s="585">
        <v>42979.649305555555</v>
      </c>
      <c r="C1906" s="376" t="s">
        <v>92</v>
      </c>
      <c r="D1906" s="355">
        <v>947</v>
      </c>
      <c r="E1906">
        <v>0.01</v>
      </c>
      <c r="F1906">
        <v>1.1974</v>
      </c>
      <c r="G1906" s="355">
        <v>0</v>
      </c>
      <c r="H1906">
        <v>0</v>
      </c>
    </row>
    <row r="1907" spans="1:10" x14ac:dyDescent="0.2">
      <c r="A1907">
        <v>4638</v>
      </c>
      <c r="B1907" s="585">
        <v>42982.379166666666</v>
      </c>
      <c r="C1907" s="376" t="s">
        <v>2050</v>
      </c>
      <c r="D1907" s="355">
        <v>947</v>
      </c>
      <c r="E1907">
        <v>0.01</v>
      </c>
      <c r="F1907">
        <v>1.1896899999999999</v>
      </c>
      <c r="G1907" s="355">
        <v>0</v>
      </c>
      <c r="H1907">
        <v>1.1896899999999999</v>
      </c>
      <c r="I1907">
        <v>-7.9</v>
      </c>
      <c r="J1907" s="355">
        <v>9698.1299999999992</v>
      </c>
    </row>
    <row r="1908" spans="1:10" x14ac:dyDescent="0.2">
      <c r="A1908">
        <v>4556</v>
      </c>
      <c r="B1908" s="585">
        <v>42979.65625</v>
      </c>
      <c r="C1908" s="376" t="s">
        <v>2113</v>
      </c>
      <c r="D1908" s="355">
        <v>948</v>
      </c>
      <c r="E1908">
        <v>0.02</v>
      </c>
      <c r="F1908">
        <v>1.19272</v>
      </c>
      <c r="G1908" s="355">
        <v>0</v>
      </c>
      <c r="H1908">
        <v>0</v>
      </c>
    </row>
    <row r="1909" spans="1:10" x14ac:dyDescent="0.2">
      <c r="A1909">
        <v>4641</v>
      </c>
      <c r="B1909" s="585">
        <v>42982.379166666666</v>
      </c>
      <c r="C1909" s="376" t="s">
        <v>2114</v>
      </c>
      <c r="D1909" s="355">
        <v>948</v>
      </c>
      <c r="E1909">
        <v>0.02</v>
      </c>
      <c r="F1909">
        <v>1.19272</v>
      </c>
      <c r="G1909" s="355">
        <v>1.19242</v>
      </c>
      <c r="H1909">
        <v>1.19302</v>
      </c>
    </row>
    <row r="1910" spans="1:10" x14ac:dyDescent="0.2">
      <c r="A1910">
        <v>4563</v>
      </c>
      <c r="B1910" s="585">
        <v>42979.659722222219</v>
      </c>
      <c r="C1910" s="376" t="s">
        <v>93</v>
      </c>
      <c r="D1910" s="355">
        <v>949</v>
      </c>
      <c r="E1910">
        <v>0.01</v>
      </c>
      <c r="F1910">
        <v>1.1915899999999999</v>
      </c>
      <c r="G1910" s="355">
        <v>0</v>
      </c>
      <c r="H1910">
        <v>0</v>
      </c>
    </row>
    <row r="1911" spans="1:10" x14ac:dyDescent="0.2">
      <c r="A1911">
        <v>4565</v>
      </c>
      <c r="B1911" s="585">
        <v>42979.663194444445</v>
      </c>
      <c r="C1911" s="376" t="s">
        <v>2050</v>
      </c>
      <c r="D1911" s="355">
        <v>949</v>
      </c>
      <c r="E1911">
        <v>0.01</v>
      </c>
      <c r="F1911">
        <v>1.1900200000000001</v>
      </c>
      <c r="G1911" s="355">
        <v>0</v>
      </c>
      <c r="H1911">
        <v>1.1900200000000001</v>
      </c>
      <c r="I1911">
        <v>1.5</v>
      </c>
      <c r="J1911" s="355">
        <v>9701.52</v>
      </c>
    </row>
    <row r="1912" spans="1:10" x14ac:dyDescent="0.2">
      <c r="A1912">
        <v>4566</v>
      </c>
      <c r="B1912" s="585">
        <v>42979.663194444445</v>
      </c>
      <c r="C1912" s="376" t="s">
        <v>93</v>
      </c>
      <c r="D1912" s="355">
        <v>950</v>
      </c>
      <c r="E1912">
        <v>0.01</v>
      </c>
      <c r="F1912">
        <v>1.1899299999999999</v>
      </c>
      <c r="G1912" s="355">
        <v>0</v>
      </c>
      <c r="H1912">
        <v>0</v>
      </c>
    </row>
    <row r="1913" spans="1:10" x14ac:dyDescent="0.2">
      <c r="A1913">
        <v>4572</v>
      </c>
      <c r="B1913" s="585">
        <v>42979.694444444445</v>
      </c>
      <c r="C1913" s="376" t="s">
        <v>2050</v>
      </c>
      <c r="D1913" s="355">
        <v>950</v>
      </c>
      <c r="E1913">
        <v>0.01</v>
      </c>
      <c r="F1913">
        <v>1.1883600000000001</v>
      </c>
      <c r="G1913" s="355">
        <v>0</v>
      </c>
      <c r="H1913">
        <v>1.1883600000000001</v>
      </c>
      <c r="I1913">
        <v>1.5</v>
      </c>
      <c r="J1913" s="355">
        <v>9703.02</v>
      </c>
    </row>
    <row r="1914" spans="1:10" x14ac:dyDescent="0.2">
      <c r="A1914">
        <v>4568</v>
      </c>
      <c r="B1914" s="585">
        <v>42979.677083333336</v>
      </c>
      <c r="C1914" s="376" t="s">
        <v>92</v>
      </c>
      <c r="D1914" s="355">
        <v>951</v>
      </c>
      <c r="E1914">
        <v>0.03</v>
      </c>
      <c r="F1914">
        <v>1.1892199999999999</v>
      </c>
      <c r="G1914" s="355">
        <v>0</v>
      </c>
      <c r="H1914">
        <v>0</v>
      </c>
    </row>
    <row r="1915" spans="1:10" x14ac:dyDescent="0.2">
      <c r="A1915">
        <v>4639</v>
      </c>
      <c r="B1915" s="585">
        <v>42982.379166666666</v>
      </c>
      <c r="C1915" s="376" t="s">
        <v>2050</v>
      </c>
      <c r="D1915" s="355">
        <v>951</v>
      </c>
      <c r="E1915">
        <v>0.03</v>
      </c>
      <c r="F1915">
        <v>1.1896899999999999</v>
      </c>
      <c r="G1915" s="355">
        <v>0</v>
      </c>
      <c r="H1915">
        <v>1.1896899999999999</v>
      </c>
      <c r="I1915">
        <v>0.84</v>
      </c>
      <c r="J1915" s="355">
        <v>9698.9699999999993</v>
      </c>
    </row>
    <row r="1916" spans="1:10" x14ac:dyDescent="0.2">
      <c r="A1916">
        <v>4573</v>
      </c>
      <c r="B1916" s="585">
        <v>42979.694444444445</v>
      </c>
      <c r="C1916" s="376" t="s">
        <v>93</v>
      </c>
      <c r="D1916" s="355">
        <v>952</v>
      </c>
      <c r="E1916">
        <v>0.01</v>
      </c>
      <c r="F1916">
        <v>1.18832</v>
      </c>
      <c r="G1916" s="355">
        <v>0</v>
      </c>
      <c r="H1916">
        <v>0</v>
      </c>
    </row>
    <row r="1917" spans="1:10" x14ac:dyDescent="0.2">
      <c r="A1917">
        <v>4575</v>
      </c>
      <c r="B1917" s="585">
        <v>42979.70416666667</v>
      </c>
      <c r="C1917" s="376" t="s">
        <v>2050</v>
      </c>
      <c r="D1917" s="355">
        <v>952</v>
      </c>
      <c r="E1917">
        <v>0.01</v>
      </c>
      <c r="F1917">
        <v>1.18675</v>
      </c>
      <c r="G1917" s="355">
        <v>0</v>
      </c>
      <c r="H1917">
        <v>1.18675</v>
      </c>
      <c r="I1917">
        <v>1.5</v>
      </c>
      <c r="J1917" s="355">
        <v>9704.52</v>
      </c>
    </row>
    <row r="1918" spans="1:10" x14ac:dyDescent="0.2">
      <c r="A1918">
        <v>4576</v>
      </c>
      <c r="B1918" s="585">
        <v>42979.70416666667</v>
      </c>
      <c r="C1918" s="376" t="s">
        <v>93</v>
      </c>
      <c r="D1918" s="355">
        <v>953</v>
      </c>
      <c r="E1918">
        <v>0.01</v>
      </c>
      <c r="F1918">
        <v>1.1867300000000001</v>
      </c>
      <c r="G1918" s="355">
        <v>0</v>
      </c>
      <c r="H1918">
        <v>0</v>
      </c>
    </row>
    <row r="1919" spans="1:10" x14ac:dyDescent="0.2">
      <c r="A1919">
        <v>4583</v>
      </c>
      <c r="B1919" s="585">
        <v>42979.708333333336</v>
      </c>
      <c r="C1919" s="376" t="s">
        <v>2050</v>
      </c>
      <c r="D1919" s="355">
        <v>953</v>
      </c>
      <c r="E1919">
        <v>0.01</v>
      </c>
      <c r="F1919">
        <v>1.18516</v>
      </c>
      <c r="G1919" s="355">
        <v>0</v>
      </c>
      <c r="H1919">
        <v>1.18516</v>
      </c>
      <c r="I1919">
        <v>1.5</v>
      </c>
      <c r="J1919" s="355">
        <v>9706.02</v>
      </c>
    </row>
    <row r="1920" spans="1:10" x14ac:dyDescent="0.2">
      <c r="A1920">
        <v>4578</v>
      </c>
      <c r="B1920" s="585">
        <v>42979.708333333336</v>
      </c>
      <c r="C1920" s="376" t="s">
        <v>92</v>
      </c>
      <c r="D1920" s="355">
        <v>954</v>
      </c>
      <c r="E1920">
        <v>0.06</v>
      </c>
      <c r="F1920">
        <v>1.1856599999999999</v>
      </c>
      <c r="G1920" s="355">
        <v>0</v>
      </c>
      <c r="H1920">
        <v>0</v>
      </c>
    </row>
    <row r="1921" spans="1:10" x14ac:dyDescent="0.2">
      <c r="A1921">
        <v>4640</v>
      </c>
      <c r="B1921" s="585">
        <v>42982.379166666666</v>
      </c>
      <c r="C1921" s="376" t="s">
        <v>2050</v>
      </c>
      <c r="D1921" s="355">
        <v>954</v>
      </c>
      <c r="E1921">
        <v>0.06</v>
      </c>
      <c r="F1921">
        <v>1.1896899999999999</v>
      </c>
      <c r="G1921" s="355">
        <v>0</v>
      </c>
      <c r="H1921">
        <v>1.1896899999999999</v>
      </c>
      <c r="I1921">
        <v>23.05</v>
      </c>
      <c r="J1921" s="355">
        <v>9722.02</v>
      </c>
    </row>
    <row r="1922" spans="1:10" x14ac:dyDescent="0.2">
      <c r="A1922">
        <v>4584</v>
      </c>
      <c r="B1922" s="585">
        <v>42979.711805555555</v>
      </c>
      <c r="C1922" s="376" t="s">
        <v>93</v>
      </c>
      <c r="D1922" s="355">
        <v>955</v>
      </c>
      <c r="E1922">
        <v>0.01</v>
      </c>
      <c r="F1922">
        <v>1.1860900000000001</v>
      </c>
      <c r="G1922" s="355">
        <v>0</v>
      </c>
      <c r="H1922">
        <v>0</v>
      </c>
    </row>
    <row r="1923" spans="1:10" x14ac:dyDescent="0.2">
      <c r="A1923">
        <v>4653</v>
      </c>
      <c r="B1923" s="585">
        <v>42983.448611111111</v>
      </c>
      <c r="C1923" s="376" t="s">
        <v>2050</v>
      </c>
      <c r="D1923" s="355">
        <v>955</v>
      </c>
      <c r="E1923">
        <v>0.01</v>
      </c>
      <c r="F1923">
        <v>1.1869499999999999</v>
      </c>
      <c r="G1923" s="355">
        <v>0</v>
      </c>
      <c r="H1923">
        <v>1.1869499999999999</v>
      </c>
      <c r="I1923">
        <v>-0.8</v>
      </c>
      <c r="J1923" s="355">
        <v>9722.7199999999993</v>
      </c>
    </row>
    <row r="1924" spans="1:10" x14ac:dyDescent="0.2">
      <c r="A1924">
        <v>4635</v>
      </c>
      <c r="B1924" s="585">
        <v>42982.37777777778</v>
      </c>
      <c r="C1924" s="376" t="s">
        <v>93</v>
      </c>
      <c r="D1924" s="355">
        <v>956</v>
      </c>
      <c r="E1924">
        <v>0.02</v>
      </c>
      <c r="F1924">
        <v>1.1896100000000001</v>
      </c>
      <c r="G1924" s="355">
        <v>0</v>
      </c>
      <c r="H1924">
        <v>0</v>
      </c>
    </row>
    <row r="1925" spans="1:10" x14ac:dyDescent="0.2">
      <c r="A1925">
        <v>4654</v>
      </c>
      <c r="B1925" s="585">
        <v>42983.448611111111</v>
      </c>
      <c r="C1925" s="376" t="s">
        <v>2050</v>
      </c>
      <c r="D1925" s="355">
        <v>956</v>
      </c>
      <c r="E1925">
        <v>0.02</v>
      </c>
      <c r="F1925">
        <v>1.1869499999999999</v>
      </c>
      <c r="G1925" s="355">
        <v>0</v>
      </c>
      <c r="H1925">
        <v>1.1869499999999999</v>
      </c>
      <c r="I1925">
        <v>5.31</v>
      </c>
      <c r="J1925" s="355">
        <v>9728.0300000000007</v>
      </c>
    </row>
    <row r="1926" spans="1:10" x14ac:dyDescent="0.2">
      <c r="A1926">
        <v>4642</v>
      </c>
      <c r="B1926" s="585">
        <v>42982.379166666666</v>
      </c>
      <c r="C1926" s="376" t="s">
        <v>92</v>
      </c>
      <c r="D1926" s="355">
        <v>957</v>
      </c>
      <c r="E1926">
        <v>0.01</v>
      </c>
      <c r="F1926">
        <v>1.1897200000000001</v>
      </c>
      <c r="G1926" s="355">
        <v>0</v>
      </c>
      <c r="H1926">
        <v>0</v>
      </c>
    </row>
    <row r="1927" spans="1:10" x14ac:dyDescent="0.2">
      <c r="A1927">
        <v>4644</v>
      </c>
      <c r="B1927" s="585">
        <v>42982.477777777778</v>
      </c>
      <c r="C1927" s="376" t="s">
        <v>2050</v>
      </c>
      <c r="D1927" s="355">
        <v>957</v>
      </c>
      <c r="E1927">
        <v>0.01</v>
      </c>
      <c r="F1927">
        <v>1.19129</v>
      </c>
      <c r="G1927" s="355">
        <v>0</v>
      </c>
      <c r="H1927">
        <v>1.19129</v>
      </c>
      <c r="I1927">
        <v>1.5</v>
      </c>
      <c r="J1927" s="355">
        <v>9723.52</v>
      </c>
    </row>
    <row r="1928" spans="1:10" x14ac:dyDescent="0.2">
      <c r="A1928">
        <v>4645</v>
      </c>
      <c r="B1928" s="585">
        <v>42982.479166666664</v>
      </c>
      <c r="C1928" s="376" t="s">
        <v>92</v>
      </c>
      <c r="D1928" s="355">
        <v>958</v>
      </c>
      <c r="E1928">
        <v>0.01</v>
      </c>
      <c r="F1928">
        <v>1.1914</v>
      </c>
      <c r="G1928" s="355">
        <v>0</v>
      </c>
      <c r="H1928">
        <v>0</v>
      </c>
    </row>
    <row r="1929" spans="1:10" x14ac:dyDescent="0.2">
      <c r="A1929">
        <v>4660</v>
      </c>
      <c r="B1929" s="585">
        <v>42983.563888888886</v>
      </c>
      <c r="C1929" s="376" t="s">
        <v>2050</v>
      </c>
      <c r="D1929" s="355">
        <v>958</v>
      </c>
      <c r="E1929">
        <v>0.01</v>
      </c>
      <c r="F1929">
        <v>1.19068</v>
      </c>
      <c r="G1929" s="355">
        <v>0</v>
      </c>
      <c r="H1929">
        <v>1.19068</v>
      </c>
      <c r="I1929">
        <v>-0.91</v>
      </c>
      <c r="J1929" s="355">
        <v>9727.1200000000008</v>
      </c>
    </row>
    <row r="1930" spans="1:10" x14ac:dyDescent="0.2">
      <c r="A1930">
        <v>4650</v>
      </c>
      <c r="B1930" s="585">
        <v>42983.446527777778</v>
      </c>
      <c r="C1930" s="376" t="s">
        <v>92</v>
      </c>
      <c r="D1930" s="355">
        <v>959</v>
      </c>
      <c r="E1930">
        <v>0.02</v>
      </c>
      <c r="F1930">
        <v>1.1879</v>
      </c>
      <c r="G1930" s="355">
        <v>0</v>
      </c>
      <c r="H1930">
        <v>0</v>
      </c>
    </row>
    <row r="1931" spans="1:10" x14ac:dyDescent="0.2">
      <c r="A1931">
        <v>4661</v>
      </c>
      <c r="B1931" s="585">
        <v>42983.563888888886</v>
      </c>
      <c r="C1931" s="376" t="s">
        <v>2050</v>
      </c>
      <c r="D1931" s="355">
        <v>959</v>
      </c>
      <c r="E1931">
        <v>0.02</v>
      </c>
      <c r="F1931">
        <v>1.19068</v>
      </c>
      <c r="G1931" s="355">
        <v>0</v>
      </c>
      <c r="H1931">
        <v>1.19068</v>
      </c>
      <c r="I1931">
        <v>5.42</v>
      </c>
      <c r="J1931" s="355">
        <v>9732.5400000000009</v>
      </c>
    </row>
    <row r="1932" spans="1:10" x14ac:dyDescent="0.2">
      <c r="A1932">
        <v>4655</v>
      </c>
      <c r="B1932" s="585">
        <v>42983.448611111111</v>
      </c>
      <c r="C1932" s="376" t="s">
        <v>93</v>
      </c>
      <c r="D1932" s="355">
        <v>960</v>
      </c>
      <c r="E1932">
        <v>0.01</v>
      </c>
      <c r="F1932">
        <v>1.1869000000000001</v>
      </c>
      <c r="G1932" s="355">
        <v>0</v>
      </c>
      <c r="H1932">
        <v>0</v>
      </c>
    </row>
    <row r="1933" spans="1:10" x14ac:dyDescent="0.2">
      <c r="A1933">
        <v>4671</v>
      </c>
      <c r="B1933" s="585">
        <v>42983.756249999999</v>
      </c>
      <c r="C1933" s="376" t="s">
        <v>2050</v>
      </c>
      <c r="D1933" s="355">
        <v>960</v>
      </c>
      <c r="E1933">
        <v>0.01</v>
      </c>
      <c r="F1933">
        <v>1.1900200000000001</v>
      </c>
      <c r="G1933" s="355">
        <v>0</v>
      </c>
      <c r="H1933">
        <v>1.1900200000000001</v>
      </c>
      <c r="I1933">
        <v>-3.19</v>
      </c>
      <c r="J1933" s="355">
        <v>9730.85</v>
      </c>
    </row>
    <row r="1934" spans="1:10" x14ac:dyDescent="0.2">
      <c r="A1934">
        <v>4657</v>
      </c>
      <c r="B1934" s="585">
        <v>42983.563194444447</v>
      </c>
      <c r="C1934" s="376" t="s">
        <v>93</v>
      </c>
      <c r="D1934" s="355">
        <v>961</v>
      </c>
      <c r="E1934">
        <v>0.02</v>
      </c>
      <c r="F1934">
        <v>1.19041</v>
      </c>
      <c r="G1934" s="355">
        <v>0</v>
      </c>
      <c r="H1934">
        <v>0</v>
      </c>
    </row>
    <row r="1935" spans="1:10" x14ac:dyDescent="0.2">
      <c r="A1935">
        <v>4672</v>
      </c>
      <c r="B1935" s="585">
        <v>42983.756249999999</v>
      </c>
      <c r="C1935" s="376" t="s">
        <v>2050</v>
      </c>
      <c r="D1935" s="355">
        <v>961</v>
      </c>
      <c r="E1935">
        <v>0.02</v>
      </c>
      <c r="F1935">
        <v>1.1900200000000001</v>
      </c>
      <c r="G1935" s="355">
        <v>0</v>
      </c>
      <c r="H1935">
        <v>1.1900200000000001</v>
      </c>
      <c r="I1935">
        <v>0.64</v>
      </c>
      <c r="J1935" s="355">
        <v>9731.49</v>
      </c>
    </row>
    <row r="1936" spans="1:10" x14ac:dyDescent="0.2">
      <c r="A1936">
        <v>4662</v>
      </c>
      <c r="B1936" s="585">
        <v>42983.563888888886</v>
      </c>
      <c r="C1936" s="376" t="s">
        <v>92</v>
      </c>
      <c r="D1936" s="355">
        <v>962</v>
      </c>
      <c r="E1936">
        <v>0.01</v>
      </c>
      <c r="F1936">
        <v>1.1907099999999999</v>
      </c>
      <c r="G1936" s="355">
        <v>0</v>
      </c>
      <c r="H1936">
        <v>0</v>
      </c>
    </row>
    <row r="1937" spans="1:10" x14ac:dyDescent="0.2">
      <c r="A1937">
        <v>4664</v>
      </c>
      <c r="B1937" s="585">
        <v>42983.731249999997</v>
      </c>
      <c r="C1937" s="376" t="s">
        <v>2050</v>
      </c>
      <c r="D1937" s="355">
        <v>962</v>
      </c>
      <c r="E1937">
        <v>0.01</v>
      </c>
      <c r="F1937">
        <v>1.19228</v>
      </c>
      <c r="G1937" s="355">
        <v>0</v>
      </c>
      <c r="H1937">
        <v>1.19228</v>
      </c>
      <c r="I1937">
        <v>1.5</v>
      </c>
      <c r="J1937" s="355">
        <v>9734.0400000000009</v>
      </c>
    </row>
    <row r="1938" spans="1:10" x14ac:dyDescent="0.2">
      <c r="A1938">
        <v>4665</v>
      </c>
      <c r="B1938" s="585">
        <v>42983.732638888891</v>
      </c>
      <c r="C1938" s="376" t="s">
        <v>92</v>
      </c>
      <c r="D1938" s="355">
        <v>963</v>
      </c>
      <c r="E1938">
        <v>0.01</v>
      </c>
      <c r="F1938">
        <v>1.1927099999999999</v>
      </c>
      <c r="G1938" s="355">
        <v>0</v>
      </c>
      <c r="H1938">
        <v>0</v>
      </c>
    </row>
    <row r="1939" spans="1:10" x14ac:dyDescent="0.2">
      <c r="A1939">
        <v>4681</v>
      </c>
      <c r="B1939" s="585">
        <v>42984.462500000001</v>
      </c>
      <c r="C1939" s="376" t="s">
        <v>2050</v>
      </c>
      <c r="D1939" s="355">
        <v>963</v>
      </c>
      <c r="E1939">
        <v>0.01</v>
      </c>
      <c r="F1939">
        <v>1.1943999999999999</v>
      </c>
      <c r="G1939" s="355">
        <v>0</v>
      </c>
      <c r="H1939">
        <v>1.1943999999999999</v>
      </c>
      <c r="I1939">
        <v>1.5</v>
      </c>
      <c r="J1939" s="355">
        <v>9744.51</v>
      </c>
    </row>
    <row r="1940" spans="1:10" x14ac:dyDescent="0.2">
      <c r="A1940">
        <v>4667</v>
      </c>
      <c r="B1940" s="585">
        <v>42983.740277777775</v>
      </c>
      <c r="C1940" s="376" t="s">
        <v>93</v>
      </c>
      <c r="D1940" s="355">
        <v>964</v>
      </c>
      <c r="E1940">
        <v>0.03</v>
      </c>
      <c r="F1940">
        <v>1.1939299999999999</v>
      </c>
      <c r="G1940" s="355">
        <v>0</v>
      </c>
      <c r="H1940">
        <v>0</v>
      </c>
    </row>
    <row r="1941" spans="1:10" x14ac:dyDescent="0.2">
      <c r="A1941">
        <v>4673</v>
      </c>
      <c r="B1941" s="585">
        <v>42983.756249999999</v>
      </c>
      <c r="C1941" s="376" t="s">
        <v>2050</v>
      </c>
      <c r="D1941" s="355">
        <v>964</v>
      </c>
      <c r="E1941">
        <v>0.03</v>
      </c>
      <c r="F1941">
        <v>1.1900200000000001</v>
      </c>
      <c r="G1941" s="355">
        <v>0</v>
      </c>
      <c r="H1941">
        <v>1.1900200000000001</v>
      </c>
      <c r="I1941">
        <v>11.52</v>
      </c>
      <c r="J1941" s="355">
        <v>9743.01</v>
      </c>
    </row>
    <row r="1942" spans="1:10" x14ac:dyDescent="0.2">
      <c r="A1942">
        <v>4674</v>
      </c>
      <c r="B1942" s="585">
        <v>42983.756944444445</v>
      </c>
      <c r="C1942" s="376" t="s">
        <v>93</v>
      </c>
      <c r="D1942" s="355">
        <v>965</v>
      </c>
      <c r="E1942">
        <v>0.01</v>
      </c>
      <c r="F1942">
        <v>1.1907799999999999</v>
      </c>
      <c r="G1942" s="355">
        <v>0</v>
      </c>
      <c r="H1942">
        <v>0</v>
      </c>
    </row>
    <row r="1943" spans="1:10" x14ac:dyDescent="0.2">
      <c r="A1943">
        <v>4684</v>
      </c>
      <c r="B1943" s="585">
        <v>42984.71875</v>
      </c>
      <c r="C1943" s="376" t="s">
        <v>2050</v>
      </c>
      <c r="D1943" s="355">
        <v>965</v>
      </c>
      <c r="E1943">
        <v>0.01</v>
      </c>
      <c r="F1943">
        <v>1.19157</v>
      </c>
      <c r="G1943" s="355">
        <v>0</v>
      </c>
      <c r="H1943">
        <v>1.19157</v>
      </c>
      <c r="I1943">
        <v>-0.79</v>
      </c>
      <c r="J1943" s="355">
        <v>9743.7199999999993</v>
      </c>
    </row>
    <row r="1944" spans="1:10" x14ac:dyDescent="0.2">
      <c r="A1944">
        <v>4678</v>
      </c>
      <c r="B1944" s="585">
        <v>42984.461805555555</v>
      </c>
      <c r="C1944" s="376" t="s">
        <v>93</v>
      </c>
      <c r="D1944" s="355">
        <v>966</v>
      </c>
      <c r="E1944">
        <v>0.02</v>
      </c>
      <c r="F1944">
        <v>1.19428</v>
      </c>
      <c r="G1944" s="355">
        <v>0</v>
      </c>
      <c r="H1944">
        <v>0</v>
      </c>
    </row>
    <row r="1945" spans="1:10" x14ac:dyDescent="0.2">
      <c r="A1945">
        <v>4685</v>
      </c>
      <c r="B1945" s="585">
        <v>42984.71875</v>
      </c>
      <c r="C1945" s="376" t="s">
        <v>2050</v>
      </c>
      <c r="D1945" s="355">
        <v>966</v>
      </c>
      <c r="E1945">
        <v>0.02</v>
      </c>
      <c r="F1945">
        <v>1.19157</v>
      </c>
      <c r="G1945" s="355">
        <v>0</v>
      </c>
      <c r="H1945">
        <v>1.19157</v>
      </c>
      <c r="I1945">
        <v>5.28</v>
      </c>
      <c r="J1945" s="355">
        <v>9749</v>
      </c>
    </row>
    <row r="1946" spans="1:10" x14ac:dyDescent="0.2">
      <c r="A1946">
        <v>4682</v>
      </c>
      <c r="B1946" s="585">
        <v>42984.462500000001</v>
      </c>
      <c r="C1946" s="376" t="s">
        <v>92</v>
      </c>
      <c r="D1946" s="355">
        <v>967</v>
      </c>
      <c r="E1946">
        <v>0.01</v>
      </c>
      <c r="F1946">
        <v>1.1944399999999999</v>
      </c>
      <c r="G1946" s="355">
        <v>0</v>
      </c>
      <c r="H1946">
        <v>0</v>
      </c>
    </row>
    <row r="1947" spans="1:10" x14ac:dyDescent="0.2">
      <c r="A1947">
        <v>4694</v>
      </c>
      <c r="B1947" s="585">
        <v>42985.423611111109</v>
      </c>
      <c r="C1947" s="376" t="s">
        <v>2050</v>
      </c>
      <c r="D1947" s="355">
        <v>967</v>
      </c>
      <c r="E1947">
        <v>0.01</v>
      </c>
      <c r="F1947">
        <v>1.194</v>
      </c>
      <c r="G1947" s="355">
        <v>0</v>
      </c>
      <c r="H1947">
        <v>1.194</v>
      </c>
      <c r="I1947">
        <v>-0.87</v>
      </c>
      <c r="J1947" s="355">
        <v>9748.1299999999992</v>
      </c>
    </row>
    <row r="1948" spans="1:10" x14ac:dyDescent="0.2">
      <c r="A1948">
        <v>4686</v>
      </c>
      <c r="B1948" s="585">
        <v>42984.71875</v>
      </c>
      <c r="C1948" s="376" t="s">
        <v>93</v>
      </c>
      <c r="D1948" s="355">
        <v>968</v>
      </c>
      <c r="E1948">
        <v>0.01</v>
      </c>
      <c r="F1948">
        <v>1.1915500000000001</v>
      </c>
      <c r="G1948" s="355">
        <v>0</v>
      </c>
      <c r="H1948">
        <v>0</v>
      </c>
    </row>
    <row r="1949" spans="1:10" x14ac:dyDescent="0.2">
      <c r="A1949">
        <v>4715</v>
      </c>
      <c r="B1949" s="585">
        <v>42985.648611111108</v>
      </c>
      <c r="C1949" s="376" t="s">
        <v>2050</v>
      </c>
      <c r="D1949" s="355">
        <v>968</v>
      </c>
      <c r="E1949">
        <v>0.01</v>
      </c>
      <c r="F1949">
        <v>1.19479</v>
      </c>
      <c r="G1949" s="355">
        <v>0</v>
      </c>
      <c r="H1949">
        <v>1.19479</v>
      </c>
      <c r="I1949">
        <v>-3.11</v>
      </c>
      <c r="J1949" s="355">
        <v>9756.3799999999992</v>
      </c>
    </row>
    <row r="1950" spans="1:10" x14ac:dyDescent="0.2">
      <c r="A1950">
        <v>4688</v>
      </c>
      <c r="B1950" s="585">
        <v>42984.921527777777</v>
      </c>
      <c r="C1950" s="376" t="s">
        <v>92</v>
      </c>
      <c r="D1950" s="355">
        <v>969</v>
      </c>
      <c r="E1950">
        <v>0.02</v>
      </c>
      <c r="F1950">
        <v>1.19089</v>
      </c>
      <c r="G1950" s="355">
        <v>0</v>
      </c>
      <c r="H1950">
        <v>0</v>
      </c>
    </row>
    <row r="1951" spans="1:10" x14ac:dyDescent="0.2">
      <c r="A1951">
        <v>4695</v>
      </c>
      <c r="B1951" s="585">
        <v>42985.423611111109</v>
      </c>
      <c r="C1951" s="376" t="s">
        <v>2050</v>
      </c>
      <c r="D1951" s="355">
        <v>969</v>
      </c>
      <c r="E1951">
        <v>0.02</v>
      </c>
      <c r="F1951">
        <v>1.194</v>
      </c>
      <c r="G1951" s="355">
        <v>0</v>
      </c>
      <c r="H1951">
        <v>1.194</v>
      </c>
      <c r="I1951">
        <v>5.37</v>
      </c>
      <c r="J1951" s="355">
        <v>9753.5</v>
      </c>
    </row>
    <row r="1952" spans="1:10" x14ac:dyDescent="0.2">
      <c r="A1952">
        <v>4696</v>
      </c>
      <c r="B1952" s="585">
        <v>42985.423611111109</v>
      </c>
      <c r="C1952" s="376" t="s">
        <v>92</v>
      </c>
      <c r="D1952" s="355">
        <v>970</v>
      </c>
      <c r="E1952">
        <v>0.01</v>
      </c>
      <c r="F1952">
        <v>1.1940500000000001</v>
      </c>
      <c r="G1952" s="355">
        <v>0</v>
      </c>
      <c r="H1952">
        <v>0</v>
      </c>
    </row>
    <row r="1953" spans="1:10" x14ac:dyDescent="0.2">
      <c r="A1953">
        <v>4698</v>
      </c>
      <c r="B1953" s="585">
        <v>42985.448611111111</v>
      </c>
      <c r="C1953" s="376" t="s">
        <v>2050</v>
      </c>
      <c r="D1953" s="355">
        <v>970</v>
      </c>
      <c r="E1953">
        <v>0.01</v>
      </c>
      <c r="F1953">
        <v>1.1956199999999999</v>
      </c>
      <c r="G1953" s="355">
        <v>0</v>
      </c>
      <c r="H1953">
        <v>1.1956199999999999</v>
      </c>
      <c r="I1953">
        <v>1.5</v>
      </c>
      <c r="J1953" s="355">
        <v>9755</v>
      </c>
    </row>
    <row r="1954" spans="1:10" x14ac:dyDescent="0.2">
      <c r="A1954">
        <v>4699</v>
      </c>
      <c r="B1954" s="585">
        <v>42985.451388888891</v>
      </c>
      <c r="C1954" s="376" t="s">
        <v>92</v>
      </c>
      <c r="D1954" s="355">
        <v>971</v>
      </c>
      <c r="E1954">
        <v>0.01</v>
      </c>
      <c r="F1954">
        <v>1.1950000000000001</v>
      </c>
      <c r="G1954" s="355">
        <v>0</v>
      </c>
      <c r="H1954">
        <v>0</v>
      </c>
    </row>
    <row r="1955" spans="1:10" x14ac:dyDescent="0.2">
      <c r="A1955">
        <v>4704</v>
      </c>
      <c r="B1955" s="585">
        <v>42985.478472222225</v>
      </c>
      <c r="C1955" s="376" t="s">
        <v>2050</v>
      </c>
      <c r="D1955" s="355">
        <v>971</v>
      </c>
      <c r="E1955">
        <v>0.01</v>
      </c>
      <c r="F1955">
        <v>1.1965699999999999</v>
      </c>
      <c r="G1955" s="355">
        <v>0</v>
      </c>
      <c r="H1955">
        <v>1.1965699999999999</v>
      </c>
      <c r="I1955">
        <v>1.5</v>
      </c>
      <c r="J1955" s="355">
        <v>9756.5</v>
      </c>
    </row>
    <row r="1956" spans="1:10" x14ac:dyDescent="0.2">
      <c r="A1956">
        <v>4701</v>
      </c>
      <c r="B1956" s="585">
        <v>42985.45208333333</v>
      </c>
      <c r="C1956" s="376" t="s">
        <v>93</v>
      </c>
      <c r="D1956" s="355">
        <v>972</v>
      </c>
      <c r="E1956">
        <v>0.02</v>
      </c>
      <c r="F1956">
        <v>1.19506</v>
      </c>
      <c r="G1956" s="355">
        <v>0</v>
      </c>
      <c r="H1956">
        <v>0</v>
      </c>
    </row>
    <row r="1957" spans="1:10" x14ac:dyDescent="0.2">
      <c r="A1957">
        <v>4716</v>
      </c>
      <c r="B1957" s="585">
        <v>42985.648611111108</v>
      </c>
      <c r="C1957" s="376" t="s">
        <v>2050</v>
      </c>
      <c r="D1957" s="355">
        <v>972</v>
      </c>
      <c r="E1957">
        <v>0.02</v>
      </c>
      <c r="F1957">
        <v>1.19479</v>
      </c>
      <c r="G1957" s="355">
        <v>0</v>
      </c>
      <c r="H1957">
        <v>1.19479</v>
      </c>
      <c r="I1957">
        <v>0.4</v>
      </c>
      <c r="J1957" s="355">
        <v>9756.7800000000007</v>
      </c>
    </row>
    <row r="1958" spans="1:10" x14ac:dyDescent="0.2">
      <c r="A1958">
        <v>4705</v>
      </c>
      <c r="B1958" s="585">
        <v>42985.479166666664</v>
      </c>
      <c r="C1958" s="376" t="s">
        <v>92</v>
      </c>
      <c r="D1958" s="355">
        <v>973</v>
      </c>
      <c r="E1958">
        <v>0.01</v>
      </c>
      <c r="F1958">
        <v>1.1963900000000001</v>
      </c>
      <c r="G1958" s="355">
        <v>0</v>
      </c>
      <c r="H1958">
        <v>0</v>
      </c>
    </row>
    <row r="1959" spans="1:10" x14ac:dyDescent="0.2">
      <c r="A1959">
        <v>4707</v>
      </c>
      <c r="B1959" s="585">
        <v>42985.535416666666</v>
      </c>
      <c r="C1959" s="376" t="s">
        <v>2050</v>
      </c>
      <c r="D1959" s="355">
        <v>973</v>
      </c>
      <c r="E1959">
        <v>0.01</v>
      </c>
      <c r="F1959">
        <v>1.1979599999999999</v>
      </c>
      <c r="G1959" s="355">
        <v>0</v>
      </c>
      <c r="H1959">
        <v>1.1979599999999999</v>
      </c>
      <c r="I1959">
        <v>1.5</v>
      </c>
      <c r="J1959" s="355">
        <v>9758</v>
      </c>
    </row>
    <row r="1960" spans="1:10" x14ac:dyDescent="0.2">
      <c r="A1960">
        <v>4708</v>
      </c>
      <c r="B1960" s="585">
        <v>42985.535416666666</v>
      </c>
      <c r="C1960" s="376" t="s">
        <v>92</v>
      </c>
      <c r="D1960" s="355">
        <v>974</v>
      </c>
      <c r="E1960">
        <v>0.01</v>
      </c>
      <c r="F1960">
        <v>1.1981299999999999</v>
      </c>
      <c r="G1960" s="355">
        <v>0</v>
      </c>
      <c r="H1960">
        <v>0</v>
      </c>
    </row>
    <row r="1961" spans="1:10" x14ac:dyDescent="0.2">
      <c r="A1961">
        <v>4714</v>
      </c>
      <c r="B1961" s="585">
        <v>42985.648611111108</v>
      </c>
      <c r="C1961" s="376" t="s">
        <v>2050</v>
      </c>
      <c r="D1961" s="355">
        <v>974</v>
      </c>
      <c r="E1961">
        <v>0.01</v>
      </c>
      <c r="F1961">
        <v>1.1997</v>
      </c>
      <c r="G1961" s="355">
        <v>0</v>
      </c>
      <c r="H1961">
        <v>1.1997</v>
      </c>
      <c r="I1961">
        <v>1.5</v>
      </c>
      <c r="J1961" s="355">
        <v>9759.5</v>
      </c>
    </row>
    <row r="1962" spans="1:10" x14ac:dyDescent="0.2">
      <c r="A1962">
        <v>4710</v>
      </c>
      <c r="B1962" s="585">
        <v>42985.57916666667</v>
      </c>
      <c r="C1962" s="376" t="s">
        <v>93</v>
      </c>
      <c r="D1962" s="355">
        <v>975</v>
      </c>
      <c r="E1962">
        <v>0.03</v>
      </c>
      <c r="F1962">
        <v>1.1987699999999999</v>
      </c>
      <c r="G1962" s="355">
        <v>0</v>
      </c>
      <c r="H1962">
        <v>0</v>
      </c>
    </row>
    <row r="1963" spans="1:10" x14ac:dyDescent="0.2">
      <c r="A1963">
        <v>4717</v>
      </c>
      <c r="B1963" s="585">
        <v>42985.648611111108</v>
      </c>
      <c r="C1963" s="376" t="s">
        <v>2050</v>
      </c>
      <c r="D1963" s="355">
        <v>975</v>
      </c>
      <c r="E1963">
        <v>0.03</v>
      </c>
      <c r="F1963">
        <v>1.19479</v>
      </c>
      <c r="G1963" s="355">
        <v>0</v>
      </c>
      <c r="H1963">
        <v>1.19479</v>
      </c>
      <c r="I1963">
        <v>11.73</v>
      </c>
      <c r="J1963" s="355">
        <v>9768.51</v>
      </c>
    </row>
    <row r="1964" spans="1:10" x14ac:dyDescent="0.2">
      <c r="A1964">
        <v>4718</v>
      </c>
      <c r="B1964" s="585">
        <v>42985.652777777781</v>
      </c>
      <c r="C1964" s="376" t="s">
        <v>93</v>
      </c>
      <c r="D1964" s="355">
        <v>976</v>
      </c>
      <c r="E1964">
        <v>0.01</v>
      </c>
      <c r="F1964">
        <v>1.19868</v>
      </c>
      <c r="G1964" s="355">
        <v>0</v>
      </c>
      <c r="H1964">
        <v>0</v>
      </c>
    </row>
    <row r="1965" spans="1:10" x14ac:dyDescent="0.2">
      <c r="A1965">
        <v>4734</v>
      </c>
      <c r="B1965" s="585">
        <v>42985.693749999999</v>
      </c>
      <c r="C1965" s="376" t="s">
        <v>2050</v>
      </c>
      <c r="D1965" s="355">
        <v>976</v>
      </c>
      <c r="E1965">
        <v>0.01</v>
      </c>
      <c r="F1965">
        <v>1.1994499999999999</v>
      </c>
      <c r="G1965" s="355">
        <v>0</v>
      </c>
      <c r="H1965">
        <v>1.1994499999999999</v>
      </c>
      <c r="I1965">
        <v>-0.84</v>
      </c>
      <c r="J1965" s="355">
        <v>9770.67</v>
      </c>
    </row>
    <row r="1966" spans="1:10" x14ac:dyDescent="0.2">
      <c r="A1966">
        <v>4720</v>
      </c>
      <c r="B1966" s="585">
        <v>42985.652777777781</v>
      </c>
      <c r="C1966" s="376" t="s">
        <v>92</v>
      </c>
      <c r="D1966" s="355">
        <v>977</v>
      </c>
      <c r="E1966">
        <v>0.01</v>
      </c>
      <c r="F1966">
        <v>1.19872</v>
      </c>
      <c r="G1966" s="355">
        <v>0</v>
      </c>
      <c r="H1966">
        <v>0</v>
      </c>
    </row>
    <row r="1967" spans="1:10" x14ac:dyDescent="0.2">
      <c r="A1967">
        <v>4722</v>
      </c>
      <c r="B1967" s="585">
        <v>42985.652777777781</v>
      </c>
      <c r="C1967" s="376" t="s">
        <v>2050</v>
      </c>
      <c r="D1967" s="355">
        <v>977</v>
      </c>
      <c r="E1967">
        <v>0.01</v>
      </c>
      <c r="F1967">
        <v>1.2002900000000001</v>
      </c>
      <c r="G1967" s="355">
        <v>0</v>
      </c>
      <c r="H1967">
        <v>1.2002900000000001</v>
      </c>
      <c r="I1967">
        <v>1.5</v>
      </c>
      <c r="J1967" s="355">
        <v>9770.01</v>
      </c>
    </row>
    <row r="1968" spans="1:10" x14ac:dyDescent="0.2">
      <c r="A1968">
        <v>4723</v>
      </c>
      <c r="B1968" s="585">
        <v>42985.65625</v>
      </c>
      <c r="C1968" s="376" t="s">
        <v>92</v>
      </c>
      <c r="D1968" s="355">
        <v>978</v>
      </c>
      <c r="E1968">
        <v>0.01</v>
      </c>
      <c r="F1968">
        <v>1.20164</v>
      </c>
      <c r="G1968" s="355">
        <v>0</v>
      </c>
      <c r="H1968">
        <v>0</v>
      </c>
    </row>
    <row r="1969" spans="1:10" x14ac:dyDescent="0.2">
      <c r="A1969">
        <v>4728</v>
      </c>
      <c r="B1969" s="585">
        <v>42985.658333333333</v>
      </c>
      <c r="C1969" s="376" t="s">
        <v>2050</v>
      </c>
      <c r="D1969" s="355">
        <v>978</v>
      </c>
      <c r="E1969">
        <v>0.01</v>
      </c>
      <c r="F1969">
        <v>1.2032099999999999</v>
      </c>
      <c r="G1969" s="355">
        <v>0</v>
      </c>
      <c r="H1969">
        <v>1.2032099999999999</v>
      </c>
      <c r="I1969">
        <v>1.5</v>
      </c>
      <c r="J1969" s="355">
        <v>9771.51</v>
      </c>
    </row>
    <row r="1970" spans="1:10" x14ac:dyDescent="0.2">
      <c r="A1970">
        <v>4725</v>
      </c>
      <c r="B1970" s="585">
        <v>42985.65625</v>
      </c>
      <c r="C1970" s="376" t="s">
        <v>93</v>
      </c>
      <c r="D1970" s="355">
        <v>979</v>
      </c>
      <c r="E1970">
        <v>0.02</v>
      </c>
      <c r="F1970">
        <v>1.2021900000000001</v>
      </c>
      <c r="G1970" s="355">
        <v>0</v>
      </c>
      <c r="H1970">
        <v>0</v>
      </c>
    </row>
    <row r="1971" spans="1:10" x14ac:dyDescent="0.2">
      <c r="A1971">
        <v>4735</v>
      </c>
      <c r="B1971" s="585">
        <v>42985.693749999999</v>
      </c>
      <c r="C1971" s="376" t="s">
        <v>2050</v>
      </c>
      <c r="D1971" s="355">
        <v>979</v>
      </c>
      <c r="E1971">
        <v>0.02</v>
      </c>
      <c r="F1971">
        <v>1.1994499999999999</v>
      </c>
      <c r="G1971" s="355">
        <v>0</v>
      </c>
      <c r="H1971">
        <v>1.1994499999999999</v>
      </c>
      <c r="I1971">
        <v>5.34</v>
      </c>
      <c r="J1971" s="355">
        <v>9776.01</v>
      </c>
    </row>
    <row r="1972" spans="1:10" x14ac:dyDescent="0.2">
      <c r="A1972">
        <v>4729</v>
      </c>
      <c r="B1972" s="585">
        <v>42985.659722222219</v>
      </c>
      <c r="C1972" s="376" t="s">
        <v>92</v>
      </c>
      <c r="D1972" s="355">
        <v>980</v>
      </c>
      <c r="E1972">
        <v>0.01</v>
      </c>
      <c r="F1972">
        <v>1.2049300000000001</v>
      </c>
      <c r="G1972" s="355">
        <v>0</v>
      </c>
      <c r="H1972">
        <v>0</v>
      </c>
    </row>
    <row r="1973" spans="1:10" x14ac:dyDescent="0.2">
      <c r="A1973">
        <v>4755</v>
      </c>
      <c r="B1973" s="585">
        <v>42986.224999999999</v>
      </c>
      <c r="C1973" s="376" t="s">
        <v>2050</v>
      </c>
      <c r="D1973" s="355">
        <v>980</v>
      </c>
      <c r="E1973">
        <v>0.01</v>
      </c>
      <c r="F1973">
        <v>1.20421</v>
      </c>
      <c r="G1973" s="355">
        <v>0</v>
      </c>
      <c r="H1973">
        <v>1.20421</v>
      </c>
      <c r="I1973">
        <v>-0.91</v>
      </c>
      <c r="J1973" s="355">
        <v>9781.11</v>
      </c>
    </row>
    <row r="1974" spans="1:10" x14ac:dyDescent="0.2">
      <c r="A1974">
        <v>4731</v>
      </c>
      <c r="B1974" s="585">
        <v>42985.69027777778</v>
      </c>
      <c r="C1974" s="376" t="s">
        <v>92</v>
      </c>
      <c r="D1974" s="355">
        <v>981</v>
      </c>
      <c r="E1974">
        <v>0.02</v>
      </c>
      <c r="F1974">
        <v>1.2013199999999999</v>
      </c>
      <c r="G1974" s="355">
        <v>0</v>
      </c>
      <c r="H1974">
        <v>0</v>
      </c>
    </row>
    <row r="1975" spans="1:10" x14ac:dyDescent="0.2">
      <c r="A1975">
        <v>4756</v>
      </c>
      <c r="B1975" s="585">
        <v>42986.224999999999</v>
      </c>
      <c r="C1975" s="376" t="s">
        <v>2050</v>
      </c>
      <c r="D1975" s="355">
        <v>981</v>
      </c>
      <c r="E1975">
        <v>0.02</v>
      </c>
      <c r="F1975">
        <v>1.20421</v>
      </c>
      <c r="G1975" s="355">
        <v>0</v>
      </c>
      <c r="H1975">
        <v>1.20421</v>
      </c>
      <c r="I1975">
        <v>5.4</v>
      </c>
      <c r="J1975" s="355">
        <v>9786.52</v>
      </c>
    </row>
    <row r="1976" spans="1:10" x14ac:dyDescent="0.2">
      <c r="A1976">
        <v>4736</v>
      </c>
      <c r="B1976" s="585">
        <v>42985.694444444445</v>
      </c>
      <c r="C1976" s="376" t="s">
        <v>93</v>
      </c>
      <c r="D1976" s="355">
        <v>982</v>
      </c>
      <c r="E1976">
        <v>0.01</v>
      </c>
      <c r="F1976">
        <v>1.2000500000000001</v>
      </c>
      <c r="G1976" s="355">
        <v>0</v>
      </c>
      <c r="H1976">
        <v>0</v>
      </c>
    </row>
    <row r="1977" spans="1:10" x14ac:dyDescent="0.2">
      <c r="A1977">
        <v>4738</v>
      </c>
      <c r="B1977" s="585">
        <v>42985.697916666664</v>
      </c>
      <c r="C1977" s="376" t="s">
        <v>2050</v>
      </c>
      <c r="D1977" s="355">
        <v>982</v>
      </c>
      <c r="E1977">
        <v>0.01</v>
      </c>
      <c r="F1977">
        <v>1.19848</v>
      </c>
      <c r="G1977" s="355">
        <v>0</v>
      </c>
      <c r="H1977">
        <v>1.19848</v>
      </c>
      <c r="I1977">
        <v>1.5</v>
      </c>
      <c r="J1977" s="355">
        <v>9777.51</v>
      </c>
    </row>
    <row r="1978" spans="1:10" x14ac:dyDescent="0.2">
      <c r="A1978">
        <v>4739</v>
      </c>
      <c r="B1978" s="585">
        <v>42985.697916666664</v>
      </c>
      <c r="C1978" s="376" t="s">
        <v>93</v>
      </c>
      <c r="D1978" s="355">
        <v>983</v>
      </c>
      <c r="E1978">
        <v>0.01</v>
      </c>
      <c r="F1978">
        <v>1.19842</v>
      </c>
      <c r="G1978" s="355">
        <v>0</v>
      </c>
      <c r="H1978">
        <v>0</v>
      </c>
    </row>
    <row r="1979" spans="1:10" x14ac:dyDescent="0.2">
      <c r="A1979">
        <v>4744</v>
      </c>
      <c r="B1979" s="585">
        <v>42985.829861111109</v>
      </c>
      <c r="C1979" s="376" t="s">
        <v>2050</v>
      </c>
      <c r="D1979" s="355">
        <v>983</v>
      </c>
      <c r="E1979">
        <v>0.01</v>
      </c>
      <c r="F1979">
        <v>1.1991799999999999</v>
      </c>
      <c r="G1979" s="355">
        <v>0</v>
      </c>
      <c r="H1979">
        <v>1.1991799999999999</v>
      </c>
      <c r="I1979">
        <v>-0.83</v>
      </c>
      <c r="J1979" s="355">
        <v>9776.68</v>
      </c>
    </row>
    <row r="1980" spans="1:10" x14ac:dyDescent="0.2">
      <c r="A1980">
        <v>4741</v>
      </c>
      <c r="B1980" s="585">
        <v>42985.757638888892</v>
      </c>
      <c r="C1980" s="376" t="s">
        <v>93</v>
      </c>
      <c r="D1980" s="355">
        <v>984</v>
      </c>
      <c r="E1980">
        <v>0.02</v>
      </c>
      <c r="F1980">
        <v>1.2019200000000001</v>
      </c>
      <c r="G1980" s="355">
        <v>0</v>
      </c>
      <c r="H1980">
        <v>0</v>
      </c>
    </row>
    <row r="1981" spans="1:10" x14ac:dyDescent="0.2">
      <c r="A1981">
        <v>4745</v>
      </c>
      <c r="B1981" s="585">
        <v>42985.829861111109</v>
      </c>
      <c r="C1981" s="376" t="s">
        <v>2050</v>
      </c>
      <c r="D1981" s="355">
        <v>984</v>
      </c>
      <c r="E1981">
        <v>0.02</v>
      </c>
      <c r="F1981">
        <v>1.1991799999999999</v>
      </c>
      <c r="G1981" s="355">
        <v>0</v>
      </c>
      <c r="H1981">
        <v>1.1991799999999999</v>
      </c>
      <c r="I1981">
        <v>5.34</v>
      </c>
      <c r="J1981" s="355">
        <v>9782.02</v>
      </c>
    </row>
    <row r="1982" spans="1:10" x14ac:dyDescent="0.2">
      <c r="A1982">
        <v>4746</v>
      </c>
      <c r="B1982" s="585">
        <v>42985.829861111109</v>
      </c>
      <c r="C1982" s="376" t="s">
        <v>93</v>
      </c>
      <c r="D1982" s="355">
        <v>985</v>
      </c>
      <c r="E1982">
        <v>0.01</v>
      </c>
      <c r="F1982">
        <v>1.1991400000000001</v>
      </c>
      <c r="G1982" s="355">
        <v>0</v>
      </c>
      <c r="H1982">
        <v>0</v>
      </c>
    </row>
    <row r="1983" spans="1:10" x14ac:dyDescent="0.2">
      <c r="A1983">
        <v>4772</v>
      </c>
      <c r="B1983" s="585">
        <v>42986.727777777778</v>
      </c>
      <c r="C1983" s="376" t="s">
        <v>2050</v>
      </c>
      <c r="D1983" s="355">
        <v>985</v>
      </c>
      <c r="E1983">
        <v>0.01</v>
      </c>
      <c r="F1983">
        <v>1.20231</v>
      </c>
      <c r="G1983" s="355">
        <v>0</v>
      </c>
      <c r="H1983">
        <v>1.20231</v>
      </c>
      <c r="I1983">
        <v>-3.17</v>
      </c>
      <c r="J1983" s="355">
        <v>9786.34</v>
      </c>
    </row>
    <row r="1984" spans="1:10" x14ac:dyDescent="0.2">
      <c r="A1984">
        <v>4748</v>
      </c>
      <c r="B1984" s="585">
        <v>42985.977083333331</v>
      </c>
      <c r="C1984" s="376" t="s">
        <v>93</v>
      </c>
      <c r="D1984" s="355">
        <v>986</v>
      </c>
      <c r="E1984">
        <v>0.02</v>
      </c>
      <c r="F1984">
        <v>1.20268</v>
      </c>
      <c r="G1984" s="355">
        <v>0</v>
      </c>
      <c r="H1984">
        <v>0</v>
      </c>
    </row>
    <row r="1985" spans="1:10" x14ac:dyDescent="0.2">
      <c r="A1985">
        <v>4773</v>
      </c>
      <c r="B1985" s="585">
        <v>42986.727777777778</v>
      </c>
      <c r="C1985" s="376" t="s">
        <v>2050</v>
      </c>
      <c r="D1985" s="355">
        <v>986</v>
      </c>
      <c r="E1985">
        <v>0.02</v>
      </c>
      <c r="F1985">
        <v>1.20231</v>
      </c>
      <c r="G1985" s="355">
        <v>0</v>
      </c>
      <c r="H1985">
        <v>1.20231</v>
      </c>
      <c r="I1985">
        <v>0.73</v>
      </c>
      <c r="J1985" s="355">
        <v>9787.07</v>
      </c>
    </row>
    <row r="1986" spans="1:10" x14ac:dyDescent="0.2">
      <c r="A1986">
        <v>4757</v>
      </c>
      <c r="B1986" s="585">
        <v>42986.224999999999</v>
      </c>
      <c r="C1986" s="376" t="s">
        <v>92</v>
      </c>
      <c r="D1986" s="355">
        <v>987</v>
      </c>
      <c r="E1986">
        <v>0.01</v>
      </c>
      <c r="F1986">
        <v>1.20428</v>
      </c>
      <c r="G1986" s="355">
        <v>0</v>
      </c>
      <c r="H1986">
        <v>0</v>
      </c>
    </row>
    <row r="1987" spans="1:10" x14ac:dyDescent="0.2">
      <c r="A1987">
        <v>4759</v>
      </c>
      <c r="B1987" s="585">
        <v>42986.236805555556</v>
      </c>
      <c r="C1987" s="376" t="s">
        <v>2050</v>
      </c>
      <c r="D1987" s="355">
        <v>987</v>
      </c>
      <c r="E1987">
        <v>0.01</v>
      </c>
      <c r="F1987">
        <v>1.2058500000000001</v>
      </c>
      <c r="G1987" s="355">
        <v>0</v>
      </c>
      <c r="H1987">
        <v>1.2058500000000001</v>
      </c>
      <c r="I1987">
        <v>1.5</v>
      </c>
      <c r="J1987" s="355">
        <v>9788.02</v>
      </c>
    </row>
    <row r="1988" spans="1:10" x14ac:dyDescent="0.2">
      <c r="A1988">
        <v>4760</v>
      </c>
      <c r="B1988" s="585">
        <v>42986.236805555556</v>
      </c>
      <c r="C1988" s="376" t="s">
        <v>92</v>
      </c>
      <c r="D1988" s="355">
        <v>988</v>
      </c>
      <c r="E1988">
        <v>0.01</v>
      </c>
      <c r="F1988">
        <v>1.2058899999999999</v>
      </c>
      <c r="G1988" s="355">
        <v>0</v>
      </c>
      <c r="H1988">
        <v>0</v>
      </c>
    </row>
    <row r="1989" spans="1:10" x14ac:dyDescent="0.2">
      <c r="A1989">
        <v>4766</v>
      </c>
      <c r="B1989" s="585">
        <v>42986.242361111108</v>
      </c>
      <c r="C1989" s="376" t="s">
        <v>2050</v>
      </c>
      <c r="D1989" s="355">
        <v>988</v>
      </c>
      <c r="E1989">
        <v>0.01</v>
      </c>
      <c r="F1989">
        <v>1.20746</v>
      </c>
      <c r="G1989" s="355">
        <v>0</v>
      </c>
      <c r="H1989">
        <v>1.20746</v>
      </c>
      <c r="I1989">
        <v>1.5</v>
      </c>
      <c r="J1989" s="355">
        <v>9789.52</v>
      </c>
    </row>
    <row r="1990" spans="1:10" x14ac:dyDescent="0.2">
      <c r="A1990">
        <v>4762</v>
      </c>
      <c r="B1990" s="585">
        <v>42986.241666666669</v>
      </c>
      <c r="C1990" s="376" t="s">
        <v>93</v>
      </c>
      <c r="D1990" s="355">
        <v>989</v>
      </c>
      <c r="E1990">
        <v>0.03</v>
      </c>
      <c r="F1990">
        <v>1.2061999999999999</v>
      </c>
      <c r="G1990" s="355">
        <v>0</v>
      </c>
      <c r="H1990">
        <v>0</v>
      </c>
    </row>
    <row r="1991" spans="1:10" x14ac:dyDescent="0.2">
      <c r="A1991">
        <v>4774</v>
      </c>
      <c r="B1991" s="585">
        <v>42986.727777777778</v>
      </c>
      <c r="C1991" s="376" t="s">
        <v>2050</v>
      </c>
      <c r="D1991" s="355">
        <v>989</v>
      </c>
      <c r="E1991">
        <v>0.03</v>
      </c>
      <c r="F1991">
        <v>1.20231</v>
      </c>
      <c r="G1991" s="355">
        <v>0</v>
      </c>
      <c r="H1991">
        <v>1.20231</v>
      </c>
      <c r="I1991">
        <v>11.46</v>
      </c>
      <c r="J1991" s="355">
        <v>9798.5300000000007</v>
      </c>
    </row>
    <row r="1992" spans="1:10" x14ac:dyDescent="0.2">
      <c r="A1992">
        <v>4767</v>
      </c>
      <c r="B1992" s="585">
        <v>42986.243055555555</v>
      </c>
      <c r="C1992" s="376" t="s">
        <v>92</v>
      </c>
      <c r="D1992" s="355">
        <v>990</v>
      </c>
      <c r="E1992">
        <v>0.01</v>
      </c>
      <c r="F1992">
        <v>1.2083299999999999</v>
      </c>
      <c r="G1992" s="355">
        <v>0</v>
      </c>
      <c r="H1992">
        <v>0</v>
      </c>
    </row>
    <row r="1993" spans="1:10" x14ac:dyDescent="0.2">
      <c r="A1993">
        <v>4891</v>
      </c>
      <c r="B1993" s="585">
        <v>42993.495138888888</v>
      </c>
      <c r="C1993" s="376" t="s">
        <v>2050</v>
      </c>
      <c r="D1993" s="355">
        <v>990</v>
      </c>
      <c r="E1993">
        <v>0.01</v>
      </c>
      <c r="F1993">
        <v>1.19337</v>
      </c>
      <c r="G1993" s="355">
        <v>0</v>
      </c>
      <c r="H1993">
        <v>1.19337</v>
      </c>
      <c r="I1993">
        <v>-15.86</v>
      </c>
      <c r="J1993" s="355">
        <v>9811.1299999999992</v>
      </c>
    </row>
    <row r="1994" spans="1:10" x14ac:dyDescent="0.2">
      <c r="A1994">
        <v>4769</v>
      </c>
      <c r="B1994" s="585">
        <v>42986.427083333336</v>
      </c>
      <c r="C1994" s="376" t="s">
        <v>92</v>
      </c>
      <c r="D1994" s="355">
        <v>991</v>
      </c>
      <c r="E1994">
        <v>0.02</v>
      </c>
      <c r="F1994">
        <v>1.2047600000000001</v>
      </c>
      <c r="G1994" s="355">
        <v>0</v>
      </c>
      <c r="H1994">
        <v>0</v>
      </c>
    </row>
    <row r="1995" spans="1:10" x14ac:dyDescent="0.2">
      <c r="A1995">
        <v>4892</v>
      </c>
      <c r="B1995" s="585">
        <v>42993.495138888888</v>
      </c>
      <c r="C1995" s="376" t="s">
        <v>2050</v>
      </c>
      <c r="D1995" s="355">
        <v>991</v>
      </c>
      <c r="E1995">
        <v>0.02</v>
      </c>
      <c r="F1995">
        <v>1.19337</v>
      </c>
      <c r="G1995" s="355">
        <v>0</v>
      </c>
      <c r="H1995">
        <v>1.19337</v>
      </c>
      <c r="I1995">
        <v>-24.58</v>
      </c>
      <c r="J1995" s="355">
        <v>9786.5499999999993</v>
      </c>
    </row>
    <row r="1996" spans="1:10" x14ac:dyDescent="0.2">
      <c r="A1996">
        <v>4775</v>
      </c>
      <c r="B1996" s="585">
        <v>42986.727777777778</v>
      </c>
      <c r="C1996" s="376" t="s">
        <v>93</v>
      </c>
      <c r="D1996" s="355">
        <v>992</v>
      </c>
      <c r="E1996">
        <v>0.01</v>
      </c>
      <c r="F1996">
        <v>1.2022699999999999</v>
      </c>
      <c r="G1996" s="355">
        <v>0</v>
      </c>
      <c r="H1996">
        <v>0</v>
      </c>
    </row>
    <row r="1997" spans="1:10" x14ac:dyDescent="0.2">
      <c r="A1997">
        <v>4784</v>
      </c>
      <c r="B1997" s="585">
        <v>42989.186805555553</v>
      </c>
      <c r="C1997" s="376" t="s">
        <v>2050</v>
      </c>
      <c r="D1997" s="355">
        <v>992</v>
      </c>
      <c r="E1997">
        <v>0.01</v>
      </c>
      <c r="F1997">
        <v>1.2007699999999999</v>
      </c>
      <c r="G1997" s="355">
        <v>0</v>
      </c>
      <c r="H1997">
        <v>1.2007699999999999</v>
      </c>
      <c r="I1997">
        <v>1.5</v>
      </c>
      <c r="J1997" s="355">
        <v>9800.0300000000007</v>
      </c>
    </row>
    <row r="1998" spans="1:10" x14ac:dyDescent="0.2">
      <c r="A1998">
        <v>4780</v>
      </c>
      <c r="B1998" s="585">
        <v>42989.10833333333</v>
      </c>
      <c r="C1998" s="376" t="s">
        <v>92</v>
      </c>
      <c r="D1998" s="355">
        <v>993</v>
      </c>
      <c r="E1998">
        <v>0.03</v>
      </c>
      <c r="F1998">
        <v>1.2012499999999999</v>
      </c>
      <c r="G1998" s="355">
        <v>0</v>
      </c>
      <c r="H1998">
        <v>0</v>
      </c>
    </row>
    <row r="1999" spans="1:10" x14ac:dyDescent="0.2">
      <c r="A1999">
        <v>4893</v>
      </c>
      <c r="B1999" s="585">
        <v>42993.495138888888</v>
      </c>
      <c r="C1999" s="376" t="s">
        <v>2050</v>
      </c>
      <c r="D1999" s="355">
        <v>993</v>
      </c>
      <c r="E1999">
        <v>0.03</v>
      </c>
      <c r="F1999">
        <v>1.19337</v>
      </c>
      <c r="G1999" s="355">
        <v>0</v>
      </c>
      <c r="H1999">
        <v>1.19337</v>
      </c>
      <c r="I1999">
        <v>-25.99</v>
      </c>
      <c r="J1999" s="355">
        <v>9760.56</v>
      </c>
    </row>
    <row r="2000" spans="1:10" x14ac:dyDescent="0.2">
      <c r="A2000">
        <v>4785</v>
      </c>
      <c r="B2000" s="585">
        <v>42989.186805555553</v>
      </c>
      <c r="C2000" s="376" t="s">
        <v>93</v>
      </c>
      <c r="D2000" s="355">
        <v>994</v>
      </c>
      <c r="E2000">
        <v>0.01</v>
      </c>
      <c r="F2000">
        <v>1.2007399999999999</v>
      </c>
      <c r="G2000" s="355">
        <v>0</v>
      </c>
      <c r="H2000">
        <v>0</v>
      </c>
    </row>
    <row r="2001" spans="1:10" x14ac:dyDescent="0.2">
      <c r="A2001">
        <v>4787</v>
      </c>
      <c r="B2001" s="585">
        <v>42989.609722222223</v>
      </c>
      <c r="C2001" s="376" t="s">
        <v>2050</v>
      </c>
      <c r="D2001" s="355">
        <v>994</v>
      </c>
      <c r="E2001">
        <v>0.01</v>
      </c>
      <c r="F2001">
        <v>1.1991700000000001</v>
      </c>
      <c r="G2001" s="355">
        <v>0</v>
      </c>
      <c r="H2001">
        <v>1.1991700000000001</v>
      </c>
      <c r="I2001">
        <v>1.5</v>
      </c>
      <c r="J2001" s="355">
        <v>9801.5300000000007</v>
      </c>
    </row>
    <row r="2002" spans="1:10" x14ac:dyDescent="0.2">
      <c r="A2002">
        <v>4788</v>
      </c>
      <c r="B2002" s="585">
        <v>42989.609722222223</v>
      </c>
      <c r="C2002" s="376" t="s">
        <v>93</v>
      </c>
      <c r="D2002" s="355">
        <v>995</v>
      </c>
      <c r="E2002">
        <v>0.01</v>
      </c>
      <c r="F2002">
        <v>1.1991400000000001</v>
      </c>
      <c r="G2002" s="355">
        <v>0</v>
      </c>
      <c r="H2002">
        <v>0</v>
      </c>
    </row>
    <row r="2003" spans="1:10" x14ac:dyDescent="0.2">
      <c r="A2003">
        <v>4795</v>
      </c>
      <c r="B2003" s="585">
        <v>42989.67291666667</v>
      </c>
      <c r="C2003" s="376" t="s">
        <v>2050</v>
      </c>
      <c r="D2003" s="355">
        <v>995</v>
      </c>
      <c r="E2003">
        <v>0.01</v>
      </c>
      <c r="F2003">
        <v>1.19757</v>
      </c>
      <c r="G2003" s="355">
        <v>0</v>
      </c>
      <c r="H2003">
        <v>1.19757</v>
      </c>
      <c r="I2003">
        <v>1.5</v>
      </c>
      <c r="J2003" s="355">
        <v>9803.0300000000007</v>
      </c>
    </row>
    <row r="2004" spans="1:10" x14ac:dyDescent="0.2">
      <c r="A2004">
        <v>4790</v>
      </c>
      <c r="B2004" s="585">
        <v>42989.672222222223</v>
      </c>
      <c r="C2004" s="376" t="s">
        <v>92</v>
      </c>
      <c r="D2004" s="355">
        <v>996</v>
      </c>
      <c r="E2004">
        <v>0.06</v>
      </c>
      <c r="F2004">
        <v>1.1976800000000001</v>
      </c>
      <c r="G2004" s="355">
        <v>0</v>
      </c>
      <c r="H2004">
        <v>0</v>
      </c>
    </row>
    <row r="2005" spans="1:10" x14ac:dyDescent="0.2">
      <c r="A2005">
        <v>4894</v>
      </c>
      <c r="B2005" s="585">
        <v>42993.495138888888</v>
      </c>
      <c r="C2005" s="376" t="s">
        <v>2050</v>
      </c>
      <c r="D2005" s="355">
        <v>996</v>
      </c>
      <c r="E2005">
        <v>0.06</v>
      </c>
      <c r="F2005">
        <v>1.19337</v>
      </c>
      <c r="G2005" s="355">
        <v>0</v>
      </c>
      <c r="H2005">
        <v>1.19337</v>
      </c>
      <c r="I2005">
        <v>-30.56</v>
      </c>
      <c r="J2005" s="355">
        <v>9730.01</v>
      </c>
    </row>
    <row r="2006" spans="1:10" x14ac:dyDescent="0.2">
      <c r="A2006">
        <v>4796</v>
      </c>
      <c r="B2006" s="585">
        <v>42989.67291666667</v>
      </c>
      <c r="C2006" s="376" t="s">
        <v>93</v>
      </c>
      <c r="D2006" s="355">
        <v>997</v>
      </c>
      <c r="E2006">
        <v>0.01</v>
      </c>
      <c r="F2006">
        <v>1.1975199999999999</v>
      </c>
      <c r="G2006" s="355">
        <v>0</v>
      </c>
      <c r="H2006">
        <v>0</v>
      </c>
    </row>
    <row r="2007" spans="1:10" x14ac:dyDescent="0.2">
      <c r="A2007">
        <v>4798</v>
      </c>
      <c r="B2007" s="585">
        <v>42989.801388888889</v>
      </c>
      <c r="C2007" s="376" t="s">
        <v>2050</v>
      </c>
      <c r="D2007" s="355">
        <v>997</v>
      </c>
      <c r="E2007">
        <v>0.01</v>
      </c>
      <c r="F2007">
        <v>1.1959500000000001</v>
      </c>
      <c r="G2007" s="355">
        <v>0</v>
      </c>
      <c r="H2007">
        <v>1.1959500000000001</v>
      </c>
      <c r="I2007">
        <v>1.5</v>
      </c>
      <c r="J2007" s="355">
        <v>9804.5300000000007</v>
      </c>
    </row>
    <row r="2008" spans="1:10" x14ac:dyDescent="0.2">
      <c r="A2008">
        <v>4799</v>
      </c>
      <c r="B2008" s="585">
        <v>42989.801388888889</v>
      </c>
      <c r="C2008" s="376" t="s">
        <v>93</v>
      </c>
      <c r="D2008" s="355">
        <v>998</v>
      </c>
      <c r="E2008">
        <v>0.01</v>
      </c>
      <c r="F2008">
        <v>1.1959200000000001</v>
      </c>
      <c r="G2008" s="355">
        <v>0</v>
      </c>
      <c r="H2008">
        <v>0</v>
      </c>
    </row>
    <row r="2009" spans="1:10" x14ac:dyDescent="0.2">
      <c r="A2009">
        <v>4806</v>
      </c>
      <c r="B2009" s="585">
        <v>42990.572222222225</v>
      </c>
      <c r="C2009" s="376" t="s">
        <v>2050</v>
      </c>
      <c r="D2009" s="355">
        <v>998</v>
      </c>
      <c r="E2009">
        <v>0.01</v>
      </c>
      <c r="F2009">
        <v>1.19442</v>
      </c>
      <c r="G2009" s="355">
        <v>0</v>
      </c>
      <c r="H2009">
        <v>1.19442</v>
      </c>
      <c r="I2009">
        <v>1.5</v>
      </c>
      <c r="J2009" s="355">
        <v>9806.02</v>
      </c>
    </row>
    <row r="2010" spans="1:10" x14ac:dyDescent="0.2">
      <c r="A2010">
        <v>4807</v>
      </c>
      <c r="B2010" s="585">
        <v>42990.572916666664</v>
      </c>
      <c r="C2010" s="376" t="s">
        <v>93</v>
      </c>
      <c r="D2010" s="355">
        <v>999</v>
      </c>
      <c r="E2010">
        <v>0.01</v>
      </c>
      <c r="F2010">
        <v>1.1940299999999999</v>
      </c>
      <c r="G2010" s="355">
        <v>0</v>
      </c>
      <c r="H2010">
        <v>0</v>
      </c>
    </row>
    <row r="2011" spans="1:10" x14ac:dyDescent="0.2">
      <c r="A2011">
        <v>4824</v>
      </c>
      <c r="B2011" s="585">
        <v>42991.683333333334</v>
      </c>
      <c r="C2011" s="376" t="s">
        <v>2050</v>
      </c>
      <c r="D2011" s="355">
        <v>999</v>
      </c>
      <c r="E2011">
        <v>0.01</v>
      </c>
      <c r="F2011">
        <v>1.19482</v>
      </c>
      <c r="G2011" s="355">
        <v>0</v>
      </c>
      <c r="H2011">
        <v>1.19482</v>
      </c>
      <c r="I2011">
        <v>-0.79</v>
      </c>
      <c r="J2011" s="355">
        <v>9805.23</v>
      </c>
    </row>
    <row r="2012" spans="1:10" x14ac:dyDescent="0.2">
      <c r="A2012">
        <v>4809</v>
      </c>
      <c r="B2012" s="585">
        <v>42990.572916666664</v>
      </c>
      <c r="C2012" s="376" t="s">
        <v>92</v>
      </c>
      <c r="D2012" s="355">
        <v>1000</v>
      </c>
      <c r="E2012">
        <v>0.1</v>
      </c>
      <c r="F2012">
        <v>1.1940500000000001</v>
      </c>
      <c r="G2012" s="355">
        <v>0</v>
      </c>
      <c r="H2012">
        <v>0</v>
      </c>
    </row>
    <row r="2013" spans="1:10" x14ac:dyDescent="0.2">
      <c r="A2013">
        <v>4895</v>
      </c>
      <c r="B2013" s="585">
        <v>42993.495138888888</v>
      </c>
      <c r="C2013" s="376" t="s">
        <v>2050</v>
      </c>
      <c r="D2013" s="355">
        <v>1000</v>
      </c>
      <c r="E2013">
        <v>0.1</v>
      </c>
      <c r="F2013">
        <v>1.19337</v>
      </c>
      <c r="G2013" s="355">
        <v>0</v>
      </c>
      <c r="H2013">
        <v>1.19337</v>
      </c>
      <c r="I2013">
        <v>-13.44</v>
      </c>
      <c r="J2013" s="355">
        <v>9716.57</v>
      </c>
    </row>
    <row r="2014" spans="1:10" x14ac:dyDescent="0.2">
      <c r="A2014">
        <v>4821</v>
      </c>
      <c r="B2014" s="585">
        <v>42991.202777777777</v>
      </c>
      <c r="C2014" s="376" t="s">
        <v>93</v>
      </c>
      <c r="D2014" s="355">
        <v>1001</v>
      </c>
      <c r="E2014">
        <v>0.02</v>
      </c>
      <c r="F2014">
        <v>1.19753</v>
      </c>
      <c r="G2014" s="355">
        <v>0</v>
      </c>
      <c r="H2014">
        <v>0</v>
      </c>
    </row>
    <row r="2015" spans="1:10" x14ac:dyDescent="0.2">
      <c r="A2015">
        <v>4825</v>
      </c>
      <c r="B2015" s="585">
        <v>42991.683333333334</v>
      </c>
      <c r="C2015" s="376" t="s">
        <v>2050</v>
      </c>
      <c r="D2015" s="355">
        <v>1001</v>
      </c>
      <c r="E2015">
        <v>0.02</v>
      </c>
      <c r="F2015">
        <v>1.19482</v>
      </c>
      <c r="G2015" s="355">
        <v>0</v>
      </c>
      <c r="H2015">
        <v>1.19482</v>
      </c>
      <c r="I2015">
        <v>5.28</v>
      </c>
      <c r="J2015" s="355">
        <v>9810.51</v>
      </c>
    </row>
    <row r="2016" spans="1:10" x14ac:dyDescent="0.2">
      <c r="A2016">
        <v>4826</v>
      </c>
      <c r="B2016" s="585">
        <v>42991.683333333334</v>
      </c>
      <c r="C2016" s="376" t="s">
        <v>93</v>
      </c>
      <c r="D2016" s="355">
        <v>1002</v>
      </c>
      <c r="E2016">
        <v>0.01</v>
      </c>
      <c r="F2016">
        <v>1.19478</v>
      </c>
      <c r="G2016" s="355">
        <v>0</v>
      </c>
      <c r="H2016">
        <v>0</v>
      </c>
    </row>
    <row r="2017" spans="1:10" x14ac:dyDescent="0.2">
      <c r="A2017">
        <v>4828</v>
      </c>
      <c r="B2017" s="585">
        <v>42991.712500000001</v>
      </c>
      <c r="C2017" s="376" t="s">
        <v>2050</v>
      </c>
      <c r="D2017" s="355">
        <v>1002</v>
      </c>
      <c r="E2017">
        <v>0.01</v>
      </c>
      <c r="F2017">
        <v>1.1932100000000001</v>
      </c>
      <c r="G2017" s="355">
        <v>0</v>
      </c>
      <c r="H2017">
        <v>1.1932100000000001</v>
      </c>
      <c r="I2017">
        <v>1.5</v>
      </c>
      <c r="J2017" s="355">
        <v>9812.01</v>
      </c>
    </row>
    <row r="2018" spans="1:10" x14ac:dyDescent="0.2">
      <c r="A2018">
        <v>4829</v>
      </c>
      <c r="B2018" s="585">
        <v>42991.712500000001</v>
      </c>
      <c r="C2018" s="376" t="s">
        <v>93</v>
      </c>
      <c r="D2018" s="355">
        <v>1003</v>
      </c>
      <c r="E2018">
        <v>0.01</v>
      </c>
      <c r="F2018">
        <v>1.1931700000000001</v>
      </c>
      <c r="G2018" s="355">
        <v>0</v>
      </c>
      <c r="H2018">
        <v>0</v>
      </c>
    </row>
    <row r="2019" spans="1:10" x14ac:dyDescent="0.2">
      <c r="A2019">
        <v>4831</v>
      </c>
      <c r="B2019" s="585">
        <v>42991.716666666667</v>
      </c>
      <c r="C2019" s="376" t="s">
        <v>2050</v>
      </c>
      <c r="D2019" s="355">
        <v>1003</v>
      </c>
      <c r="E2019">
        <v>0.01</v>
      </c>
      <c r="F2019">
        <v>1.1916</v>
      </c>
      <c r="G2019" s="355">
        <v>0</v>
      </c>
      <c r="H2019">
        <v>1.1916</v>
      </c>
      <c r="I2019">
        <v>1.5</v>
      </c>
      <c r="J2019" s="355">
        <v>9813.51</v>
      </c>
    </row>
    <row r="2020" spans="1:10" x14ac:dyDescent="0.2">
      <c r="A2020">
        <v>4832</v>
      </c>
      <c r="B2020" s="585">
        <v>42991.716666666667</v>
      </c>
      <c r="C2020" s="376" t="s">
        <v>93</v>
      </c>
      <c r="D2020" s="355">
        <v>1004</v>
      </c>
      <c r="E2020">
        <v>0.01</v>
      </c>
      <c r="F2020">
        <v>1.1914100000000001</v>
      </c>
      <c r="G2020" s="355">
        <v>0</v>
      </c>
      <c r="H2020">
        <v>0</v>
      </c>
    </row>
    <row r="2021" spans="1:10" x14ac:dyDescent="0.2">
      <c r="A2021">
        <v>4841</v>
      </c>
      <c r="B2021" s="585">
        <v>42991.768055555556</v>
      </c>
      <c r="C2021" s="376" t="s">
        <v>2050</v>
      </c>
      <c r="D2021" s="355">
        <v>1004</v>
      </c>
      <c r="E2021">
        <v>0.01</v>
      </c>
      <c r="F2021">
        <v>1.18984</v>
      </c>
      <c r="G2021" s="355">
        <v>0</v>
      </c>
      <c r="H2021">
        <v>1.18984</v>
      </c>
      <c r="I2021">
        <v>1.5</v>
      </c>
      <c r="J2021" s="355">
        <v>9815.01</v>
      </c>
    </row>
    <row r="2022" spans="1:10" x14ac:dyDescent="0.2">
      <c r="A2022">
        <v>4834</v>
      </c>
      <c r="B2022" s="585">
        <v>42991.731944444444</v>
      </c>
      <c r="C2022" s="376" t="s">
        <v>92</v>
      </c>
      <c r="D2022" s="355">
        <v>1005</v>
      </c>
      <c r="E2022">
        <v>0.19</v>
      </c>
      <c r="F2022">
        <v>1.1905399999999999</v>
      </c>
      <c r="G2022" s="355">
        <v>0</v>
      </c>
      <c r="H2022">
        <v>0</v>
      </c>
    </row>
    <row r="2023" spans="1:10" x14ac:dyDescent="0.2">
      <c r="A2023">
        <v>4896</v>
      </c>
      <c r="B2023" s="585">
        <v>42993.495138888888</v>
      </c>
      <c r="C2023" s="376" t="s">
        <v>2050</v>
      </c>
      <c r="D2023" s="355">
        <v>1005</v>
      </c>
      <c r="E2023">
        <v>0.19</v>
      </c>
      <c r="F2023">
        <v>1.19337</v>
      </c>
      <c r="G2023" s="355">
        <v>0</v>
      </c>
      <c r="H2023">
        <v>1.19337</v>
      </c>
      <c r="I2023">
        <v>43.41</v>
      </c>
      <c r="J2023" s="355">
        <v>9759.98</v>
      </c>
    </row>
    <row r="2024" spans="1:10" x14ac:dyDescent="0.2">
      <c r="A2024">
        <v>4842</v>
      </c>
      <c r="B2024" s="585">
        <v>42991.768055555556</v>
      </c>
      <c r="C2024" s="376" t="s">
        <v>93</v>
      </c>
      <c r="D2024" s="355">
        <v>1006</v>
      </c>
      <c r="E2024">
        <v>0.01</v>
      </c>
      <c r="F2024">
        <v>1.1898200000000001</v>
      </c>
      <c r="G2024" s="355">
        <v>0</v>
      </c>
      <c r="H2024">
        <v>0</v>
      </c>
    </row>
    <row r="2025" spans="1:10" x14ac:dyDescent="0.2">
      <c r="A2025">
        <v>4844</v>
      </c>
      <c r="B2025" s="585">
        <v>42991.813194444447</v>
      </c>
      <c r="C2025" s="376" t="s">
        <v>2050</v>
      </c>
      <c r="D2025" s="355">
        <v>1006</v>
      </c>
      <c r="E2025">
        <v>0.01</v>
      </c>
      <c r="F2025">
        <v>1.18825</v>
      </c>
      <c r="G2025" s="355">
        <v>0</v>
      </c>
      <c r="H2025">
        <v>1.18825</v>
      </c>
      <c r="I2025">
        <v>1.5</v>
      </c>
      <c r="J2025" s="355">
        <v>9816.51</v>
      </c>
    </row>
    <row r="2026" spans="1:10" x14ac:dyDescent="0.2">
      <c r="A2026">
        <v>4845</v>
      </c>
      <c r="B2026" s="585">
        <v>42991.813194444447</v>
      </c>
      <c r="C2026" s="376" t="s">
        <v>93</v>
      </c>
      <c r="D2026" s="355">
        <v>1007</v>
      </c>
      <c r="E2026">
        <v>0.01</v>
      </c>
      <c r="F2026">
        <v>1.18824</v>
      </c>
      <c r="G2026" s="355">
        <v>0</v>
      </c>
      <c r="H2026">
        <v>0</v>
      </c>
    </row>
    <row r="2027" spans="1:10" x14ac:dyDescent="0.2">
      <c r="A2027">
        <v>4862</v>
      </c>
      <c r="B2027" s="585">
        <v>42992.364583333336</v>
      </c>
      <c r="C2027" s="376" t="s">
        <v>2050</v>
      </c>
      <c r="D2027" s="355">
        <v>1007</v>
      </c>
      <c r="E2027">
        <v>0.01</v>
      </c>
      <c r="F2027">
        <v>1.1868700000000001</v>
      </c>
      <c r="G2027" s="355">
        <v>0</v>
      </c>
      <c r="H2027">
        <v>1.1868700000000001</v>
      </c>
      <c r="I2027">
        <v>1.5</v>
      </c>
      <c r="J2027" s="355">
        <v>9818.01</v>
      </c>
    </row>
    <row r="2028" spans="1:10" x14ac:dyDescent="0.2">
      <c r="A2028">
        <v>4854</v>
      </c>
      <c r="B2028" s="585">
        <v>42992.364583333336</v>
      </c>
      <c r="C2028" s="376" t="s">
        <v>92</v>
      </c>
      <c r="D2028" s="355">
        <v>1008</v>
      </c>
      <c r="E2028">
        <v>0.34</v>
      </c>
      <c r="F2028">
        <v>1.1870099999999999</v>
      </c>
      <c r="G2028" s="355">
        <v>0</v>
      </c>
      <c r="H2028">
        <v>0</v>
      </c>
    </row>
    <row r="2029" spans="1:10" x14ac:dyDescent="0.2">
      <c r="A2029">
        <v>4897</v>
      </c>
      <c r="B2029" s="585">
        <v>42993.495138888888</v>
      </c>
      <c r="C2029" s="376" t="s">
        <v>2050</v>
      </c>
      <c r="D2029" s="355">
        <v>1008</v>
      </c>
      <c r="E2029">
        <v>0.34</v>
      </c>
      <c r="F2029">
        <v>1.19337</v>
      </c>
      <c r="G2029" s="355">
        <v>0</v>
      </c>
      <c r="H2029">
        <v>1.19337</v>
      </c>
      <c r="I2029">
        <v>209.82</v>
      </c>
      <c r="J2029" s="355">
        <v>9969.7999999999993</v>
      </c>
    </row>
    <row r="2030" spans="1:10" x14ac:dyDescent="0.2">
      <c r="A2030">
        <v>4863</v>
      </c>
      <c r="B2030" s="585">
        <v>42992.364583333336</v>
      </c>
      <c r="C2030" s="376" t="s">
        <v>93</v>
      </c>
      <c r="D2030" s="355">
        <v>1009</v>
      </c>
      <c r="E2030">
        <v>0.01</v>
      </c>
      <c r="F2030">
        <v>1.1867000000000001</v>
      </c>
      <c r="G2030" s="355">
        <v>0</v>
      </c>
      <c r="H2030">
        <v>0</v>
      </c>
    </row>
    <row r="2031" spans="1:10" x14ac:dyDescent="0.2">
      <c r="A2031">
        <v>4868</v>
      </c>
      <c r="B2031" s="585">
        <v>42992.645833333336</v>
      </c>
      <c r="C2031" s="376" t="s">
        <v>2050</v>
      </c>
      <c r="D2031" s="355">
        <v>1009</v>
      </c>
      <c r="E2031">
        <v>0.01</v>
      </c>
      <c r="F2031">
        <v>1.18747</v>
      </c>
      <c r="G2031" s="355">
        <v>0</v>
      </c>
      <c r="H2031">
        <v>1.18747</v>
      </c>
      <c r="I2031">
        <v>-0.84</v>
      </c>
      <c r="J2031" s="355">
        <v>9817.17</v>
      </c>
    </row>
    <row r="2032" spans="1:10" x14ac:dyDescent="0.2">
      <c r="A2032">
        <v>4865</v>
      </c>
      <c r="B2032" s="585">
        <v>42992.450694444444</v>
      </c>
      <c r="C2032" s="376" t="s">
        <v>93</v>
      </c>
      <c r="D2032" s="355">
        <v>1010</v>
      </c>
      <c r="E2032">
        <v>0.02</v>
      </c>
      <c r="F2032">
        <v>1.19021</v>
      </c>
      <c r="G2032" s="355">
        <v>0</v>
      </c>
      <c r="H2032">
        <v>0</v>
      </c>
    </row>
    <row r="2033" spans="1:10" x14ac:dyDescent="0.2">
      <c r="A2033">
        <v>4869</v>
      </c>
      <c r="B2033" s="585">
        <v>42992.645833333336</v>
      </c>
      <c r="C2033" s="376" t="s">
        <v>2050</v>
      </c>
      <c r="D2033" s="355">
        <v>1010</v>
      </c>
      <c r="E2033">
        <v>0.02</v>
      </c>
      <c r="F2033">
        <v>1.18747</v>
      </c>
      <c r="G2033" s="355">
        <v>0</v>
      </c>
      <c r="H2033">
        <v>1.18747</v>
      </c>
      <c r="I2033">
        <v>5.34</v>
      </c>
      <c r="J2033" s="355">
        <v>9822.51</v>
      </c>
    </row>
    <row r="2034" spans="1:10" x14ac:dyDescent="0.2">
      <c r="A2034">
        <v>4870</v>
      </c>
      <c r="B2034" s="585">
        <v>42992.649305555555</v>
      </c>
      <c r="C2034" s="376" t="s">
        <v>93</v>
      </c>
      <c r="D2034" s="355">
        <v>1011</v>
      </c>
      <c r="E2034">
        <v>0.01</v>
      </c>
      <c r="F2034">
        <v>1.1858500000000001</v>
      </c>
      <c r="G2034" s="355">
        <v>0</v>
      </c>
      <c r="H2034">
        <v>0</v>
      </c>
    </row>
    <row r="2035" spans="1:10" x14ac:dyDescent="0.2">
      <c r="A2035">
        <v>4875</v>
      </c>
      <c r="B2035" s="585">
        <v>42992.68472222222</v>
      </c>
      <c r="C2035" s="376" t="s">
        <v>2050</v>
      </c>
      <c r="D2035" s="355">
        <v>1011</v>
      </c>
      <c r="E2035">
        <v>0.01</v>
      </c>
      <c r="F2035">
        <v>1.1868700000000001</v>
      </c>
      <c r="G2035" s="355">
        <v>0</v>
      </c>
      <c r="H2035">
        <v>1.1868700000000001</v>
      </c>
      <c r="I2035">
        <v>-1.0900000000000001</v>
      </c>
      <c r="J2035" s="355">
        <v>9821.42</v>
      </c>
    </row>
    <row r="2036" spans="1:10" x14ac:dyDescent="0.2">
      <c r="A2036">
        <v>4872</v>
      </c>
      <c r="B2036" s="585">
        <v>42992.663194444445</v>
      </c>
      <c r="C2036" s="376" t="s">
        <v>93</v>
      </c>
      <c r="D2036" s="355">
        <v>1012</v>
      </c>
      <c r="E2036">
        <v>0.02</v>
      </c>
      <c r="F2036">
        <v>1.18973</v>
      </c>
      <c r="G2036" s="355">
        <v>0</v>
      </c>
      <c r="H2036">
        <v>0</v>
      </c>
    </row>
    <row r="2037" spans="1:10" x14ac:dyDescent="0.2">
      <c r="A2037">
        <v>4876</v>
      </c>
      <c r="B2037" s="585">
        <v>42992.68472222222</v>
      </c>
      <c r="C2037" s="376" t="s">
        <v>2050</v>
      </c>
      <c r="D2037" s="355">
        <v>1012</v>
      </c>
      <c r="E2037">
        <v>0.02</v>
      </c>
      <c r="F2037">
        <v>1.1868700000000001</v>
      </c>
      <c r="G2037" s="355">
        <v>0</v>
      </c>
      <c r="H2037">
        <v>1.1868700000000001</v>
      </c>
      <c r="I2037">
        <v>5.58</v>
      </c>
      <c r="J2037" s="355">
        <v>9827</v>
      </c>
    </row>
    <row r="2038" spans="1:10" x14ac:dyDescent="0.2">
      <c r="A2038">
        <v>4877</v>
      </c>
      <c r="B2038" s="585">
        <v>42992.68472222222</v>
      </c>
      <c r="C2038" s="376" t="s">
        <v>93</v>
      </c>
      <c r="D2038" s="355">
        <v>1013</v>
      </c>
      <c r="E2038">
        <v>0.01</v>
      </c>
      <c r="F2038">
        <v>1.1868399999999999</v>
      </c>
      <c r="G2038" s="355">
        <v>0</v>
      </c>
      <c r="H2038">
        <v>0</v>
      </c>
    </row>
    <row r="2039" spans="1:10" x14ac:dyDescent="0.2">
      <c r="A2039">
        <v>4921</v>
      </c>
      <c r="B2039" s="585">
        <v>42996</v>
      </c>
      <c r="C2039" s="376" t="s">
        <v>2050</v>
      </c>
      <c r="D2039" s="355">
        <v>1013</v>
      </c>
      <c r="E2039">
        <v>0.01</v>
      </c>
      <c r="F2039">
        <v>1.1927700000000001</v>
      </c>
      <c r="G2039" s="355">
        <v>0</v>
      </c>
      <c r="H2039">
        <v>1.1927700000000001</v>
      </c>
      <c r="I2039">
        <v>-5.87</v>
      </c>
      <c r="J2039" s="355">
        <v>9968.43</v>
      </c>
    </row>
    <row r="2040" spans="1:10" x14ac:dyDescent="0.2">
      <c r="A2040">
        <v>4879</v>
      </c>
      <c r="B2040" s="585">
        <v>42992.864583333336</v>
      </c>
      <c r="C2040" s="376" t="s">
        <v>93</v>
      </c>
      <c r="D2040" s="355">
        <v>1014</v>
      </c>
      <c r="E2040">
        <v>0.02</v>
      </c>
      <c r="F2040">
        <v>1.19034</v>
      </c>
      <c r="G2040" s="355">
        <v>0</v>
      </c>
      <c r="H2040">
        <v>0</v>
      </c>
    </row>
    <row r="2041" spans="1:10" x14ac:dyDescent="0.2">
      <c r="A2041">
        <v>4922</v>
      </c>
      <c r="B2041" s="585">
        <v>42996</v>
      </c>
      <c r="C2041" s="376" t="s">
        <v>2050</v>
      </c>
      <c r="D2041" s="355">
        <v>1014</v>
      </c>
      <c r="E2041">
        <v>0.02</v>
      </c>
      <c r="F2041">
        <v>1.1927700000000001</v>
      </c>
      <c r="G2041" s="355">
        <v>0</v>
      </c>
      <c r="H2041">
        <v>1.1927700000000001</v>
      </c>
      <c r="I2041">
        <v>-4.74</v>
      </c>
      <c r="J2041" s="355">
        <v>9963.69</v>
      </c>
    </row>
    <row r="2042" spans="1:10" x14ac:dyDescent="0.2">
      <c r="A2042">
        <v>4898</v>
      </c>
      <c r="B2042" s="585">
        <v>42993.496527777781</v>
      </c>
      <c r="C2042" s="376" t="s">
        <v>92</v>
      </c>
      <c r="D2042" s="355">
        <v>1015</v>
      </c>
      <c r="E2042">
        <v>0.01</v>
      </c>
      <c r="F2042">
        <v>1.19336</v>
      </c>
      <c r="G2042" s="355">
        <v>0</v>
      </c>
      <c r="H2042">
        <v>0</v>
      </c>
    </row>
    <row r="2043" spans="1:10" x14ac:dyDescent="0.2">
      <c r="A2043">
        <v>4904</v>
      </c>
      <c r="B2043" s="585">
        <v>42993.513194444444</v>
      </c>
      <c r="C2043" s="376" t="s">
        <v>2050</v>
      </c>
      <c r="D2043" s="355">
        <v>1015</v>
      </c>
      <c r="E2043">
        <v>0.01</v>
      </c>
      <c r="F2043">
        <v>1.19493</v>
      </c>
      <c r="G2043" s="355">
        <v>0</v>
      </c>
      <c r="H2043">
        <v>1.19493</v>
      </c>
      <c r="I2043">
        <v>1.5</v>
      </c>
      <c r="J2043" s="355">
        <v>9971.2999999999993</v>
      </c>
    </row>
    <row r="2044" spans="1:10" x14ac:dyDescent="0.2">
      <c r="A2044">
        <v>4900</v>
      </c>
      <c r="B2044" s="585">
        <v>42993.50277777778</v>
      </c>
      <c r="C2044" s="376" t="s">
        <v>93</v>
      </c>
      <c r="D2044" s="355">
        <v>1016</v>
      </c>
      <c r="E2044">
        <v>0.03</v>
      </c>
      <c r="F2044">
        <v>1.19384</v>
      </c>
      <c r="G2044" s="355">
        <v>0</v>
      </c>
      <c r="H2044">
        <v>0</v>
      </c>
    </row>
    <row r="2045" spans="1:10" x14ac:dyDescent="0.2">
      <c r="A2045">
        <v>4923</v>
      </c>
      <c r="B2045" s="585">
        <v>42996</v>
      </c>
      <c r="C2045" s="376" t="s">
        <v>2050</v>
      </c>
      <c r="D2045" s="355">
        <v>1016</v>
      </c>
      <c r="E2045">
        <v>0.03</v>
      </c>
      <c r="F2045">
        <v>1.1927700000000001</v>
      </c>
      <c r="G2045" s="355">
        <v>0</v>
      </c>
      <c r="H2045">
        <v>1.1927700000000001</v>
      </c>
      <c r="I2045">
        <v>3.2</v>
      </c>
      <c r="J2045" s="355">
        <v>9966.89</v>
      </c>
    </row>
    <row r="2046" spans="1:10" x14ac:dyDescent="0.2">
      <c r="A2046">
        <v>4905</v>
      </c>
      <c r="B2046" s="585">
        <v>42993.513194444444</v>
      </c>
      <c r="C2046" s="376" t="s">
        <v>92</v>
      </c>
      <c r="D2046" s="355">
        <v>1017</v>
      </c>
      <c r="E2046">
        <v>0.01</v>
      </c>
      <c r="F2046">
        <v>1.19495</v>
      </c>
      <c r="G2046" s="355">
        <v>0</v>
      </c>
      <c r="H2046">
        <v>0</v>
      </c>
    </row>
    <row r="2047" spans="1:10" x14ac:dyDescent="0.2">
      <c r="A2047">
        <v>4907</v>
      </c>
      <c r="B2047" s="585">
        <v>42993.635416666664</v>
      </c>
      <c r="C2047" s="376" t="s">
        <v>2050</v>
      </c>
      <c r="D2047" s="355">
        <v>1017</v>
      </c>
      <c r="E2047">
        <v>0.01</v>
      </c>
      <c r="F2047">
        <v>1.19652</v>
      </c>
      <c r="G2047" s="355">
        <v>0</v>
      </c>
      <c r="H2047">
        <v>1.19652</v>
      </c>
      <c r="I2047">
        <v>1.5</v>
      </c>
      <c r="J2047" s="355">
        <v>9972.7999999999993</v>
      </c>
    </row>
    <row r="2048" spans="1:10" x14ac:dyDescent="0.2">
      <c r="A2048">
        <v>4908</v>
      </c>
      <c r="B2048" s="585">
        <v>42993.635416666664</v>
      </c>
      <c r="C2048" s="376" t="s">
        <v>92</v>
      </c>
      <c r="D2048" s="355">
        <v>1018</v>
      </c>
      <c r="E2048">
        <v>0.01</v>
      </c>
      <c r="F2048">
        <v>1.1965399999999999</v>
      </c>
      <c r="G2048" s="355">
        <v>0</v>
      </c>
      <c r="H2048">
        <v>0</v>
      </c>
    </row>
    <row r="2049" spans="1:10" x14ac:dyDescent="0.2">
      <c r="A2049">
        <v>4915</v>
      </c>
      <c r="B2049" s="585">
        <v>42993.645833333336</v>
      </c>
      <c r="C2049" s="376" t="s">
        <v>2050</v>
      </c>
      <c r="D2049" s="355">
        <v>1018</v>
      </c>
      <c r="E2049">
        <v>0.01</v>
      </c>
      <c r="F2049">
        <v>1.19811</v>
      </c>
      <c r="G2049" s="355">
        <v>0</v>
      </c>
      <c r="H2049">
        <v>1.19811</v>
      </c>
      <c r="I2049">
        <v>1.5</v>
      </c>
      <c r="J2049" s="355">
        <v>9974.2999999999993</v>
      </c>
    </row>
    <row r="2050" spans="1:10" x14ac:dyDescent="0.2">
      <c r="A2050">
        <v>4910</v>
      </c>
      <c r="B2050" s="585">
        <v>42993.637499999997</v>
      </c>
      <c r="C2050" s="376" t="s">
        <v>93</v>
      </c>
      <c r="D2050" s="355">
        <v>1019</v>
      </c>
      <c r="E2050">
        <v>0.06</v>
      </c>
      <c r="F2050">
        <v>1.1973499999999999</v>
      </c>
      <c r="G2050" s="355">
        <v>0</v>
      </c>
      <c r="H2050">
        <v>0</v>
      </c>
    </row>
    <row r="2051" spans="1:10" x14ac:dyDescent="0.2">
      <c r="A2051">
        <v>4924</v>
      </c>
      <c r="B2051" s="585">
        <v>42996</v>
      </c>
      <c r="C2051" s="376" t="s">
        <v>2050</v>
      </c>
      <c r="D2051" s="355">
        <v>1019</v>
      </c>
      <c r="E2051">
        <v>0.06</v>
      </c>
      <c r="F2051">
        <v>1.1927700000000001</v>
      </c>
      <c r="G2051" s="355">
        <v>0</v>
      </c>
      <c r="H2051">
        <v>1.1927700000000001</v>
      </c>
      <c r="I2051">
        <v>27.45</v>
      </c>
      <c r="J2051" s="355">
        <v>9994.34</v>
      </c>
    </row>
    <row r="2052" spans="1:10" x14ac:dyDescent="0.2">
      <c r="A2052">
        <v>4916</v>
      </c>
      <c r="B2052" s="585">
        <v>42993.649305555555</v>
      </c>
      <c r="C2052" s="376" t="s">
        <v>92</v>
      </c>
      <c r="D2052" s="355">
        <v>1020</v>
      </c>
      <c r="E2052">
        <v>0.01</v>
      </c>
      <c r="F2052">
        <v>1.1983600000000001</v>
      </c>
      <c r="G2052" s="355">
        <v>0</v>
      </c>
      <c r="H2052">
        <v>0</v>
      </c>
    </row>
    <row r="2053" spans="1:10" x14ac:dyDescent="0.2">
      <c r="A2053">
        <v>4942</v>
      </c>
      <c r="B2053" s="585">
        <v>42997.327777777777</v>
      </c>
      <c r="C2053" s="376" t="s">
        <v>2050</v>
      </c>
      <c r="D2053" s="355">
        <v>1020</v>
      </c>
      <c r="E2053">
        <v>0.01</v>
      </c>
      <c r="F2053">
        <v>1.1978200000000001</v>
      </c>
      <c r="G2053" s="355">
        <v>0</v>
      </c>
      <c r="H2053">
        <v>1.1978200000000001</v>
      </c>
      <c r="I2053">
        <v>-0.85</v>
      </c>
      <c r="J2053" s="355">
        <v>9997.98</v>
      </c>
    </row>
    <row r="2054" spans="1:10" x14ac:dyDescent="0.2">
      <c r="A2054">
        <v>4918</v>
      </c>
      <c r="B2054" s="585">
        <v>42993.827777777777</v>
      </c>
      <c r="C2054" s="376" t="s">
        <v>92</v>
      </c>
      <c r="D2054" s="355">
        <v>1021</v>
      </c>
      <c r="E2054">
        <v>0.02</v>
      </c>
      <c r="F2054">
        <v>1.1948399999999999</v>
      </c>
      <c r="G2054" s="355">
        <v>0</v>
      </c>
      <c r="H2054">
        <v>0</v>
      </c>
    </row>
    <row r="2055" spans="1:10" x14ac:dyDescent="0.2">
      <c r="A2055">
        <v>4943</v>
      </c>
      <c r="B2055" s="585">
        <v>42997.327777777777</v>
      </c>
      <c r="C2055" s="376" t="s">
        <v>2050</v>
      </c>
      <c r="D2055" s="355">
        <v>1021</v>
      </c>
      <c r="E2055">
        <v>0.02</v>
      </c>
      <c r="F2055">
        <v>1.1978200000000001</v>
      </c>
      <c r="G2055" s="355">
        <v>0</v>
      </c>
      <c r="H2055">
        <v>1.1978200000000001</v>
      </c>
      <c r="I2055">
        <v>5.34</v>
      </c>
      <c r="J2055" s="355">
        <v>10003.33</v>
      </c>
    </row>
    <row r="2056" spans="1:10" x14ac:dyDescent="0.2">
      <c r="A2056">
        <v>4927</v>
      </c>
      <c r="B2056" s="585">
        <v>42996</v>
      </c>
      <c r="C2056" s="376" t="s">
        <v>93</v>
      </c>
      <c r="D2056" s="355">
        <v>1022</v>
      </c>
      <c r="E2056">
        <v>0.01</v>
      </c>
      <c r="F2056">
        <v>1.1922699999999999</v>
      </c>
      <c r="G2056" s="355">
        <v>0</v>
      </c>
      <c r="H2056">
        <v>0</v>
      </c>
    </row>
    <row r="2057" spans="1:10" x14ac:dyDescent="0.2">
      <c r="A2057">
        <v>4932</v>
      </c>
      <c r="B2057" s="585">
        <v>42996.795138888891</v>
      </c>
      <c r="C2057" s="376" t="s">
        <v>2050</v>
      </c>
      <c r="D2057" s="355">
        <v>1022</v>
      </c>
      <c r="E2057">
        <v>0.01</v>
      </c>
      <c r="F2057">
        <v>1.19309</v>
      </c>
      <c r="G2057" s="355">
        <v>0</v>
      </c>
      <c r="H2057">
        <v>1.19309</v>
      </c>
      <c r="I2057">
        <v>-0.89</v>
      </c>
      <c r="J2057" s="355">
        <v>9993.4500000000007</v>
      </c>
    </row>
    <row r="2058" spans="1:10" x14ac:dyDescent="0.2">
      <c r="A2058">
        <v>4929</v>
      </c>
      <c r="B2058" s="585">
        <v>42996.574999999997</v>
      </c>
      <c r="C2058" s="376" t="s">
        <v>93</v>
      </c>
      <c r="D2058" s="355">
        <v>1023</v>
      </c>
      <c r="E2058">
        <v>0.02</v>
      </c>
      <c r="F2058">
        <v>1.1958500000000001</v>
      </c>
      <c r="G2058" s="355">
        <v>0</v>
      </c>
      <c r="H2058">
        <v>0</v>
      </c>
    </row>
    <row r="2059" spans="1:10" x14ac:dyDescent="0.2">
      <c r="A2059">
        <v>4933</v>
      </c>
      <c r="B2059" s="585">
        <v>42996.795138888891</v>
      </c>
      <c r="C2059" s="376" t="s">
        <v>2050</v>
      </c>
      <c r="D2059" s="355">
        <v>1023</v>
      </c>
      <c r="E2059">
        <v>0.02</v>
      </c>
      <c r="F2059">
        <v>1.19309</v>
      </c>
      <c r="G2059" s="355">
        <v>0</v>
      </c>
      <c r="H2059">
        <v>1.19309</v>
      </c>
      <c r="I2059">
        <v>5.38</v>
      </c>
      <c r="J2059" s="355">
        <v>9998.83</v>
      </c>
    </row>
    <row r="2060" spans="1:10" x14ac:dyDescent="0.2">
      <c r="A2060">
        <v>4934</v>
      </c>
      <c r="B2060" s="585">
        <v>42996.795138888891</v>
      </c>
      <c r="C2060" s="376" t="s">
        <v>93</v>
      </c>
      <c r="D2060" s="355">
        <v>1024</v>
      </c>
      <c r="E2060">
        <v>0.01</v>
      </c>
      <c r="F2060">
        <v>1.1930700000000001</v>
      </c>
      <c r="G2060" s="355">
        <v>0</v>
      </c>
      <c r="H2060">
        <v>0</v>
      </c>
    </row>
    <row r="2061" spans="1:10" x14ac:dyDescent="0.2">
      <c r="A2061">
        <v>4953</v>
      </c>
      <c r="B2061" s="585">
        <v>42997.601388888892</v>
      </c>
      <c r="C2061" s="376" t="s">
        <v>2050</v>
      </c>
      <c r="D2061" s="355">
        <v>1024</v>
      </c>
      <c r="E2061">
        <v>0.01</v>
      </c>
      <c r="F2061">
        <v>1.1961999999999999</v>
      </c>
      <c r="G2061" s="355">
        <v>0</v>
      </c>
      <c r="H2061">
        <v>1.1961999999999999</v>
      </c>
      <c r="I2061">
        <v>-3.13</v>
      </c>
      <c r="J2061" s="355">
        <v>10001.69</v>
      </c>
    </row>
    <row r="2062" spans="1:10" x14ac:dyDescent="0.2">
      <c r="A2062">
        <v>4939</v>
      </c>
      <c r="B2062" s="585">
        <v>42997.148611111108</v>
      </c>
      <c r="C2062" s="376" t="s">
        <v>93</v>
      </c>
      <c r="D2062" s="355">
        <v>1025</v>
      </c>
      <c r="E2062">
        <v>0.02</v>
      </c>
      <c r="F2062">
        <v>1.19658</v>
      </c>
      <c r="G2062" s="355">
        <v>0</v>
      </c>
      <c r="H2062">
        <v>0</v>
      </c>
    </row>
    <row r="2063" spans="1:10" x14ac:dyDescent="0.2">
      <c r="A2063">
        <v>4954</v>
      </c>
      <c r="B2063" s="585">
        <v>42997.601388888892</v>
      </c>
      <c r="C2063" s="376" t="s">
        <v>2050</v>
      </c>
      <c r="D2063" s="355">
        <v>1025</v>
      </c>
      <c r="E2063">
        <v>0.02</v>
      </c>
      <c r="F2063">
        <v>1.1961999999999999</v>
      </c>
      <c r="G2063" s="355">
        <v>0</v>
      </c>
      <c r="H2063">
        <v>1.1961999999999999</v>
      </c>
      <c r="I2063">
        <v>0.62</v>
      </c>
      <c r="J2063" s="355">
        <v>10002.31</v>
      </c>
    </row>
    <row r="2064" spans="1:10" x14ac:dyDescent="0.2">
      <c r="A2064">
        <v>4944</v>
      </c>
      <c r="B2064" s="585">
        <v>42997.327777777777</v>
      </c>
      <c r="C2064" s="376" t="s">
        <v>92</v>
      </c>
      <c r="D2064" s="355">
        <v>1026</v>
      </c>
      <c r="E2064">
        <v>0.01</v>
      </c>
      <c r="F2064">
        <v>1.19784</v>
      </c>
      <c r="G2064" s="355">
        <v>0</v>
      </c>
      <c r="H2064">
        <v>0</v>
      </c>
    </row>
    <row r="2065" spans="1:10" x14ac:dyDescent="0.2">
      <c r="A2065">
        <v>4946</v>
      </c>
      <c r="B2065" s="585">
        <v>42997.381944444445</v>
      </c>
      <c r="C2065" s="376" t="s">
        <v>2050</v>
      </c>
      <c r="D2065" s="355">
        <v>1026</v>
      </c>
      <c r="E2065">
        <v>0.01</v>
      </c>
      <c r="F2065">
        <v>1.1994100000000001</v>
      </c>
      <c r="G2065" s="355">
        <v>0</v>
      </c>
      <c r="H2065">
        <v>1.1994100000000001</v>
      </c>
      <c r="I2065">
        <v>1.5</v>
      </c>
      <c r="J2065" s="355">
        <v>10004.83</v>
      </c>
    </row>
    <row r="2066" spans="1:10" x14ac:dyDescent="0.2">
      <c r="A2066">
        <v>4947</v>
      </c>
      <c r="B2066" s="585">
        <v>42997.381944444445</v>
      </c>
      <c r="C2066" s="376" t="s">
        <v>92</v>
      </c>
      <c r="D2066" s="355">
        <v>1027</v>
      </c>
      <c r="E2066">
        <v>0.01</v>
      </c>
      <c r="F2066">
        <v>1.1994400000000001</v>
      </c>
      <c r="G2066" s="355">
        <v>0</v>
      </c>
      <c r="H2066">
        <v>0</v>
      </c>
    </row>
    <row r="2067" spans="1:10" x14ac:dyDescent="0.2">
      <c r="A2067">
        <v>4964</v>
      </c>
      <c r="B2067" s="585">
        <v>42998.195138888892</v>
      </c>
      <c r="C2067" s="376" t="s">
        <v>2050</v>
      </c>
      <c r="D2067" s="355">
        <v>1027</v>
      </c>
      <c r="E2067">
        <v>0.01</v>
      </c>
      <c r="F2067">
        <v>1.20113</v>
      </c>
      <c r="G2067" s="355">
        <v>0</v>
      </c>
      <c r="H2067">
        <v>1.20113</v>
      </c>
      <c r="I2067">
        <v>1.5</v>
      </c>
      <c r="J2067" s="355">
        <v>10015.33</v>
      </c>
    </row>
    <row r="2068" spans="1:10" x14ac:dyDescent="0.2">
      <c r="A2068">
        <v>4949</v>
      </c>
      <c r="B2068" s="585">
        <v>42997.382638888892</v>
      </c>
      <c r="C2068" s="376" t="s">
        <v>93</v>
      </c>
      <c r="D2068" s="355">
        <v>1028</v>
      </c>
      <c r="E2068">
        <v>0.03</v>
      </c>
      <c r="F2068">
        <v>1.20011</v>
      </c>
      <c r="G2068" s="355">
        <v>0</v>
      </c>
      <c r="H2068">
        <v>0</v>
      </c>
    </row>
    <row r="2069" spans="1:10" x14ac:dyDescent="0.2">
      <c r="A2069">
        <v>4955</v>
      </c>
      <c r="B2069" s="585">
        <v>42997.601388888892</v>
      </c>
      <c r="C2069" s="376" t="s">
        <v>2050</v>
      </c>
      <c r="D2069" s="355">
        <v>1028</v>
      </c>
      <c r="E2069">
        <v>0.03</v>
      </c>
      <c r="F2069">
        <v>1.1961999999999999</v>
      </c>
      <c r="G2069" s="355">
        <v>0</v>
      </c>
      <c r="H2069">
        <v>1.1961999999999999</v>
      </c>
      <c r="I2069">
        <v>11.52</v>
      </c>
      <c r="J2069" s="355">
        <v>10013.83</v>
      </c>
    </row>
    <row r="2070" spans="1:10" x14ac:dyDescent="0.2">
      <c r="A2070">
        <v>4956</v>
      </c>
      <c r="B2070" s="585">
        <v>42997.604166666664</v>
      </c>
      <c r="C2070" s="376" t="s">
        <v>93</v>
      </c>
      <c r="D2070" s="355">
        <v>1029</v>
      </c>
      <c r="E2070">
        <v>0.01</v>
      </c>
      <c r="F2070">
        <v>1.19686</v>
      </c>
      <c r="G2070" s="355">
        <v>0</v>
      </c>
      <c r="H2070">
        <v>0</v>
      </c>
    </row>
    <row r="2071" spans="1:10" x14ac:dyDescent="0.2">
      <c r="A2071">
        <v>4968</v>
      </c>
      <c r="B2071" s="585">
        <v>42998.876388888886</v>
      </c>
      <c r="C2071" s="376" t="s">
        <v>2050</v>
      </c>
      <c r="D2071" s="355">
        <v>1029</v>
      </c>
      <c r="E2071">
        <v>0.01</v>
      </c>
      <c r="F2071">
        <v>1.1977</v>
      </c>
      <c r="G2071" s="355">
        <v>0</v>
      </c>
      <c r="H2071">
        <v>1.1977</v>
      </c>
      <c r="I2071">
        <v>-0.84</v>
      </c>
      <c r="J2071" s="355">
        <v>10015.99</v>
      </c>
    </row>
    <row r="2072" spans="1:10" x14ac:dyDescent="0.2">
      <c r="A2072">
        <v>4958</v>
      </c>
      <c r="B2072" s="585">
        <v>42997.878472222219</v>
      </c>
      <c r="C2072" s="376" t="s">
        <v>93</v>
      </c>
      <c r="D2072" s="355">
        <v>1030</v>
      </c>
      <c r="E2072">
        <v>0.02</v>
      </c>
      <c r="F2072">
        <v>1.2003699999999999</v>
      </c>
      <c r="G2072" s="355">
        <v>0</v>
      </c>
      <c r="H2072">
        <v>0</v>
      </c>
    </row>
    <row r="2073" spans="1:10" x14ac:dyDescent="0.2">
      <c r="A2073">
        <v>4969</v>
      </c>
      <c r="B2073" s="585">
        <v>42998.876388888886</v>
      </c>
      <c r="C2073" s="376" t="s">
        <v>2050</v>
      </c>
      <c r="D2073" s="355">
        <v>1030</v>
      </c>
      <c r="E2073">
        <v>0.02</v>
      </c>
      <c r="F2073">
        <v>1.1977</v>
      </c>
      <c r="G2073" s="355">
        <v>0</v>
      </c>
      <c r="H2073">
        <v>1.1977</v>
      </c>
      <c r="I2073">
        <v>5.33</v>
      </c>
      <c r="J2073" s="355">
        <v>10021.32</v>
      </c>
    </row>
    <row r="2074" spans="1:10" x14ac:dyDescent="0.2">
      <c r="A2074">
        <v>4965</v>
      </c>
      <c r="B2074" s="585">
        <v>42998.195138888892</v>
      </c>
      <c r="C2074" s="376" t="s">
        <v>92</v>
      </c>
      <c r="D2074" s="355">
        <v>1031</v>
      </c>
      <c r="E2074">
        <v>0.01</v>
      </c>
      <c r="F2074">
        <v>1.2011400000000001</v>
      </c>
      <c r="G2074" s="355">
        <v>0</v>
      </c>
      <c r="H2074">
        <v>0</v>
      </c>
    </row>
    <row r="2075" spans="1:10" x14ac:dyDescent="0.2">
      <c r="A2075">
        <v>4967</v>
      </c>
      <c r="B2075" s="585">
        <v>42998.875</v>
      </c>
      <c r="C2075" s="376" t="s">
        <v>2050</v>
      </c>
      <c r="D2075" s="355">
        <v>1031</v>
      </c>
      <c r="E2075">
        <v>0.01</v>
      </c>
      <c r="F2075">
        <v>1.2027099999999999</v>
      </c>
      <c r="G2075" s="355">
        <v>0</v>
      </c>
      <c r="H2075">
        <v>1.2027099999999999</v>
      </c>
      <c r="I2075">
        <v>1.5</v>
      </c>
      <c r="J2075" s="355">
        <v>10016.83</v>
      </c>
    </row>
    <row r="2076" spans="1:10" x14ac:dyDescent="0.2">
      <c r="A2076">
        <v>4970</v>
      </c>
      <c r="B2076" s="585">
        <v>42998.878472222219</v>
      </c>
      <c r="C2076" s="376" t="s">
        <v>93</v>
      </c>
      <c r="D2076" s="355">
        <v>1032</v>
      </c>
      <c r="E2076">
        <v>0.01</v>
      </c>
      <c r="F2076">
        <v>1.19472</v>
      </c>
      <c r="G2076" s="355">
        <v>0</v>
      </c>
      <c r="H2076">
        <v>0</v>
      </c>
    </row>
    <row r="2077" spans="1:10" x14ac:dyDescent="0.2">
      <c r="A2077">
        <v>4974</v>
      </c>
      <c r="B2077" s="585">
        <v>42998.881249999999</v>
      </c>
      <c r="C2077" s="376" t="s">
        <v>2050</v>
      </c>
      <c r="D2077" s="355">
        <v>1032</v>
      </c>
      <c r="E2077">
        <v>0.01</v>
      </c>
      <c r="F2077">
        <v>1.1931499999999999</v>
      </c>
      <c r="G2077" s="355">
        <v>0</v>
      </c>
      <c r="H2077">
        <v>1.1931499999999999</v>
      </c>
      <c r="I2077">
        <v>1.5</v>
      </c>
      <c r="J2077" s="355">
        <v>10022.82</v>
      </c>
    </row>
    <row r="2078" spans="1:10" x14ac:dyDescent="0.2">
      <c r="A2078">
        <v>4972</v>
      </c>
      <c r="B2078" s="585">
        <v>42998.878472222219</v>
      </c>
      <c r="C2078" s="376" t="s">
        <v>92</v>
      </c>
      <c r="D2078" s="355">
        <v>1033</v>
      </c>
      <c r="E2078">
        <v>0.01</v>
      </c>
      <c r="F2078">
        <v>1.19476</v>
      </c>
      <c r="G2078" s="355">
        <v>0</v>
      </c>
      <c r="H2078">
        <v>0</v>
      </c>
    </row>
    <row r="2079" spans="1:10" x14ac:dyDescent="0.2">
      <c r="A2079">
        <v>5000</v>
      </c>
      <c r="B2079" s="585">
        <v>42999.466666666667</v>
      </c>
      <c r="C2079" s="376" t="s">
        <v>2050</v>
      </c>
      <c r="D2079" s="355">
        <v>1033</v>
      </c>
      <c r="E2079">
        <v>0.01</v>
      </c>
      <c r="F2079">
        <v>1.19123</v>
      </c>
      <c r="G2079" s="355">
        <v>0</v>
      </c>
      <c r="H2079">
        <v>1.19123</v>
      </c>
      <c r="I2079">
        <v>-3.96</v>
      </c>
      <c r="J2079" s="355">
        <v>10023.36</v>
      </c>
    </row>
    <row r="2080" spans="1:10" x14ac:dyDescent="0.2">
      <c r="A2080">
        <v>4975</v>
      </c>
      <c r="B2080" s="585">
        <v>42998.881944444445</v>
      </c>
      <c r="C2080" s="376" t="s">
        <v>93</v>
      </c>
      <c r="D2080" s="355">
        <v>1034</v>
      </c>
      <c r="E2080">
        <v>0.01</v>
      </c>
      <c r="F2080">
        <v>1.19295</v>
      </c>
      <c r="G2080" s="355">
        <v>0</v>
      </c>
      <c r="H2080">
        <v>0</v>
      </c>
    </row>
    <row r="2081" spans="1:10" x14ac:dyDescent="0.2">
      <c r="A2081">
        <v>4977</v>
      </c>
      <c r="B2081" s="585">
        <v>42998.887499999997</v>
      </c>
      <c r="C2081" s="376" t="s">
        <v>2050</v>
      </c>
      <c r="D2081" s="355">
        <v>1034</v>
      </c>
      <c r="E2081">
        <v>0.01</v>
      </c>
      <c r="F2081">
        <v>1.1913800000000001</v>
      </c>
      <c r="G2081" s="355">
        <v>0</v>
      </c>
      <c r="H2081">
        <v>1.1913800000000001</v>
      </c>
      <c r="I2081">
        <v>1.5</v>
      </c>
      <c r="J2081" s="355">
        <v>10024.32</v>
      </c>
    </row>
    <row r="2082" spans="1:10" x14ac:dyDescent="0.2">
      <c r="A2082">
        <v>4978</v>
      </c>
      <c r="B2082" s="585">
        <v>42998.888888888891</v>
      </c>
      <c r="C2082" s="376" t="s">
        <v>93</v>
      </c>
      <c r="D2082" s="355">
        <v>1035</v>
      </c>
      <c r="E2082">
        <v>0.01</v>
      </c>
      <c r="F2082">
        <v>1.1902999999999999</v>
      </c>
      <c r="G2082" s="355">
        <v>0</v>
      </c>
      <c r="H2082">
        <v>0</v>
      </c>
    </row>
    <row r="2083" spans="1:10" x14ac:dyDescent="0.2">
      <c r="A2083">
        <v>4983</v>
      </c>
      <c r="B2083" s="585">
        <v>42998.89166666667</v>
      </c>
      <c r="C2083" s="376" t="s">
        <v>2050</v>
      </c>
      <c r="D2083" s="355">
        <v>1035</v>
      </c>
      <c r="E2083">
        <v>0.01</v>
      </c>
      <c r="F2083">
        <v>1.1887300000000001</v>
      </c>
      <c r="G2083" s="355">
        <v>0</v>
      </c>
      <c r="H2083">
        <v>1.1887300000000001</v>
      </c>
      <c r="I2083">
        <v>1.5</v>
      </c>
      <c r="J2083" s="355">
        <v>10025.82</v>
      </c>
    </row>
    <row r="2084" spans="1:10" x14ac:dyDescent="0.2">
      <c r="A2084">
        <v>4980</v>
      </c>
      <c r="B2084" s="585">
        <v>42998.888888888891</v>
      </c>
      <c r="C2084" s="376" t="s">
        <v>92</v>
      </c>
      <c r="D2084" s="355">
        <v>1036</v>
      </c>
      <c r="E2084">
        <v>0.02</v>
      </c>
      <c r="F2084">
        <v>1.1903300000000001</v>
      </c>
      <c r="G2084" s="355">
        <v>0</v>
      </c>
      <c r="H2084">
        <v>0</v>
      </c>
    </row>
    <row r="2085" spans="1:10" x14ac:dyDescent="0.2">
      <c r="A2085">
        <v>5001</v>
      </c>
      <c r="B2085" s="585">
        <v>42999.466666666667</v>
      </c>
      <c r="C2085" s="376" t="s">
        <v>2050</v>
      </c>
      <c r="D2085" s="355">
        <v>1036</v>
      </c>
      <c r="E2085">
        <v>0.02</v>
      </c>
      <c r="F2085">
        <v>1.19123</v>
      </c>
      <c r="G2085" s="355">
        <v>0</v>
      </c>
      <c r="H2085">
        <v>1.19123</v>
      </c>
      <c r="I2085">
        <v>0.95</v>
      </c>
      <c r="J2085" s="355">
        <v>10024.31</v>
      </c>
    </row>
    <row r="2086" spans="1:10" x14ac:dyDescent="0.2">
      <c r="A2086">
        <v>4984</v>
      </c>
      <c r="B2086" s="585">
        <v>42998.892361111109</v>
      </c>
      <c r="C2086" s="376" t="s">
        <v>93</v>
      </c>
      <c r="D2086" s="355">
        <v>1037</v>
      </c>
      <c r="E2086">
        <v>0.01</v>
      </c>
      <c r="F2086">
        <v>1.1890499999999999</v>
      </c>
      <c r="G2086" s="355">
        <v>0</v>
      </c>
      <c r="H2086">
        <v>0</v>
      </c>
    </row>
    <row r="2087" spans="1:10" x14ac:dyDescent="0.2">
      <c r="A2087">
        <v>4986</v>
      </c>
      <c r="B2087" s="585">
        <v>42998.899305555555</v>
      </c>
      <c r="C2087" s="376" t="s">
        <v>2050</v>
      </c>
      <c r="D2087" s="355">
        <v>1037</v>
      </c>
      <c r="E2087">
        <v>0.01</v>
      </c>
      <c r="F2087">
        <v>1.1874800000000001</v>
      </c>
      <c r="G2087" s="355">
        <v>0</v>
      </c>
      <c r="H2087">
        <v>1.1874800000000001</v>
      </c>
      <c r="I2087">
        <v>1.5</v>
      </c>
      <c r="J2087" s="355">
        <v>10027.32</v>
      </c>
    </row>
    <row r="2088" spans="1:10" x14ac:dyDescent="0.2">
      <c r="A2088">
        <v>4987</v>
      </c>
      <c r="B2088" s="585">
        <v>42998.899305555555</v>
      </c>
      <c r="C2088" s="376" t="s">
        <v>93</v>
      </c>
      <c r="D2088" s="355">
        <v>1038</v>
      </c>
      <c r="E2088">
        <v>0.01</v>
      </c>
      <c r="F2088">
        <v>1.1874100000000001</v>
      </c>
      <c r="G2088" s="355">
        <v>0</v>
      </c>
      <c r="H2088">
        <v>0</v>
      </c>
    </row>
    <row r="2089" spans="1:10" x14ac:dyDescent="0.2">
      <c r="A2089">
        <v>5036</v>
      </c>
      <c r="B2089" s="585">
        <v>43003</v>
      </c>
      <c r="C2089" s="376" t="s">
        <v>2050</v>
      </c>
      <c r="D2089" s="355">
        <v>1038</v>
      </c>
      <c r="E2089">
        <v>0.01</v>
      </c>
      <c r="F2089">
        <v>1.1934499999999999</v>
      </c>
      <c r="G2089" s="355">
        <v>0</v>
      </c>
      <c r="H2089">
        <v>1.1934499999999999</v>
      </c>
      <c r="I2089">
        <v>-5.78</v>
      </c>
      <c r="J2089" s="355">
        <v>10038.01</v>
      </c>
    </row>
    <row r="2090" spans="1:10" x14ac:dyDescent="0.2">
      <c r="A2090">
        <v>4989</v>
      </c>
      <c r="B2090" s="585">
        <v>42998.899305555555</v>
      </c>
      <c r="C2090" s="376" t="s">
        <v>92</v>
      </c>
      <c r="D2090" s="355">
        <v>1039</v>
      </c>
      <c r="E2090">
        <v>0.03</v>
      </c>
      <c r="F2090">
        <v>1.1868099999999999</v>
      </c>
      <c r="G2090" s="355">
        <v>0</v>
      </c>
      <c r="H2090">
        <v>0</v>
      </c>
    </row>
    <row r="2091" spans="1:10" x14ac:dyDescent="0.2">
      <c r="A2091">
        <v>5002</v>
      </c>
      <c r="B2091" s="585">
        <v>42999.466666666667</v>
      </c>
      <c r="C2091" s="376" t="s">
        <v>2050</v>
      </c>
      <c r="D2091" s="355">
        <v>1039</v>
      </c>
      <c r="E2091">
        <v>0.03</v>
      </c>
      <c r="F2091">
        <v>1.19123</v>
      </c>
      <c r="G2091" s="355">
        <v>0</v>
      </c>
      <c r="H2091">
        <v>1.19123</v>
      </c>
      <c r="I2091">
        <v>11.98</v>
      </c>
      <c r="J2091" s="355">
        <v>10036.290000000001</v>
      </c>
    </row>
    <row r="2092" spans="1:10" x14ac:dyDescent="0.2">
      <c r="A2092">
        <v>4997</v>
      </c>
      <c r="B2092" s="585">
        <v>42999.46597222222</v>
      </c>
      <c r="C2092" s="376" t="s">
        <v>93</v>
      </c>
      <c r="D2092" s="355">
        <v>1040</v>
      </c>
      <c r="E2092">
        <v>0.02</v>
      </c>
      <c r="F2092">
        <v>1.19092</v>
      </c>
      <c r="G2092" s="355">
        <v>0</v>
      </c>
      <c r="H2092">
        <v>0</v>
      </c>
    </row>
    <row r="2093" spans="1:10" x14ac:dyDescent="0.2">
      <c r="A2093">
        <v>5037</v>
      </c>
      <c r="B2093" s="585">
        <v>43003</v>
      </c>
      <c r="C2093" s="376" t="s">
        <v>2050</v>
      </c>
      <c r="D2093" s="355">
        <v>1040</v>
      </c>
      <c r="E2093">
        <v>0.02</v>
      </c>
      <c r="F2093">
        <v>1.1934499999999999</v>
      </c>
      <c r="G2093" s="355">
        <v>0</v>
      </c>
      <c r="H2093">
        <v>1.1934499999999999</v>
      </c>
      <c r="I2093">
        <v>-4.9400000000000004</v>
      </c>
      <c r="J2093" s="355">
        <v>10033.07</v>
      </c>
    </row>
    <row r="2094" spans="1:10" x14ac:dyDescent="0.2">
      <c r="A2094">
        <v>5003</v>
      </c>
      <c r="B2094" s="585">
        <v>42999.466666666667</v>
      </c>
      <c r="C2094" s="376" t="s">
        <v>92</v>
      </c>
      <c r="D2094" s="355">
        <v>1041</v>
      </c>
      <c r="E2094">
        <v>0.01</v>
      </c>
      <c r="F2094">
        <v>1.1912400000000001</v>
      </c>
      <c r="G2094" s="355">
        <v>0</v>
      </c>
      <c r="H2094">
        <v>0</v>
      </c>
    </row>
    <row r="2095" spans="1:10" x14ac:dyDescent="0.2">
      <c r="A2095">
        <v>5005</v>
      </c>
      <c r="B2095" s="585">
        <v>42999.698611111111</v>
      </c>
      <c r="C2095" s="376" t="s">
        <v>2050</v>
      </c>
      <c r="D2095" s="355">
        <v>1041</v>
      </c>
      <c r="E2095">
        <v>0.01</v>
      </c>
      <c r="F2095">
        <v>1.1928099999999999</v>
      </c>
      <c r="G2095" s="355">
        <v>0</v>
      </c>
      <c r="H2095">
        <v>1.1928099999999999</v>
      </c>
      <c r="I2095">
        <v>1.5</v>
      </c>
      <c r="J2095" s="355">
        <v>10037.790000000001</v>
      </c>
    </row>
    <row r="2096" spans="1:10" x14ac:dyDescent="0.2">
      <c r="A2096">
        <v>5006</v>
      </c>
      <c r="B2096" s="585">
        <v>42999.698611111111</v>
      </c>
      <c r="C2096" s="376" t="s">
        <v>92</v>
      </c>
      <c r="D2096" s="355">
        <v>1042</v>
      </c>
      <c r="E2096">
        <v>0.01</v>
      </c>
      <c r="F2096">
        <v>1.1928399999999999</v>
      </c>
      <c r="G2096" s="355">
        <v>0</v>
      </c>
      <c r="H2096">
        <v>0</v>
      </c>
    </row>
    <row r="2097" spans="1:10" x14ac:dyDescent="0.2">
      <c r="A2097">
        <v>5008</v>
      </c>
      <c r="B2097" s="585">
        <v>42999.77847222222</v>
      </c>
      <c r="C2097" s="376" t="s">
        <v>2050</v>
      </c>
      <c r="D2097" s="355">
        <v>1042</v>
      </c>
      <c r="E2097">
        <v>0.01</v>
      </c>
      <c r="F2097">
        <v>1.19441</v>
      </c>
      <c r="G2097" s="355">
        <v>0</v>
      </c>
      <c r="H2097">
        <v>1.19441</v>
      </c>
      <c r="I2097">
        <v>1.5</v>
      </c>
      <c r="J2097" s="355">
        <v>10039.290000000001</v>
      </c>
    </row>
    <row r="2098" spans="1:10" x14ac:dyDescent="0.2">
      <c r="A2098">
        <v>5009</v>
      </c>
      <c r="B2098" s="585">
        <v>42999.77847222222</v>
      </c>
      <c r="C2098" s="376" t="s">
        <v>92</v>
      </c>
      <c r="D2098" s="355">
        <v>1043</v>
      </c>
      <c r="E2098">
        <v>0.01</v>
      </c>
      <c r="F2098">
        <v>1.19445</v>
      </c>
      <c r="G2098" s="355">
        <v>0</v>
      </c>
      <c r="H2098">
        <v>0</v>
      </c>
    </row>
    <row r="2099" spans="1:10" x14ac:dyDescent="0.2">
      <c r="A2099">
        <v>5019</v>
      </c>
      <c r="B2099" s="585">
        <v>43000.326388888891</v>
      </c>
      <c r="C2099" s="376" t="s">
        <v>2050</v>
      </c>
      <c r="D2099" s="355">
        <v>1043</v>
      </c>
      <c r="E2099">
        <v>0.01</v>
      </c>
      <c r="F2099">
        <v>1.19614</v>
      </c>
      <c r="G2099" s="355">
        <v>0</v>
      </c>
      <c r="H2099">
        <v>1.19614</v>
      </c>
      <c r="I2099">
        <v>1.5</v>
      </c>
      <c r="J2099" s="355">
        <v>10040.790000000001</v>
      </c>
    </row>
    <row r="2100" spans="1:10" x14ac:dyDescent="0.2">
      <c r="A2100">
        <v>5011</v>
      </c>
      <c r="B2100" s="585">
        <v>42999.77847222222</v>
      </c>
      <c r="C2100" s="376" t="s">
        <v>93</v>
      </c>
      <c r="D2100" s="355">
        <v>1044</v>
      </c>
      <c r="E2100">
        <v>0.03</v>
      </c>
      <c r="F2100">
        <v>1.1944300000000001</v>
      </c>
      <c r="G2100" s="355">
        <v>0</v>
      </c>
      <c r="H2100">
        <v>0</v>
      </c>
    </row>
    <row r="2101" spans="1:10" x14ac:dyDescent="0.2">
      <c r="A2101">
        <v>5038</v>
      </c>
      <c r="B2101" s="585">
        <v>43003</v>
      </c>
      <c r="C2101" s="376" t="s">
        <v>2050</v>
      </c>
      <c r="D2101" s="355">
        <v>1044</v>
      </c>
      <c r="E2101">
        <v>0.03</v>
      </c>
      <c r="F2101">
        <v>1.1934499999999999</v>
      </c>
      <c r="G2101" s="355">
        <v>0</v>
      </c>
      <c r="H2101">
        <v>1.1934499999999999</v>
      </c>
      <c r="I2101">
        <v>3.12</v>
      </c>
      <c r="J2101" s="355">
        <v>10036.19</v>
      </c>
    </row>
    <row r="2102" spans="1:10" x14ac:dyDescent="0.2">
      <c r="A2102">
        <v>5020</v>
      </c>
      <c r="B2102" s="585">
        <v>43000.326388888891</v>
      </c>
      <c r="C2102" s="376" t="s">
        <v>92</v>
      </c>
      <c r="D2102" s="355">
        <v>1045</v>
      </c>
      <c r="E2102">
        <v>0.01</v>
      </c>
      <c r="F2102">
        <v>1.1961900000000001</v>
      </c>
      <c r="G2102" s="355">
        <v>0</v>
      </c>
      <c r="H2102">
        <v>0</v>
      </c>
    </row>
    <row r="2103" spans="1:10" x14ac:dyDescent="0.2">
      <c r="A2103">
        <v>5022</v>
      </c>
      <c r="B2103" s="585">
        <v>43000.43472222222</v>
      </c>
      <c r="C2103" s="376" t="s">
        <v>2050</v>
      </c>
      <c r="D2103" s="355">
        <v>1045</v>
      </c>
      <c r="E2103">
        <v>0.01</v>
      </c>
      <c r="F2103">
        <v>1.1977599999999999</v>
      </c>
      <c r="G2103" s="355">
        <v>0</v>
      </c>
      <c r="H2103">
        <v>1.1977599999999999</v>
      </c>
      <c r="I2103">
        <v>1.5</v>
      </c>
      <c r="J2103" s="355">
        <v>10042.290000000001</v>
      </c>
    </row>
    <row r="2104" spans="1:10" x14ac:dyDescent="0.2">
      <c r="A2104">
        <v>5023</v>
      </c>
      <c r="B2104" s="585">
        <v>43000.43472222222</v>
      </c>
      <c r="C2104" s="376" t="s">
        <v>92</v>
      </c>
      <c r="D2104" s="355">
        <v>1046</v>
      </c>
      <c r="E2104">
        <v>0.01</v>
      </c>
      <c r="F2104">
        <v>1.19784</v>
      </c>
      <c r="G2104" s="355">
        <v>0</v>
      </c>
      <c r="H2104">
        <v>0</v>
      </c>
    </row>
    <row r="2105" spans="1:10" x14ac:dyDescent="0.2">
      <c r="A2105">
        <v>5030</v>
      </c>
      <c r="B2105" s="585">
        <v>43000.445833333331</v>
      </c>
      <c r="C2105" s="376" t="s">
        <v>2050</v>
      </c>
      <c r="D2105" s="355">
        <v>1046</v>
      </c>
      <c r="E2105">
        <v>0.01</v>
      </c>
      <c r="F2105">
        <v>1.1994100000000001</v>
      </c>
      <c r="G2105" s="355">
        <v>0</v>
      </c>
      <c r="H2105">
        <v>1.1994100000000001</v>
      </c>
      <c r="I2105">
        <v>1.5</v>
      </c>
      <c r="J2105" s="355">
        <v>10043.790000000001</v>
      </c>
    </row>
    <row r="2106" spans="1:10" x14ac:dyDescent="0.2">
      <c r="A2106">
        <v>5025</v>
      </c>
      <c r="B2106" s="585">
        <v>43000.4375</v>
      </c>
      <c r="C2106" s="376" t="s">
        <v>93</v>
      </c>
      <c r="D2106" s="355">
        <v>1047</v>
      </c>
      <c r="E2106">
        <v>0.06</v>
      </c>
      <c r="F2106">
        <v>1.1980599999999999</v>
      </c>
      <c r="G2106" s="355">
        <v>0</v>
      </c>
      <c r="H2106">
        <v>0</v>
      </c>
    </row>
    <row r="2107" spans="1:10" x14ac:dyDescent="0.2">
      <c r="A2107">
        <v>5039</v>
      </c>
      <c r="B2107" s="585">
        <v>43003</v>
      </c>
      <c r="C2107" s="376" t="s">
        <v>2050</v>
      </c>
      <c r="D2107" s="355">
        <v>1047</v>
      </c>
      <c r="E2107">
        <v>0.06</v>
      </c>
      <c r="F2107">
        <v>1.1934499999999999</v>
      </c>
      <c r="G2107" s="355">
        <v>0</v>
      </c>
      <c r="H2107">
        <v>1.1934499999999999</v>
      </c>
      <c r="I2107">
        <v>27.63</v>
      </c>
      <c r="J2107" s="355">
        <v>10063.82</v>
      </c>
    </row>
    <row r="2108" spans="1:10" x14ac:dyDescent="0.2">
      <c r="A2108">
        <v>5031</v>
      </c>
      <c r="B2108" s="585">
        <v>43000.445833333331</v>
      </c>
      <c r="C2108" s="376" t="s">
        <v>92</v>
      </c>
      <c r="D2108" s="355">
        <v>1048</v>
      </c>
      <c r="E2108">
        <v>0.01</v>
      </c>
      <c r="F2108">
        <v>1.19943</v>
      </c>
      <c r="G2108" s="355">
        <v>0</v>
      </c>
      <c r="H2108">
        <v>0</v>
      </c>
    </row>
    <row r="2109" spans="1:10" x14ac:dyDescent="0.2">
      <c r="A2109">
        <v>5179</v>
      </c>
      <c r="B2109" s="585">
        <v>43006.711805555555</v>
      </c>
      <c r="C2109" s="376" t="s">
        <v>2050</v>
      </c>
      <c r="D2109" s="355">
        <v>1048</v>
      </c>
      <c r="E2109">
        <v>0.01</v>
      </c>
      <c r="F2109">
        <v>1.1796899999999999</v>
      </c>
      <c r="G2109" s="355">
        <v>0</v>
      </c>
      <c r="H2109">
        <v>1.1796899999999999</v>
      </c>
      <c r="I2109">
        <v>-20.52</v>
      </c>
      <c r="J2109" s="355">
        <v>10076.290000000001</v>
      </c>
    </row>
    <row r="2110" spans="1:10" x14ac:dyDescent="0.2">
      <c r="A2110">
        <v>5033</v>
      </c>
      <c r="B2110" s="585">
        <v>43000.643750000003</v>
      </c>
      <c r="C2110" s="376" t="s">
        <v>92</v>
      </c>
      <c r="D2110" s="355">
        <v>1049</v>
      </c>
      <c r="E2110">
        <v>0.02</v>
      </c>
      <c r="F2110">
        <v>1.1959299999999999</v>
      </c>
      <c r="G2110" s="355">
        <v>0</v>
      </c>
      <c r="H2110">
        <v>0</v>
      </c>
    </row>
    <row r="2111" spans="1:10" x14ac:dyDescent="0.2">
      <c r="A2111">
        <v>5180</v>
      </c>
      <c r="B2111" s="585">
        <v>43006.711805555555</v>
      </c>
      <c r="C2111" s="376" t="s">
        <v>2050</v>
      </c>
      <c r="D2111" s="355">
        <v>1049</v>
      </c>
      <c r="E2111">
        <v>0.02</v>
      </c>
      <c r="F2111">
        <v>1.1796899999999999</v>
      </c>
      <c r="G2111" s="355">
        <v>0</v>
      </c>
      <c r="H2111">
        <v>1.1796899999999999</v>
      </c>
      <c r="I2111">
        <v>-34.049999999999997</v>
      </c>
      <c r="J2111" s="355">
        <v>10042.25</v>
      </c>
    </row>
    <row r="2112" spans="1:10" x14ac:dyDescent="0.2">
      <c r="A2112">
        <v>5042</v>
      </c>
      <c r="B2112" s="585">
        <v>43003.001388888886</v>
      </c>
      <c r="C2112" s="376" t="s">
        <v>93</v>
      </c>
      <c r="D2112" s="355">
        <v>1050</v>
      </c>
      <c r="E2112">
        <v>0.01</v>
      </c>
      <c r="F2112">
        <v>1.1899900000000001</v>
      </c>
      <c r="G2112" s="355">
        <v>0</v>
      </c>
      <c r="H2112">
        <v>0</v>
      </c>
    </row>
    <row r="2113" spans="1:10" x14ac:dyDescent="0.2">
      <c r="A2113">
        <v>5055</v>
      </c>
      <c r="B2113" s="585">
        <v>43003.410416666666</v>
      </c>
      <c r="C2113" s="376" t="s">
        <v>2050</v>
      </c>
      <c r="D2113" s="355">
        <v>1050</v>
      </c>
      <c r="E2113">
        <v>0.01</v>
      </c>
      <c r="F2113">
        <v>1.19076</v>
      </c>
      <c r="G2113" s="355">
        <v>0</v>
      </c>
      <c r="H2113">
        <v>1.19076</v>
      </c>
      <c r="I2113">
        <v>-0.84</v>
      </c>
      <c r="J2113" s="355">
        <v>10062.98</v>
      </c>
    </row>
    <row r="2114" spans="1:10" x14ac:dyDescent="0.2">
      <c r="A2114">
        <v>5044</v>
      </c>
      <c r="B2114" s="585">
        <v>43003.001388888886</v>
      </c>
      <c r="C2114" s="376" t="s">
        <v>2113</v>
      </c>
      <c r="D2114" s="355">
        <v>1051</v>
      </c>
      <c r="E2114">
        <v>0.03</v>
      </c>
      <c r="F2114">
        <v>1.19065</v>
      </c>
      <c r="G2114" s="355">
        <v>0</v>
      </c>
      <c r="H2114">
        <v>0</v>
      </c>
    </row>
    <row r="2115" spans="1:10" x14ac:dyDescent="0.2">
      <c r="A2115">
        <v>5048</v>
      </c>
      <c r="B2115" s="585">
        <v>43003.005555555559</v>
      </c>
      <c r="C2115" s="376" t="s">
        <v>92</v>
      </c>
      <c r="D2115" s="355">
        <v>1051</v>
      </c>
      <c r="E2115">
        <v>0.03</v>
      </c>
      <c r="F2115">
        <v>1.19065</v>
      </c>
      <c r="G2115" s="355">
        <v>0</v>
      </c>
      <c r="H2115">
        <v>1.19547</v>
      </c>
    </row>
    <row r="2116" spans="1:10" x14ac:dyDescent="0.2">
      <c r="A2116">
        <v>5181</v>
      </c>
      <c r="B2116" s="585">
        <v>43006.711805555555</v>
      </c>
      <c r="C2116" s="376" t="s">
        <v>2050</v>
      </c>
      <c r="D2116" s="355">
        <v>1051</v>
      </c>
      <c r="E2116">
        <v>0.03</v>
      </c>
      <c r="F2116">
        <v>1.1796899999999999</v>
      </c>
      <c r="G2116" s="355">
        <v>0</v>
      </c>
      <c r="H2116">
        <v>1.1796899999999999</v>
      </c>
      <c r="I2116">
        <v>-34.869999999999997</v>
      </c>
      <c r="J2116" s="355">
        <v>10007.370000000001</v>
      </c>
    </row>
    <row r="2117" spans="1:10" x14ac:dyDescent="0.2">
      <c r="A2117">
        <v>5052</v>
      </c>
      <c r="B2117" s="585">
        <v>43003.298611111109</v>
      </c>
      <c r="C2117" s="376" t="s">
        <v>93</v>
      </c>
      <c r="D2117" s="355">
        <v>1052</v>
      </c>
      <c r="E2117">
        <v>0.02</v>
      </c>
      <c r="F2117">
        <v>1.1935</v>
      </c>
      <c r="G2117" s="355">
        <v>0</v>
      </c>
      <c r="H2117">
        <v>0</v>
      </c>
    </row>
    <row r="2118" spans="1:10" x14ac:dyDescent="0.2">
      <c r="A2118">
        <v>5056</v>
      </c>
      <c r="B2118" s="585">
        <v>43003.410416666666</v>
      </c>
      <c r="C2118" s="376" t="s">
        <v>2050</v>
      </c>
      <c r="D2118" s="355">
        <v>1052</v>
      </c>
      <c r="E2118">
        <v>0.02</v>
      </c>
      <c r="F2118">
        <v>1.19076</v>
      </c>
      <c r="G2118" s="355">
        <v>0</v>
      </c>
      <c r="H2118">
        <v>1.19076</v>
      </c>
      <c r="I2118">
        <v>5.34</v>
      </c>
      <c r="J2118" s="355">
        <v>10068.32</v>
      </c>
    </row>
    <row r="2119" spans="1:10" x14ac:dyDescent="0.2">
      <c r="A2119">
        <v>5057</v>
      </c>
      <c r="B2119" s="585">
        <v>43003.410416666666</v>
      </c>
      <c r="C2119" s="376" t="s">
        <v>93</v>
      </c>
      <c r="D2119" s="355">
        <v>1053</v>
      </c>
      <c r="E2119">
        <v>0.01</v>
      </c>
      <c r="F2119">
        <v>1.19072</v>
      </c>
      <c r="G2119" s="355">
        <v>0</v>
      </c>
      <c r="H2119">
        <v>0</v>
      </c>
    </row>
    <row r="2120" spans="1:10" x14ac:dyDescent="0.2">
      <c r="A2120">
        <v>5059</v>
      </c>
      <c r="B2120" s="585">
        <v>43003.525000000001</v>
      </c>
      <c r="C2120" s="376" t="s">
        <v>2050</v>
      </c>
      <c r="D2120" s="355">
        <v>1053</v>
      </c>
      <c r="E2120">
        <v>0.01</v>
      </c>
      <c r="F2120">
        <v>1.1891499999999999</v>
      </c>
      <c r="G2120" s="355">
        <v>0</v>
      </c>
      <c r="H2120">
        <v>1.1891499999999999</v>
      </c>
      <c r="I2120">
        <v>1.5</v>
      </c>
      <c r="J2120" s="355">
        <v>10069.82</v>
      </c>
    </row>
    <row r="2121" spans="1:10" x14ac:dyDescent="0.2">
      <c r="A2121">
        <v>5060</v>
      </c>
      <c r="B2121" s="585">
        <v>43003.525000000001</v>
      </c>
      <c r="C2121" s="376" t="s">
        <v>93</v>
      </c>
      <c r="D2121" s="355">
        <v>1054</v>
      </c>
      <c r="E2121">
        <v>0.01</v>
      </c>
      <c r="F2121">
        <v>1.18909</v>
      </c>
      <c r="G2121" s="355">
        <v>0</v>
      </c>
      <c r="H2121">
        <v>0</v>
      </c>
    </row>
    <row r="2122" spans="1:10" x14ac:dyDescent="0.2">
      <c r="A2122">
        <v>5062</v>
      </c>
      <c r="B2122" s="585">
        <v>43003.57916666667</v>
      </c>
      <c r="C2122" s="376" t="s">
        <v>2050</v>
      </c>
      <c r="D2122" s="355">
        <v>1054</v>
      </c>
      <c r="E2122">
        <v>0.01</v>
      </c>
      <c r="F2122">
        <v>1.1875199999999999</v>
      </c>
      <c r="G2122" s="355">
        <v>0</v>
      </c>
      <c r="H2122">
        <v>1.1875199999999999</v>
      </c>
      <c r="I2122">
        <v>1.5</v>
      </c>
      <c r="J2122" s="355">
        <v>10071.32</v>
      </c>
    </row>
    <row r="2123" spans="1:10" x14ac:dyDescent="0.2">
      <c r="A2123">
        <v>5063</v>
      </c>
      <c r="B2123" s="585">
        <v>43003.57916666667</v>
      </c>
      <c r="C2123" s="376" t="s">
        <v>93</v>
      </c>
      <c r="D2123" s="355">
        <v>1055</v>
      </c>
      <c r="E2123">
        <v>0.01</v>
      </c>
      <c r="F2123">
        <v>1.1874899999999999</v>
      </c>
      <c r="G2123" s="355">
        <v>0</v>
      </c>
      <c r="H2123">
        <v>0</v>
      </c>
    </row>
    <row r="2124" spans="1:10" x14ac:dyDescent="0.2">
      <c r="A2124">
        <v>5070</v>
      </c>
      <c r="B2124" s="585">
        <v>43003.75277777778</v>
      </c>
      <c r="C2124" s="376" t="s">
        <v>2050</v>
      </c>
      <c r="D2124" s="355">
        <v>1055</v>
      </c>
      <c r="E2124">
        <v>0.01</v>
      </c>
      <c r="F2124">
        <v>1.1859200000000001</v>
      </c>
      <c r="G2124" s="355">
        <v>0</v>
      </c>
      <c r="H2124">
        <v>1.1859200000000001</v>
      </c>
      <c r="I2124">
        <v>1.5</v>
      </c>
      <c r="J2124" s="355">
        <v>10072.82</v>
      </c>
    </row>
    <row r="2125" spans="1:10" x14ac:dyDescent="0.2">
      <c r="A2125">
        <v>5065</v>
      </c>
      <c r="B2125" s="585">
        <v>43003.579861111109</v>
      </c>
      <c r="C2125" s="376" t="s">
        <v>92</v>
      </c>
      <c r="D2125" s="355">
        <v>1056</v>
      </c>
      <c r="E2125">
        <v>0.06</v>
      </c>
      <c r="F2125">
        <v>1.18709</v>
      </c>
      <c r="G2125" s="355">
        <v>0</v>
      </c>
      <c r="H2125">
        <v>0</v>
      </c>
    </row>
    <row r="2126" spans="1:10" x14ac:dyDescent="0.2">
      <c r="A2126">
        <v>5182</v>
      </c>
      <c r="B2126" s="585">
        <v>43006.711805555555</v>
      </c>
      <c r="C2126" s="376" t="s">
        <v>2050</v>
      </c>
      <c r="D2126" s="355">
        <v>1056</v>
      </c>
      <c r="E2126">
        <v>0.06</v>
      </c>
      <c r="F2126">
        <v>1.1796899999999999</v>
      </c>
      <c r="G2126" s="355">
        <v>0</v>
      </c>
      <c r="H2126">
        <v>1.1796899999999999</v>
      </c>
      <c r="I2126">
        <v>-48.38</v>
      </c>
      <c r="J2126" s="355">
        <v>9958.99</v>
      </c>
    </row>
    <row r="2127" spans="1:10" x14ac:dyDescent="0.2">
      <c r="A2127">
        <v>5071</v>
      </c>
      <c r="B2127" s="585">
        <v>43003.753472222219</v>
      </c>
      <c r="C2127" s="376" t="s">
        <v>93</v>
      </c>
      <c r="D2127" s="355">
        <v>1057</v>
      </c>
      <c r="E2127">
        <v>0.01</v>
      </c>
      <c r="F2127">
        <v>1.18652</v>
      </c>
      <c r="G2127" s="355">
        <v>0</v>
      </c>
      <c r="H2127">
        <v>0</v>
      </c>
    </row>
    <row r="2128" spans="1:10" x14ac:dyDescent="0.2">
      <c r="A2128">
        <v>5073</v>
      </c>
      <c r="B2128" s="585">
        <v>43003.793055555558</v>
      </c>
      <c r="C2128" s="376" t="s">
        <v>2050</v>
      </c>
      <c r="D2128" s="355">
        <v>1057</v>
      </c>
      <c r="E2128">
        <v>0.01</v>
      </c>
      <c r="F2128">
        <v>1.1849499999999999</v>
      </c>
      <c r="G2128" s="355">
        <v>0</v>
      </c>
      <c r="H2128">
        <v>1.1849499999999999</v>
      </c>
      <c r="I2128">
        <v>1.5</v>
      </c>
      <c r="J2128" s="355">
        <v>10074.32</v>
      </c>
    </row>
    <row r="2129" spans="1:10" x14ac:dyDescent="0.2">
      <c r="A2129">
        <v>5074</v>
      </c>
      <c r="B2129" s="585">
        <v>43003.793055555558</v>
      </c>
      <c r="C2129" s="376" t="s">
        <v>93</v>
      </c>
      <c r="D2129" s="355">
        <v>1058</v>
      </c>
      <c r="E2129">
        <v>0.01</v>
      </c>
      <c r="F2129">
        <v>1.18492</v>
      </c>
      <c r="G2129" s="355">
        <v>0</v>
      </c>
      <c r="H2129">
        <v>0</v>
      </c>
    </row>
    <row r="2130" spans="1:10" x14ac:dyDescent="0.2">
      <c r="A2130">
        <v>5082</v>
      </c>
      <c r="B2130" s="585">
        <v>43003.804861111108</v>
      </c>
      <c r="C2130" s="376" t="s">
        <v>2050</v>
      </c>
      <c r="D2130" s="355">
        <v>1058</v>
      </c>
      <c r="E2130">
        <v>0.01</v>
      </c>
      <c r="F2130">
        <v>1.1833499999999999</v>
      </c>
      <c r="G2130" s="355">
        <v>0</v>
      </c>
      <c r="H2130">
        <v>1.1833499999999999</v>
      </c>
      <c r="I2130">
        <v>1.5</v>
      </c>
      <c r="J2130" s="355">
        <v>10075.82</v>
      </c>
    </row>
    <row r="2131" spans="1:10" x14ac:dyDescent="0.2">
      <c r="A2131">
        <v>5076</v>
      </c>
      <c r="B2131" s="585">
        <v>43003.804861111108</v>
      </c>
      <c r="C2131" s="376" t="s">
        <v>92</v>
      </c>
      <c r="D2131" s="355">
        <v>1059</v>
      </c>
      <c r="E2131">
        <v>0.1</v>
      </c>
      <c r="F2131">
        <v>1.1835800000000001</v>
      </c>
      <c r="G2131" s="355">
        <v>0</v>
      </c>
      <c r="H2131">
        <v>0</v>
      </c>
    </row>
    <row r="2132" spans="1:10" x14ac:dyDescent="0.2">
      <c r="A2132">
        <v>5183</v>
      </c>
      <c r="B2132" s="585">
        <v>43006.711805555555</v>
      </c>
      <c r="C2132" s="376" t="s">
        <v>2050</v>
      </c>
      <c r="D2132" s="355">
        <v>1059</v>
      </c>
      <c r="E2132">
        <v>0.1</v>
      </c>
      <c r="F2132">
        <v>1.1796899999999999</v>
      </c>
      <c r="G2132" s="355">
        <v>0</v>
      </c>
      <c r="H2132">
        <v>1.1796899999999999</v>
      </c>
      <c r="I2132">
        <v>-45.54</v>
      </c>
      <c r="J2132" s="355">
        <v>9913.4500000000007</v>
      </c>
    </row>
    <row r="2133" spans="1:10" x14ac:dyDescent="0.2">
      <c r="A2133">
        <v>5083</v>
      </c>
      <c r="B2133" s="585">
        <v>43003.804861111108</v>
      </c>
      <c r="C2133" s="376" t="s">
        <v>93</v>
      </c>
      <c r="D2133" s="355">
        <v>1060</v>
      </c>
      <c r="E2133">
        <v>0.01</v>
      </c>
      <c r="F2133">
        <v>1.1833199999999999</v>
      </c>
      <c r="G2133" s="355">
        <v>0</v>
      </c>
      <c r="H2133">
        <v>0</v>
      </c>
    </row>
    <row r="2134" spans="1:10" x14ac:dyDescent="0.2">
      <c r="A2134">
        <v>5091</v>
      </c>
      <c r="B2134" s="585">
        <v>43004.450694444444</v>
      </c>
      <c r="C2134" s="376" t="s">
        <v>2050</v>
      </c>
      <c r="D2134" s="355">
        <v>1060</v>
      </c>
      <c r="E2134">
        <v>0.01</v>
      </c>
      <c r="F2134">
        <v>1.1818200000000001</v>
      </c>
      <c r="G2134" s="355">
        <v>0</v>
      </c>
      <c r="H2134">
        <v>1.1818200000000001</v>
      </c>
      <c r="I2134">
        <v>1.5</v>
      </c>
      <c r="J2134" s="355">
        <v>10077.32</v>
      </c>
    </row>
    <row r="2135" spans="1:10" x14ac:dyDescent="0.2">
      <c r="A2135">
        <v>5092</v>
      </c>
      <c r="B2135" s="585">
        <v>43004.451388888891</v>
      </c>
      <c r="C2135" s="376" t="s">
        <v>93</v>
      </c>
      <c r="D2135" s="355">
        <v>1061</v>
      </c>
      <c r="E2135">
        <v>0.01</v>
      </c>
      <c r="F2135">
        <v>1.18187</v>
      </c>
      <c r="G2135" s="355">
        <v>0</v>
      </c>
      <c r="H2135">
        <v>0</v>
      </c>
    </row>
    <row r="2136" spans="1:10" x14ac:dyDescent="0.2">
      <c r="A2136">
        <v>5094</v>
      </c>
      <c r="B2136" s="585">
        <v>43004.552083333336</v>
      </c>
      <c r="C2136" s="376" t="s">
        <v>2050</v>
      </c>
      <c r="D2136" s="355">
        <v>1061</v>
      </c>
      <c r="E2136">
        <v>0.01</v>
      </c>
      <c r="F2136">
        <v>1.1802999999999999</v>
      </c>
      <c r="G2136" s="355">
        <v>0</v>
      </c>
      <c r="H2136">
        <v>1.1802999999999999</v>
      </c>
      <c r="I2136">
        <v>1.5</v>
      </c>
      <c r="J2136" s="355">
        <v>10078.82</v>
      </c>
    </row>
    <row r="2137" spans="1:10" x14ac:dyDescent="0.2">
      <c r="A2137">
        <v>5095</v>
      </c>
      <c r="B2137" s="585">
        <v>43004.552083333336</v>
      </c>
      <c r="C2137" s="376" t="s">
        <v>93</v>
      </c>
      <c r="D2137" s="355">
        <v>1062</v>
      </c>
      <c r="E2137">
        <v>0.01</v>
      </c>
      <c r="F2137">
        <v>1.18024</v>
      </c>
      <c r="G2137" s="355">
        <v>0</v>
      </c>
      <c r="H2137">
        <v>0</v>
      </c>
    </row>
    <row r="2138" spans="1:10" x14ac:dyDescent="0.2">
      <c r="A2138">
        <v>5104</v>
      </c>
      <c r="B2138" s="585">
        <v>43004.573611111111</v>
      </c>
      <c r="C2138" s="376" t="s">
        <v>2050</v>
      </c>
      <c r="D2138" s="355">
        <v>1062</v>
      </c>
      <c r="E2138">
        <v>0.01</v>
      </c>
      <c r="F2138">
        <v>1.1786700000000001</v>
      </c>
      <c r="G2138" s="355">
        <v>0</v>
      </c>
      <c r="H2138">
        <v>1.1786700000000001</v>
      </c>
      <c r="I2138">
        <v>1.5</v>
      </c>
      <c r="J2138" s="355">
        <v>10080.32</v>
      </c>
    </row>
    <row r="2139" spans="1:10" x14ac:dyDescent="0.2">
      <c r="A2139">
        <v>5097</v>
      </c>
      <c r="B2139" s="585">
        <v>43004.554861111108</v>
      </c>
      <c r="C2139" s="376" t="s">
        <v>92</v>
      </c>
      <c r="D2139" s="355">
        <v>1063</v>
      </c>
      <c r="E2139">
        <v>0.19</v>
      </c>
      <c r="F2139">
        <v>1.18007</v>
      </c>
      <c r="G2139" s="355">
        <v>0</v>
      </c>
      <c r="H2139">
        <v>0</v>
      </c>
    </row>
    <row r="2140" spans="1:10" x14ac:dyDescent="0.2">
      <c r="A2140">
        <v>5184</v>
      </c>
      <c r="B2140" s="585">
        <v>43006.711805555555</v>
      </c>
      <c r="C2140" s="376" t="s">
        <v>2050</v>
      </c>
      <c r="D2140" s="355">
        <v>1063</v>
      </c>
      <c r="E2140">
        <v>0.19</v>
      </c>
      <c r="F2140">
        <v>1.1796899999999999</v>
      </c>
      <c r="G2140" s="355">
        <v>0</v>
      </c>
      <c r="H2140">
        <v>1.1796899999999999</v>
      </c>
      <c r="I2140">
        <v>-17.579999999999998</v>
      </c>
      <c r="J2140" s="355">
        <v>9895.8700000000008</v>
      </c>
    </row>
    <row r="2141" spans="1:10" x14ac:dyDescent="0.2">
      <c r="A2141">
        <v>5105</v>
      </c>
      <c r="B2141" s="585">
        <v>43004.573611111111</v>
      </c>
      <c r="C2141" s="376" t="s">
        <v>93</v>
      </c>
      <c r="D2141" s="355">
        <v>1064</v>
      </c>
      <c r="E2141">
        <v>0.01</v>
      </c>
      <c r="F2141">
        <v>1.1786000000000001</v>
      </c>
      <c r="G2141" s="355">
        <v>0</v>
      </c>
      <c r="H2141">
        <v>0</v>
      </c>
    </row>
    <row r="2142" spans="1:10" x14ac:dyDescent="0.2">
      <c r="A2142">
        <v>5107</v>
      </c>
      <c r="B2142" s="585">
        <v>43004.744444444441</v>
      </c>
      <c r="C2142" s="376" t="s">
        <v>2050</v>
      </c>
      <c r="D2142" s="355">
        <v>1064</v>
      </c>
      <c r="E2142">
        <v>0.01</v>
      </c>
      <c r="F2142">
        <v>1.17703</v>
      </c>
      <c r="G2142" s="355">
        <v>0</v>
      </c>
      <c r="H2142">
        <v>1.17703</v>
      </c>
      <c r="I2142">
        <v>1.5</v>
      </c>
      <c r="J2142" s="355">
        <v>10081.82</v>
      </c>
    </row>
    <row r="2143" spans="1:10" x14ac:dyDescent="0.2">
      <c r="A2143">
        <v>5108</v>
      </c>
      <c r="B2143" s="585">
        <v>43004.744444444441</v>
      </c>
      <c r="C2143" s="376" t="s">
        <v>93</v>
      </c>
      <c r="D2143" s="355">
        <v>1065</v>
      </c>
      <c r="E2143">
        <v>0.01</v>
      </c>
      <c r="F2143">
        <v>1.1770099999999999</v>
      </c>
      <c r="G2143" s="355">
        <v>0</v>
      </c>
      <c r="H2143">
        <v>0</v>
      </c>
    </row>
    <row r="2144" spans="1:10" x14ac:dyDescent="0.2">
      <c r="A2144">
        <v>5130</v>
      </c>
      <c r="B2144" s="585">
        <v>43005.125694444447</v>
      </c>
      <c r="C2144" s="376" t="s">
        <v>2050</v>
      </c>
      <c r="D2144" s="355">
        <v>1065</v>
      </c>
      <c r="E2144">
        <v>0.01</v>
      </c>
      <c r="F2144">
        <v>1.17784</v>
      </c>
      <c r="G2144" s="355">
        <v>0</v>
      </c>
      <c r="H2144">
        <v>1.17784</v>
      </c>
      <c r="I2144">
        <v>-0.83</v>
      </c>
      <c r="J2144" s="355">
        <v>10080.99</v>
      </c>
    </row>
    <row r="2145" spans="1:10" x14ac:dyDescent="0.2">
      <c r="A2145">
        <v>5110</v>
      </c>
      <c r="B2145" s="585">
        <v>43004.74722222222</v>
      </c>
      <c r="C2145" s="376" t="s">
        <v>92</v>
      </c>
      <c r="D2145" s="355">
        <v>1066</v>
      </c>
      <c r="E2145">
        <v>0.34</v>
      </c>
      <c r="F2145">
        <v>1.17655</v>
      </c>
      <c r="G2145" s="355">
        <v>0</v>
      </c>
      <c r="H2145">
        <v>0</v>
      </c>
    </row>
    <row r="2146" spans="1:10" x14ac:dyDescent="0.2">
      <c r="A2146">
        <v>5185</v>
      </c>
      <c r="B2146" s="585">
        <v>43006.711805555555</v>
      </c>
      <c r="C2146" s="376" t="s">
        <v>2050</v>
      </c>
      <c r="D2146" s="355">
        <v>1066</v>
      </c>
      <c r="E2146">
        <v>0.34</v>
      </c>
      <c r="F2146">
        <v>1.1796899999999999</v>
      </c>
      <c r="G2146" s="355">
        <v>0</v>
      </c>
      <c r="H2146">
        <v>1.1796899999999999</v>
      </c>
      <c r="I2146">
        <v>88.22</v>
      </c>
      <c r="J2146" s="355">
        <v>9984.09</v>
      </c>
    </row>
    <row r="2147" spans="1:10" x14ac:dyDescent="0.2">
      <c r="A2147">
        <v>5118</v>
      </c>
      <c r="B2147" s="585">
        <v>43004.848611111112</v>
      </c>
      <c r="C2147" s="376" t="s">
        <v>93</v>
      </c>
      <c r="D2147" s="355">
        <v>1067</v>
      </c>
      <c r="E2147">
        <v>0.02</v>
      </c>
      <c r="F2147">
        <v>1.1805099999999999</v>
      </c>
      <c r="G2147" s="355">
        <v>0</v>
      </c>
      <c r="H2147">
        <v>0</v>
      </c>
    </row>
    <row r="2148" spans="1:10" x14ac:dyDescent="0.2">
      <c r="A2148">
        <v>5131</v>
      </c>
      <c r="B2148" s="585">
        <v>43005.125694444447</v>
      </c>
      <c r="C2148" s="376" t="s">
        <v>2050</v>
      </c>
      <c r="D2148" s="355">
        <v>1067</v>
      </c>
      <c r="E2148">
        <v>0.02</v>
      </c>
      <c r="F2148">
        <v>1.17784</v>
      </c>
      <c r="G2148" s="355">
        <v>0</v>
      </c>
      <c r="H2148">
        <v>1.17784</v>
      </c>
      <c r="I2148">
        <v>5.33</v>
      </c>
      <c r="J2148" s="355">
        <v>10086.32</v>
      </c>
    </row>
    <row r="2149" spans="1:10" x14ac:dyDescent="0.2">
      <c r="A2149">
        <v>5132</v>
      </c>
      <c r="B2149" s="585">
        <v>43005.125694444447</v>
      </c>
      <c r="C2149" s="376" t="s">
        <v>93</v>
      </c>
      <c r="D2149" s="355">
        <v>1068</v>
      </c>
      <c r="E2149">
        <v>0.01</v>
      </c>
      <c r="F2149">
        <v>1.17781</v>
      </c>
      <c r="G2149" s="355">
        <v>0</v>
      </c>
      <c r="H2149">
        <v>0</v>
      </c>
    </row>
    <row r="2150" spans="1:10" x14ac:dyDescent="0.2">
      <c r="A2150">
        <v>5134</v>
      </c>
      <c r="B2150" s="585">
        <v>43005.411805555559</v>
      </c>
      <c r="C2150" s="376" t="s">
        <v>2050</v>
      </c>
      <c r="D2150" s="355">
        <v>1068</v>
      </c>
      <c r="E2150">
        <v>0.01</v>
      </c>
      <c r="F2150">
        <v>1.17624</v>
      </c>
      <c r="G2150" s="355">
        <v>0</v>
      </c>
      <c r="H2150">
        <v>1.17624</v>
      </c>
      <c r="I2150">
        <v>1.5</v>
      </c>
      <c r="J2150" s="355">
        <v>10087.82</v>
      </c>
    </row>
    <row r="2151" spans="1:10" x14ac:dyDescent="0.2">
      <c r="A2151">
        <v>5135</v>
      </c>
      <c r="B2151" s="585">
        <v>43005.411805555559</v>
      </c>
      <c r="C2151" s="376" t="s">
        <v>93</v>
      </c>
      <c r="D2151" s="355">
        <v>1069</v>
      </c>
      <c r="E2151">
        <v>0.01</v>
      </c>
      <c r="F2151">
        <v>1.1761699999999999</v>
      </c>
      <c r="G2151" s="355">
        <v>0</v>
      </c>
      <c r="H2151">
        <v>0</v>
      </c>
    </row>
    <row r="2152" spans="1:10" x14ac:dyDescent="0.2">
      <c r="A2152">
        <v>5137</v>
      </c>
      <c r="B2152" s="585">
        <v>43005.428472222222</v>
      </c>
      <c r="C2152" s="376" t="s">
        <v>2050</v>
      </c>
      <c r="D2152" s="355">
        <v>1069</v>
      </c>
      <c r="E2152">
        <v>0.01</v>
      </c>
      <c r="F2152">
        <v>1.1746000000000001</v>
      </c>
      <c r="G2152" s="355">
        <v>0</v>
      </c>
      <c r="H2152">
        <v>1.1746000000000001</v>
      </c>
      <c r="I2152">
        <v>1.5</v>
      </c>
      <c r="J2152" s="355">
        <v>10089.32</v>
      </c>
    </row>
    <row r="2153" spans="1:10" x14ac:dyDescent="0.2">
      <c r="A2153">
        <v>5138</v>
      </c>
      <c r="B2153" s="585">
        <v>43005.428472222222</v>
      </c>
      <c r="C2153" s="376" t="s">
        <v>93</v>
      </c>
      <c r="D2153" s="355">
        <v>1070</v>
      </c>
      <c r="E2153">
        <v>0.01</v>
      </c>
      <c r="F2153">
        <v>1.1745699999999999</v>
      </c>
      <c r="G2153" s="355">
        <v>0</v>
      </c>
      <c r="H2153">
        <v>0</v>
      </c>
    </row>
    <row r="2154" spans="1:10" x14ac:dyDescent="0.2">
      <c r="A2154">
        <v>5140</v>
      </c>
      <c r="B2154" s="585">
        <v>43005.652777777781</v>
      </c>
      <c r="C2154" s="376" t="s">
        <v>2050</v>
      </c>
      <c r="D2154" s="355">
        <v>1070</v>
      </c>
      <c r="E2154">
        <v>0.01</v>
      </c>
      <c r="F2154">
        <v>1.173</v>
      </c>
      <c r="G2154" s="355">
        <v>0</v>
      </c>
      <c r="H2154">
        <v>1.173</v>
      </c>
      <c r="I2154">
        <v>1.5</v>
      </c>
      <c r="J2154" s="355">
        <v>10090.82</v>
      </c>
    </row>
    <row r="2155" spans="1:10" x14ac:dyDescent="0.2">
      <c r="A2155">
        <v>5141</v>
      </c>
      <c r="B2155" s="585">
        <v>43005.652777777781</v>
      </c>
      <c r="C2155" s="376" t="s">
        <v>93</v>
      </c>
      <c r="D2155" s="355">
        <v>1071</v>
      </c>
      <c r="E2155">
        <v>0.01</v>
      </c>
      <c r="F2155">
        <v>1.17293</v>
      </c>
      <c r="G2155" s="355">
        <v>0</v>
      </c>
      <c r="H2155">
        <v>0</v>
      </c>
    </row>
    <row r="2156" spans="1:10" x14ac:dyDescent="0.2">
      <c r="A2156">
        <v>5165</v>
      </c>
      <c r="B2156" s="585">
        <v>43006.192361111112</v>
      </c>
      <c r="C2156" s="376" t="s">
        <v>2050</v>
      </c>
      <c r="D2156" s="355">
        <v>1071</v>
      </c>
      <c r="E2156">
        <v>0.01</v>
      </c>
      <c r="F2156">
        <v>1.1738900000000001</v>
      </c>
      <c r="G2156" s="355">
        <v>0</v>
      </c>
      <c r="H2156">
        <v>1.1738900000000001</v>
      </c>
      <c r="I2156">
        <v>-0.83</v>
      </c>
      <c r="J2156" s="355">
        <v>10089.98</v>
      </c>
    </row>
    <row r="2157" spans="1:10" x14ac:dyDescent="0.2">
      <c r="A2157">
        <v>5143</v>
      </c>
      <c r="B2157" s="585">
        <v>43005.652777777781</v>
      </c>
      <c r="C2157" s="376" t="s">
        <v>92</v>
      </c>
      <c r="D2157" s="355">
        <v>1072</v>
      </c>
      <c r="E2157">
        <v>0.61</v>
      </c>
      <c r="F2157">
        <v>1.17296</v>
      </c>
      <c r="G2157" s="355">
        <v>0</v>
      </c>
      <c r="H2157">
        <v>0</v>
      </c>
    </row>
    <row r="2158" spans="1:10" x14ac:dyDescent="0.2">
      <c r="A2158">
        <v>5186</v>
      </c>
      <c r="B2158" s="585">
        <v>43006.711805555555</v>
      </c>
      <c r="C2158" s="376" t="s">
        <v>2050</v>
      </c>
      <c r="D2158" s="355">
        <v>1072</v>
      </c>
      <c r="E2158">
        <v>0.61</v>
      </c>
      <c r="F2158">
        <v>1.1796899999999999</v>
      </c>
      <c r="G2158" s="355">
        <v>0</v>
      </c>
      <c r="H2158">
        <v>1.1796899999999999</v>
      </c>
      <c r="I2158">
        <v>384.52</v>
      </c>
      <c r="J2158" s="355">
        <v>10368.61</v>
      </c>
    </row>
    <row r="2159" spans="1:10" x14ac:dyDescent="0.2">
      <c r="A2159">
        <v>5152</v>
      </c>
      <c r="B2159" s="585">
        <v>43005.806944444441</v>
      </c>
      <c r="C2159" s="376" t="s">
        <v>93</v>
      </c>
      <c r="D2159" s="355">
        <v>1073</v>
      </c>
      <c r="E2159">
        <v>0.02</v>
      </c>
      <c r="F2159">
        <v>1.1764300000000001</v>
      </c>
      <c r="G2159" s="355">
        <v>0</v>
      </c>
      <c r="H2159">
        <v>0</v>
      </c>
    </row>
    <row r="2160" spans="1:10" x14ac:dyDescent="0.2">
      <c r="A2160">
        <v>5166</v>
      </c>
      <c r="B2160" s="585">
        <v>43006.192361111112</v>
      </c>
      <c r="C2160" s="376" t="s">
        <v>2050</v>
      </c>
      <c r="D2160" s="355">
        <v>1073</v>
      </c>
      <c r="E2160">
        <v>0.02</v>
      </c>
      <c r="F2160">
        <v>1.1738900000000001</v>
      </c>
      <c r="G2160" s="355">
        <v>0</v>
      </c>
      <c r="H2160">
        <v>1.1738900000000001</v>
      </c>
      <c r="I2160">
        <v>5.33</v>
      </c>
      <c r="J2160" s="355">
        <v>10095.31</v>
      </c>
    </row>
    <row r="2161" spans="1:10" x14ac:dyDescent="0.2">
      <c r="A2161">
        <v>5167</v>
      </c>
      <c r="B2161" s="585">
        <v>43006.192361111112</v>
      </c>
      <c r="C2161" s="376" t="s">
        <v>93</v>
      </c>
      <c r="D2161" s="355">
        <v>1074</v>
      </c>
      <c r="E2161">
        <v>0.01</v>
      </c>
      <c r="F2161">
        <v>1.17384</v>
      </c>
      <c r="G2161" s="355">
        <v>0</v>
      </c>
      <c r="H2161">
        <v>0</v>
      </c>
    </row>
    <row r="2162" spans="1:10" x14ac:dyDescent="0.2">
      <c r="A2162">
        <v>5169</v>
      </c>
      <c r="B2162" s="585">
        <v>43006.361805555556</v>
      </c>
      <c r="C2162" s="376" t="s">
        <v>2050</v>
      </c>
      <c r="D2162" s="355">
        <v>1074</v>
      </c>
      <c r="E2162">
        <v>0.01</v>
      </c>
      <c r="F2162">
        <v>1.1722699999999999</v>
      </c>
      <c r="G2162" s="355">
        <v>0</v>
      </c>
      <c r="H2162">
        <v>1.1722699999999999</v>
      </c>
      <c r="I2162">
        <v>1.5</v>
      </c>
      <c r="J2162" s="355">
        <v>10096.81</v>
      </c>
    </row>
    <row r="2163" spans="1:10" x14ac:dyDescent="0.2">
      <c r="A2163">
        <v>5170</v>
      </c>
      <c r="B2163" s="585">
        <v>43006.361805555556</v>
      </c>
      <c r="C2163" s="376" t="s">
        <v>93</v>
      </c>
      <c r="D2163" s="355">
        <v>1075</v>
      </c>
      <c r="E2163">
        <v>0.01</v>
      </c>
      <c r="F2163">
        <v>1.1722399999999999</v>
      </c>
      <c r="G2163" s="355">
        <v>0</v>
      </c>
      <c r="H2163">
        <v>0</v>
      </c>
    </row>
    <row r="2164" spans="1:10" x14ac:dyDescent="0.2">
      <c r="A2164">
        <v>5219</v>
      </c>
      <c r="B2164" s="585">
        <v>43010.179861111108</v>
      </c>
      <c r="C2164" s="376" t="s">
        <v>2050</v>
      </c>
      <c r="D2164" s="355">
        <v>1075</v>
      </c>
      <c r="E2164">
        <v>0.01</v>
      </c>
      <c r="F2164">
        <v>1.1782600000000001</v>
      </c>
      <c r="G2164" s="355">
        <v>0</v>
      </c>
      <c r="H2164">
        <v>1.1782600000000001</v>
      </c>
      <c r="I2164">
        <v>-5.96</v>
      </c>
      <c r="J2164" s="355">
        <v>10370.17</v>
      </c>
    </row>
    <row r="2165" spans="1:10" x14ac:dyDescent="0.2">
      <c r="A2165">
        <v>5172</v>
      </c>
      <c r="B2165" s="585">
        <v>43006.458333333336</v>
      </c>
      <c r="C2165" s="376" t="s">
        <v>93</v>
      </c>
      <c r="D2165" s="355">
        <v>1076</v>
      </c>
      <c r="E2165">
        <v>0.02</v>
      </c>
      <c r="F2165">
        <v>1.17574</v>
      </c>
      <c r="G2165" s="355">
        <v>0</v>
      </c>
      <c r="H2165">
        <v>0</v>
      </c>
    </row>
    <row r="2166" spans="1:10" x14ac:dyDescent="0.2">
      <c r="A2166">
        <v>5220</v>
      </c>
      <c r="B2166" s="585">
        <v>43010.179861111108</v>
      </c>
      <c r="C2166" s="376" t="s">
        <v>2050</v>
      </c>
      <c r="D2166" s="355">
        <v>1076</v>
      </c>
      <c r="E2166">
        <v>0.02</v>
      </c>
      <c r="F2166">
        <v>1.1782600000000001</v>
      </c>
      <c r="G2166" s="355">
        <v>0</v>
      </c>
      <c r="H2166">
        <v>1.1782600000000001</v>
      </c>
      <c r="I2166">
        <v>-4.92</v>
      </c>
      <c r="J2166" s="355">
        <v>10365.25</v>
      </c>
    </row>
    <row r="2167" spans="1:10" x14ac:dyDescent="0.2">
      <c r="A2167">
        <v>5175</v>
      </c>
      <c r="B2167" s="585">
        <v>43006.692361111112</v>
      </c>
      <c r="C2167" s="376" t="s">
        <v>93</v>
      </c>
      <c r="D2167" s="355">
        <v>1077</v>
      </c>
      <c r="E2167">
        <v>0.03</v>
      </c>
      <c r="F2167">
        <v>1.1792400000000001</v>
      </c>
      <c r="G2167" s="355">
        <v>0</v>
      </c>
      <c r="H2167">
        <v>0</v>
      </c>
    </row>
    <row r="2168" spans="1:10" x14ac:dyDescent="0.2">
      <c r="A2168">
        <v>5221</v>
      </c>
      <c r="B2168" s="585">
        <v>43010.179861111108</v>
      </c>
      <c r="C2168" s="376" t="s">
        <v>2050</v>
      </c>
      <c r="D2168" s="355">
        <v>1077</v>
      </c>
      <c r="E2168">
        <v>0.03</v>
      </c>
      <c r="F2168">
        <v>1.1782600000000001</v>
      </c>
      <c r="G2168" s="355">
        <v>0</v>
      </c>
      <c r="H2168">
        <v>1.1782600000000001</v>
      </c>
      <c r="I2168">
        <v>3.12</v>
      </c>
      <c r="J2168" s="355">
        <v>10368.370000000001</v>
      </c>
    </row>
    <row r="2169" spans="1:10" x14ac:dyDescent="0.2">
      <c r="A2169">
        <v>5187</v>
      </c>
      <c r="B2169" s="585">
        <v>43006.711805555555</v>
      </c>
      <c r="C2169" s="376" t="s">
        <v>92</v>
      </c>
      <c r="D2169" s="355">
        <v>1078</v>
      </c>
      <c r="E2169">
        <v>0.01</v>
      </c>
      <c r="F2169">
        <v>1.1797200000000001</v>
      </c>
      <c r="G2169" s="355">
        <v>0</v>
      </c>
      <c r="H2169">
        <v>0</v>
      </c>
    </row>
    <row r="2170" spans="1:10" x14ac:dyDescent="0.2">
      <c r="A2170">
        <v>5193</v>
      </c>
      <c r="B2170" s="585">
        <v>43007.559027777781</v>
      </c>
      <c r="C2170" s="376" t="s">
        <v>2050</v>
      </c>
      <c r="D2170" s="355">
        <v>1078</v>
      </c>
      <c r="E2170">
        <v>0.01</v>
      </c>
      <c r="F2170">
        <v>1.1814100000000001</v>
      </c>
      <c r="G2170" s="355">
        <v>0</v>
      </c>
      <c r="H2170">
        <v>1.1814100000000001</v>
      </c>
      <c r="I2170">
        <v>1.5</v>
      </c>
      <c r="J2170" s="355">
        <v>10370.120000000001</v>
      </c>
    </row>
    <row r="2171" spans="1:10" x14ac:dyDescent="0.2">
      <c r="A2171">
        <v>5194</v>
      </c>
      <c r="B2171" s="585">
        <v>43007.559027777781</v>
      </c>
      <c r="C2171" s="376" t="s">
        <v>92</v>
      </c>
      <c r="D2171" s="355">
        <v>1079</v>
      </c>
      <c r="E2171">
        <v>0.01</v>
      </c>
      <c r="F2171">
        <v>1.18147</v>
      </c>
      <c r="G2171" s="355">
        <v>0</v>
      </c>
      <c r="H2171">
        <v>0</v>
      </c>
    </row>
    <row r="2172" spans="1:10" x14ac:dyDescent="0.2">
      <c r="A2172">
        <v>5201</v>
      </c>
      <c r="B2172" s="585">
        <v>43007.65625</v>
      </c>
      <c r="C2172" s="376" t="s">
        <v>2050</v>
      </c>
      <c r="D2172" s="355">
        <v>1079</v>
      </c>
      <c r="E2172">
        <v>0.01</v>
      </c>
      <c r="F2172">
        <v>1.1830400000000001</v>
      </c>
      <c r="G2172" s="355">
        <v>0</v>
      </c>
      <c r="H2172">
        <v>1.1830400000000001</v>
      </c>
      <c r="I2172">
        <v>1.5</v>
      </c>
      <c r="J2172" s="355">
        <v>10371.620000000001</v>
      </c>
    </row>
    <row r="2173" spans="1:10" x14ac:dyDescent="0.2">
      <c r="A2173">
        <v>5196</v>
      </c>
      <c r="B2173" s="585">
        <v>43007.650694444441</v>
      </c>
      <c r="C2173" s="376" t="s">
        <v>93</v>
      </c>
      <c r="D2173" s="355">
        <v>1080</v>
      </c>
      <c r="E2173">
        <v>0.06</v>
      </c>
      <c r="F2173">
        <v>1.18276</v>
      </c>
      <c r="G2173" s="355">
        <v>0</v>
      </c>
      <c r="H2173">
        <v>0</v>
      </c>
    </row>
    <row r="2174" spans="1:10" x14ac:dyDescent="0.2">
      <c r="A2174">
        <v>5222</v>
      </c>
      <c r="B2174" s="585">
        <v>43010.179861111108</v>
      </c>
      <c r="C2174" s="376" t="s">
        <v>2050</v>
      </c>
      <c r="D2174" s="355">
        <v>1080</v>
      </c>
      <c r="E2174">
        <v>0.06</v>
      </c>
      <c r="F2174">
        <v>1.1782600000000001</v>
      </c>
      <c r="G2174" s="355">
        <v>0</v>
      </c>
      <c r="H2174">
        <v>1.1782600000000001</v>
      </c>
      <c r="I2174">
        <v>26.97</v>
      </c>
      <c r="J2174" s="355">
        <v>10395.34</v>
      </c>
    </row>
    <row r="2175" spans="1:10" x14ac:dyDescent="0.2">
      <c r="A2175">
        <v>5202</v>
      </c>
      <c r="B2175" s="585">
        <v>43007.65625</v>
      </c>
      <c r="C2175" s="376" t="s">
        <v>92</v>
      </c>
      <c r="D2175" s="355">
        <v>1081</v>
      </c>
      <c r="E2175">
        <v>0.01</v>
      </c>
      <c r="F2175">
        <v>1.18306</v>
      </c>
      <c r="G2175" s="355">
        <v>0</v>
      </c>
      <c r="H2175">
        <v>0</v>
      </c>
    </row>
    <row r="2176" spans="1:10" x14ac:dyDescent="0.2">
      <c r="A2176">
        <v>5207</v>
      </c>
      <c r="B2176" s="585">
        <v>43007.747916666667</v>
      </c>
      <c r="C2176" s="376" t="s">
        <v>2050</v>
      </c>
      <c r="D2176" s="355">
        <v>1081</v>
      </c>
      <c r="E2176">
        <v>0.01</v>
      </c>
      <c r="F2176">
        <v>1.1822999999999999</v>
      </c>
      <c r="G2176" s="355">
        <v>0</v>
      </c>
      <c r="H2176">
        <v>1.1822999999999999</v>
      </c>
      <c r="I2176">
        <v>-0.83</v>
      </c>
      <c r="J2176" s="355">
        <v>10370.790000000001</v>
      </c>
    </row>
    <row r="2177" spans="1:10" x14ac:dyDescent="0.2">
      <c r="A2177">
        <v>5204</v>
      </c>
      <c r="B2177" s="585">
        <v>43007.706250000003</v>
      </c>
      <c r="C2177" s="376" t="s">
        <v>92</v>
      </c>
      <c r="D2177" s="355">
        <v>1082</v>
      </c>
      <c r="E2177">
        <v>0.02</v>
      </c>
      <c r="F2177">
        <v>1.1795599999999999</v>
      </c>
      <c r="G2177" s="355">
        <v>0</v>
      </c>
      <c r="H2177">
        <v>0</v>
      </c>
    </row>
    <row r="2178" spans="1:10" x14ac:dyDescent="0.2">
      <c r="A2178">
        <v>5208</v>
      </c>
      <c r="B2178" s="585">
        <v>43007.747916666667</v>
      </c>
      <c r="C2178" s="376" t="s">
        <v>2050</v>
      </c>
      <c r="D2178" s="355">
        <v>1082</v>
      </c>
      <c r="E2178">
        <v>0.02</v>
      </c>
      <c r="F2178">
        <v>1.1822999999999999</v>
      </c>
      <c r="G2178" s="355">
        <v>0</v>
      </c>
      <c r="H2178">
        <v>1.1822999999999999</v>
      </c>
      <c r="I2178">
        <v>5.34</v>
      </c>
      <c r="J2178" s="355">
        <v>10376.129999999999</v>
      </c>
    </row>
    <row r="2179" spans="1:10" x14ac:dyDescent="0.2">
      <c r="A2179">
        <v>5209</v>
      </c>
      <c r="B2179" s="585">
        <v>43007.747916666667</v>
      </c>
      <c r="C2179" s="376" t="s">
        <v>92</v>
      </c>
      <c r="D2179" s="355">
        <v>1083</v>
      </c>
      <c r="E2179">
        <v>0.01</v>
      </c>
      <c r="F2179">
        <v>1.1823699999999999</v>
      </c>
      <c r="G2179" s="355">
        <v>0</v>
      </c>
      <c r="H2179">
        <v>0</v>
      </c>
    </row>
    <row r="2180" spans="1:10" x14ac:dyDescent="0.2">
      <c r="A2180">
        <v>5256</v>
      </c>
      <c r="B2180" s="585">
        <v>43011.711805555555</v>
      </c>
      <c r="C2180" s="376" t="s">
        <v>2050</v>
      </c>
      <c r="D2180" s="355">
        <v>1083</v>
      </c>
      <c r="E2180">
        <v>0.01</v>
      </c>
      <c r="F2180">
        <v>1.1765000000000001</v>
      </c>
      <c r="G2180" s="355">
        <v>0</v>
      </c>
      <c r="H2180">
        <v>1.1765000000000001</v>
      </c>
      <c r="I2180">
        <v>-6.18</v>
      </c>
      <c r="J2180" s="355">
        <v>10396.66</v>
      </c>
    </row>
    <row r="2181" spans="1:10" x14ac:dyDescent="0.2">
      <c r="A2181">
        <v>5216</v>
      </c>
      <c r="B2181" s="585">
        <v>43010.165972222225</v>
      </c>
      <c r="C2181" s="376" t="s">
        <v>92</v>
      </c>
      <c r="D2181" s="355">
        <v>1084</v>
      </c>
      <c r="E2181">
        <v>0.02</v>
      </c>
      <c r="F2181">
        <v>1.1788700000000001</v>
      </c>
      <c r="G2181" s="355">
        <v>0</v>
      </c>
      <c r="H2181">
        <v>0</v>
      </c>
    </row>
    <row r="2182" spans="1:10" x14ac:dyDescent="0.2">
      <c r="A2182">
        <v>5257</v>
      </c>
      <c r="B2182" s="585">
        <v>43011.711805555555</v>
      </c>
      <c r="C2182" s="376" t="s">
        <v>2050</v>
      </c>
      <c r="D2182" s="355">
        <v>1084</v>
      </c>
      <c r="E2182">
        <v>0.02</v>
      </c>
      <c r="F2182">
        <v>1.1765000000000001</v>
      </c>
      <c r="G2182" s="355">
        <v>0</v>
      </c>
      <c r="H2182">
        <v>1.1765000000000001</v>
      </c>
      <c r="I2182">
        <v>-5.12</v>
      </c>
      <c r="J2182" s="355">
        <v>10391.540000000001</v>
      </c>
    </row>
    <row r="2183" spans="1:10" x14ac:dyDescent="0.2">
      <c r="A2183">
        <v>5223</v>
      </c>
      <c r="B2183" s="585">
        <v>43010.179861111108</v>
      </c>
      <c r="C2183" s="376" t="s">
        <v>93</v>
      </c>
      <c r="D2183" s="355">
        <v>1085</v>
      </c>
      <c r="E2183">
        <v>0.01</v>
      </c>
      <c r="F2183">
        <v>1.1782300000000001</v>
      </c>
      <c r="G2183" s="355">
        <v>0</v>
      </c>
      <c r="H2183">
        <v>0</v>
      </c>
    </row>
    <row r="2184" spans="1:10" x14ac:dyDescent="0.2">
      <c r="A2184">
        <v>5225</v>
      </c>
      <c r="B2184" s="585">
        <v>43010.349305555559</v>
      </c>
      <c r="C2184" s="376" t="s">
        <v>2050</v>
      </c>
      <c r="D2184" s="355">
        <v>1085</v>
      </c>
      <c r="E2184">
        <v>0.01</v>
      </c>
      <c r="F2184">
        <v>1.17666</v>
      </c>
      <c r="G2184" s="355">
        <v>0</v>
      </c>
      <c r="H2184">
        <v>1.17666</v>
      </c>
      <c r="I2184">
        <v>1.5</v>
      </c>
      <c r="J2184" s="355">
        <v>10396.84</v>
      </c>
    </row>
    <row r="2185" spans="1:10" x14ac:dyDescent="0.2">
      <c r="A2185">
        <v>5226</v>
      </c>
      <c r="B2185" s="585">
        <v>43010.349305555559</v>
      </c>
      <c r="C2185" s="376" t="s">
        <v>93</v>
      </c>
      <c r="D2185" s="355">
        <v>1086</v>
      </c>
      <c r="E2185">
        <v>0.01</v>
      </c>
      <c r="F2185">
        <v>1.17662</v>
      </c>
      <c r="G2185" s="355">
        <v>0</v>
      </c>
      <c r="H2185">
        <v>0</v>
      </c>
    </row>
    <row r="2186" spans="1:10" x14ac:dyDescent="0.2">
      <c r="A2186">
        <v>5232</v>
      </c>
      <c r="B2186" s="585">
        <v>43010.427083333336</v>
      </c>
      <c r="C2186" s="376" t="s">
        <v>2050</v>
      </c>
      <c r="D2186" s="355">
        <v>1086</v>
      </c>
      <c r="E2186">
        <v>0.01</v>
      </c>
      <c r="F2186">
        <v>1.1750499999999999</v>
      </c>
      <c r="G2186" s="355">
        <v>0</v>
      </c>
      <c r="H2186">
        <v>1.1750499999999999</v>
      </c>
      <c r="I2186">
        <v>1.5</v>
      </c>
      <c r="J2186" s="355">
        <v>10398.34</v>
      </c>
    </row>
    <row r="2187" spans="1:10" x14ac:dyDescent="0.2">
      <c r="A2187">
        <v>5228</v>
      </c>
      <c r="B2187" s="585">
        <v>43010.425000000003</v>
      </c>
      <c r="C2187" s="376" t="s">
        <v>92</v>
      </c>
      <c r="D2187" s="355">
        <v>1087</v>
      </c>
      <c r="E2187">
        <v>0.03</v>
      </c>
      <c r="F2187">
        <v>1.17537</v>
      </c>
      <c r="G2187" s="355">
        <v>0</v>
      </c>
      <c r="H2187">
        <v>0</v>
      </c>
    </row>
    <row r="2188" spans="1:10" x14ac:dyDescent="0.2">
      <c r="A2188">
        <v>5258</v>
      </c>
      <c r="B2188" s="585">
        <v>43011.711805555555</v>
      </c>
      <c r="C2188" s="376" t="s">
        <v>2050</v>
      </c>
      <c r="D2188" s="355">
        <v>1087</v>
      </c>
      <c r="E2188">
        <v>0.03</v>
      </c>
      <c r="F2188">
        <v>1.1765000000000001</v>
      </c>
      <c r="G2188" s="355">
        <v>0</v>
      </c>
      <c r="H2188">
        <v>1.1765000000000001</v>
      </c>
      <c r="I2188">
        <v>2.82</v>
      </c>
      <c r="J2188" s="355">
        <v>10394.370000000001</v>
      </c>
    </row>
    <row r="2189" spans="1:10" x14ac:dyDescent="0.2">
      <c r="A2189">
        <v>5233</v>
      </c>
      <c r="B2189" s="585">
        <v>43010.427083333336</v>
      </c>
      <c r="C2189" s="376" t="s">
        <v>93</v>
      </c>
      <c r="D2189" s="355">
        <v>1088</v>
      </c>
      <c r="E2189">
        <v>0.01</v>
      </c>
      <c r="F2189">
        <v>1.17503</v>
      </c>
      <c r="G2189" s="355">
        <v>0</v>
      </c>
      <c r="H2189">
        <v>0</v>
      </c>
    </row>
    <row r="2190" spans="1:10" x14ac:dyDescent="0.2">
      <c r="A2190">
        <v>5235</v>
      </c>
      <c r="B2190" s="585">
        <v>43010.472916666666</v>
      </c>
      <c r="C2190" s="376" t="s">
        <v>2050</v>
      </c>
      <c r="D2190" s="355">
        <v>1088</v>
      </c>
      <c r="E2190">
        <v>0.01</v>
      </c>
      <c r="F2190">
        <v>1.1734599999999999</v>
      </c>
      <c r="G2190" s="355">
        <v>0</v>
      </c>
      <c r="H2190">
        <v>1.1734599999999999</v>
      </c>
      <c r="I2190">
        <v>1.5</v>
      </c>
      <c r="J2190" s="355">
        <v>10399.84</v>
      </c>
    </row>
    <row r="2191" spans="1:10" x14ac:dyDescent="0.2">
      <c r="A2191">
        <v>5236</v>
      </c>
      <c r="B2191" s="585">
        <v>43010.472916666666</v>
      </c>
      <c r="C2191" s="376" t="s">
        <v>93</v>
      </c>
      <c r="D2191" s="355">
        <v>1089</v>
      </c>
      <c r="E2191">
        <v>0.01</v>
      </c>
      <c r="F2191">
        <v>1.17343</v>
      </c>
      <c r="G2191" s="355">
        <v>0</v>
      </c>
      <c r="H2191">
        <v>0</v>
      </c>
    </row>
    <row r="2192" spans="1:10" x14ac:dyDescent="0.2">
      <c r="A2192">
        <v>5242</v>
      </c>
      <c r="B2192" s="585">
        <v>43011.166666666664</v>
      </c>
      <c r="C2192" s="376" t="s">
        <v>2050</v>
      </c>
      <c r="D2192" s="355">
        <v>1089</v>
      </c>
      <c r="E2192">
        <v>0.01</v>
      </c>
      <c r="F2192">
        <v>1.1719299999999999</v>
      </c>
      <c r="G2192" s="355">
        <v>0</v>
      </c>
      <c r="H2192">
        <v>1.1719299999999999</v>
      </c>
      <c r="I2192">
        <v>1.5</v>
      </c>
      <c r="J2192" s="355">
        <v>10401.34</v>
      </c>
    </row>
    <row r="2193" spans="1:10" x14ac:dyDescent="0.2">
      <c r="A2193">
        <v>5243</v>
      </c>
      <c r="B2193" s="585">
        <v>43011.166666666664</v>
      </c>
      <c r="C2193" s="376" t="s">
        <v>93</v>
      </c>
      <c r="D2193" s="355">
        <v>1090</v>
      </c>
      <c r="E2193">
        <v>0.01</v>
      </c>
      <c r="F2193">
        <v>1.1718999999999999</v>
      </c>
      <c r="G2193" s="355">
        <v>0</v>
      </c>
      <c r="H2193">
        <v>0</v>
      </c>
    </row>
    <row r="2194" spans="1:10" x14ac:dyDescent="0.2">
      <c r="A2194">
        <v>5250</v>
      </c>
      <c r="B2194" s="585">
        <v>43011.21597222222</v>
      </c>
      <c r="C2194" s="376" t="s">
        <v>2050</v>
      </c>
      <c r="D2194" s="355">
        <v>1090</v>
      </c>
      <c r="E2194">
        <v>0.01</v>
      </c>
      <c r="F2194">
        <v>1.1703300000000001</v>
      </c>
      <c r="G2194" s="355">
        <v>0</v>
      </c>
      <c r="H2194">
        <v>1.1703300000000001</v>
      </c>
      <c r="I2194">
        <v>1.5</v>
      </c>
      <c r="J2194" s="355">
        <v>10402.84</v>
      </c>
    </row>
    <row r="2195" spans="1:10" x14ac:dyDescent="0.2">
      <c r="A2195">
        <v>5245</v>
      </c>
      <c r="B2195" s="585">
        <v>43011.166666666664</v>
      </c>
      <c r="C2195" s="376" t="s">
        <v>92</v>
      </c>
      <c r="D2195" s="355">
        <v>1091</v>
      </c>
      <c r="E2195">
        <v>0.06</v>
      </c>
      <c r="F2195">
        <v>1.17181</v>
      </c>
      <c r="G2195" s="355">
        <v>0</v>
      </c>
      <c r="H2195">
        <v>0</v>
      </c>
    </row>
    <row r="2196" spans="1:10" x14ac:dyDescent="0.2">
      <c r="A2196">
        <v>5259</v>
      </c>
      <c r="B2196" s="585">
        <v>43011.711805555555</v>
      </c>
      <c r="C2196" s="376" t="s">
        <v>2050</v>
      </c>
      <c r="D2196" s="355">
        <v>1091</v>
      </c>
      <c r="E2196">
        <v>0.06</v>
      </c>
      <c r="F2196">
        <v>1.1765000000000001</v>
      </c>
      <c r="G2196" s="355">
        <v>0</v>
      </c>
      <c r="H2196">
        <v>1.1765000000000001</v>
      </c>
      <c r="I2196">
        <v>27.72</v>
      </c>
      <c r="J2196" s="355">
        <v>10422.09</v>
      </c>
    </row>
    <row r="2197" spans="1:10" x14ac:dyDescent="0.2">
      <c r="A2197">
        <v>5251</v>
      </c>
      <c r="B2197" s="585">
        <v>43011.21597222222</v>
      </c>
      <c r="C2197" s="376" t="s">
        <v>93</v>
      </c>
      <c r="D2197" s="355">
        <v>1092</v>
      </c>
      <c r="E2197">
        <v>0.01</v>
      </c>
      <c r="F2197">
        <v>1.17031</v>
      </c>
      <c r="G2197" s="355">
        <v>0</v>
      </c>
      <c r="H2197">
        <v>0</v>
      </c>
    </row>
    <row r="2198" spans="1:10" x14ac:dyDescent="0.2">
      <c r="A2198">
        <v>5287</v>
      </c>
      <c r="B2198" s="585">
        <v>43013.59097222222</v>
      </c>
      <c r="C2198" s="376" t="s">
        <v>2050</v>
      </c>
      <c r="D2198" s="355">
        <v>1092</v>
      </c>
      <c r="E2198">
        <v>0.01</v>
      </c>
      <c r="F2198">
        <v>1.1736800000000001</v>
      </c>
      <c r="G2198" s="355">
        <v>0</v>
      </c>
      <c r="H2198">
        <v>1.1736800000000001</v>
      </c>
      <c r="I2198">
        <v>-3.18</v>
      </c>
      <c r="J2198" s="355">
        <v>10424.9</v>
      </c>
    </row>
    <row r="2199" spans="1:10" x14ac:dyDescent="0.2">
      <c r="A2199">
        <v>5253</v>
      </c>
      <c r="B2199" s="585">
        <v>43011.4375</v>
      </c>
      <c r="C2199" s="376" t="s">
        <v>93</v>
      </c>
      <c r="D2199" s="355">
        <v>1093</v>
      </c>
      <c r="E2199">
        <v>0.02</v>
      </c>
      <c r="F2199">
        <v>1.17384</v>
      </c>
      <c r="G2199" s="355">
        <v>0</v>
      </c>
      <c r="H2199">
        <v>0</v>
      </c>
    </row>
    <row r="2200" spans="1:10" x14ac:dyDescent="0.2">
      <c r="A2200">
        <v>5288</v>
      </c>
      <c r="B2200" s="585">
        <v>43013.59097222222</v>
      </c>
      <c r="C2200" s="376" t="s">
        <v>2050</v>
      </c>
      <c r="D2200" s="355">
        <v>1093</v>
      </c>
      <c r="E2200">
        <v>0.02</v>
      </c>
      <c r="F2200">
        <v>1.1736800000000001</v>
      </c>
      <c r="G2200" s="355">
        <v>0</v>
      </c>
      <c r="H2200">
        <v>1.1736800000000001</v>
      </c>
      <c r="I2200">
        <v>0.7</v>
      </c>
      <c r="J2200" s="355">
        <v>10425.6</v>
      </c>
    </row>
    <row r="2201" spans="1:10" x14ac:dyDescent="0.2">
      <c r="A2201">
        <v>5260</v>
      </c>
      <c r="B2201" s="585">
        <v>43011.711805555555</v>
      </c>
      <c r="C2201" s="376" t="s">
        <v>92</v>
      </c>
      <c r="D2201" s="355">
        <v>1094</v>
      </c>
      <c r="E2201">
        <v>0.01</v>
      </c>
      <c r="F2201">
        <v>1.1765399999999999</v>
      </c>
      <c r="G2201" s="355">
        <v>0</v>
      </c>
      <c r="H2201">
        <v>0</v>
      </c>
    </row>
    <row r="2202" spans="1:10" x14ac:dyDescent="0.2">
      <c r="A2202">
        <v>5269</v>
      </c>
      <c r="B2202" s="585">
        <v>43012.619444444441</v>
      </c>
      <c r="C2202" s="376" t="s">
        <v>2050</v>
      </c>
      <c r="D2202" s="355">
        <v>1094</v>
      </c>
      <c r="E2202">
        <v>0.01</v>
      </c>
      <c r="F2202">
        <v>1.1782300000000001</v>
      </c>
      <c r="G2202" s="355">
        <v>0</v>
      </c>
      <c r="H2202">
        <v>1.1782300000000001</v>
      </c>
      <c r="I2202">
        <v>1.5</v>
      </c>
      <c r="J2202" s="355">
        <v>10423.59</v>
      </c>
    </row>
    <row r="2203" spans="1:10" x14ac:dyDescent="0.2">
      <c r="A2203">
        <v>5265</v>
      </c>
      <c r="B2203" s="585">
        <v>43012.15625</v>
      </c>
      <c r="C2203" s="376" t="s">
        <v>93</v>
      </c>
      <c r="D2203" s="355">
        <v>1095</v>
      </c>
      <c r="E2203">
        <v>0.03</v>
      </c>
      <c r="F2203">
        <v>1.17737</v>
      </c>
      <c r="G2203" s="355">
        <v>0</v>
      </c>
      <c r="H2203">
        <v>0</v>
      </c>
    </row>
    <row r="2204" spans="1:10" x14ac:dyDescent="0.2">
      <c r="A2204">
        <v>5289</v>
      </c>
      <c r="B2204" s="585">
        <v>43013.59097222222</v>
      </c>
      <c r="C2204" s="376" t="s">
        <v>2050</v>
      </c>
      <c r="D2204" s="355">
        <v>1095</v>
      </c>
      <c r="E2204">
        <v>0.03</v>
      </c>
      <c r="F2204">
        <v>1.1736800000000001</v>
      </c>
      <c r="G2204" s="355">
        <v>0</v>
      </c>
      <c r="H2204">
        <v>1.1736800000000001</v>
      </c>
      <c r="I2204">
        <v>11.45</v>
      </c>
      <c r="J2204" s="355">
        <v>10437.049999999999</v>
      </c>
    </row>
    <row r="2205" spans="1:10" x14ac:dyDescent="0.2">
      <c r="A2205">
        <v>5270</v>
      </c>
      <c r="B2205" s="585">
        <v>43012.619444444441</v>
      </c>
      <c r="C2205" s="376" t="s">
        <v>92</v>
      </c>
      <c r="D2205" s="355">
        <v>1096</v>
      </c>
      <c r="E2205">
        <v>0.01</v>
      </c>
      <c r="F2205">
        <v>1.17825</v>
      </c>
      <c r="G2205" s="355">
        <v>0</v>
      </c>
      <c r="H2205">
        <v>0</v>
      </c>
    </row>
    <row r="2206" spans="1:10" x14ac:dyDescent="0.2">
      <c r="A2206">
        <v>5280</v>
      </c>
      <c r="B2206" s="585">
        <v>43013.432638888888</v>
      </c>
      <c r="C2206" s="376" t="s">
        <v>2050</v>
      </c>
      <c r="D2206" s="355">
        <v>1096</v>
      </c>
      <c r="E2206">
        <v>0.01</v>
      </c>
      <c r="F2206">
        <v>1.17784</v>
      </c>
      <c r="G2206" s="355">
        <v>0</v>
      </c>
      <c r="H2206">
        <v>1.17784</v>
      </c>
      <c r="I2206">
        <v>-0.84</v>
      </c>
      <c r="J2206" s="355">
        <v>10422.75</v>
      </c>
    </row>
    <row r="2207" spans="1:10" x14ac:dyDescent="0.2">
      <c r="A2207">
        <v>5272</v>
      </c>
      <c r="B2207" s="585">
        <v>43012.712500000001</v>
      </c>
      <c r="C2207" s="376" t="s">
        <v>92</v>
      </c>
      <c r="D2207" s="355">
        <v>1097</v>
      </c>
      <c r="E2207">
        <v>0.02</v>
      </c>
      <c r="F2207">
        <v>1.17475</v>
      </c>
      <c r="G2207" s="355">
        <v>0</v>
      </c>
      <c r="H2207">
        <v>0</v>
      </c>
    </row>
    <row r="2208" spans="1:10" x14ac:dyDescent="0.2">
      <c r="A2208">
        <v>5281</v>
      </c>
      <c r="B2208" s="585">
        <v>43013.432638888888</v>
      </c>
      <c r="C2208" s="376" t="s">
        <v>2050</v>
      </c>
      <c r="D2208" s="355">
        <v>1097</v>
      </c>
      <c r="E2208">
        <v>0.02</v>
      </c>
      <c r="F2208">
        <v>1.17784</v>
      </c>
      <c r="G2208" s="355">
        <v>0</v>
      </c>
      <c r="H2208">
        <v>1.17784</v>
      </c>
      <c r="I2208">
        <v>5.33</v>
      </c>
      <c r="J2208" s="355">
        <v>10428.08</v>
      </c>
    </row>
    <row r="2209" spans="1:10" x14ac:dyDescent="0.2">
      <c r="A2209">
        <v>5282</v>
      </c>
      <c r="B2209" s="585">
        <v>43013.432638888888</v>
      </c>
      <c r="C2209" s="376" t="s">
        <v>92</v>
      </c>
      <c r="D2209" s="355">
        <v>1098</v>
      </c>
      <c r="E2209">
        <v>0.01</v>
      </c>
      <c r="F2209">
        <v>1.1778500000000001</v>
      </c>
      <c r="G2209" s="355">
        <v>0</v>
      </c>
      <c r="H2209">
        <v>0</v>
      </c>
    </row>
    <row r="2210" spans="1:10" x14ac:dyDescent="0.2">
      <c r="A2210">
        <v>5320</v>
      </c>
      <c r="B2210" s="585">
        <v>43017.804166666669</v>
      </c>
      <c r="C2210" s="376" t="s">
        <v>2050</v>
      </c>
      <c r="D2210" s="355">
        <v>1098</v>
      </c>
      <c r="E2210">
        <v>0.01</v>
      </c>
      <c r="F2210">
        <v>1.17492</v>
      </c>
      <c r="G2210" s="355">
        <v>0</v>
      </c>
      <c r="H2210">
        <v>1.17492</v>
      </c>
      <c r="I2210">
        <v>-3.24</v>
      </c>
      <c r="J2210" s="355">
        <v>10439.81</v>
      </c>
    </row>
    <row r="2211" spans="1:10" x14ac:dyDescent="0.2">
      <c r="A2211">
        <v>5284</v>
      </c>
      <c r="B2211" s="585">
        <v>43013.582638888889</v>
      </c>
      <c r="C2211" s="376" t="s">
        <v>92</v>
      </c>
      <c r="D2211" s="355">
        <v>1099</v>
      </c>
      <c r="E2211">
        <v>0.02</v>
      </c>
      <c r="F2211">
        <v>1.1742699999999999</v>
      </c>
      <c r="G2211" s="355">
        <v>0</v>
      </c>
      <c r="H2211">
        <v>0</v>
      </c>
    </row>
    <row r="2212" spans="1:10" x14ac:dyDescent="0.2">
      <c r="A2212">
        <v>5321</v>
      </c>
      <c r="B2212" s="585">
        <v>43017.804166666669</v>
      </c>
      <c r="C2212" s="376" t="s">
        <v>2050</v>
      </c>
      <c r="D2212" s="355">
        <v>1099</v>
      </c>
      <c r="E2212">
        <v>0.02</v>
      </c>
      <c r="F2212">
        <v>1.17492</v>
      </c>
      <c r="G2212" s="355">
        <v>0</v>
      </c>
      <c r="H2212">
        <v>1.17492</v>
      </c>
      <c r="I2212">
        <v>0.68</v>
      </c>
      <c r="J2212" s="355">
        <v>10440.49</v>
      </c>
    </row>
    <row r="2213" spans="1:10" x14ac:dyDescent="0.2">
      <c r="A2213">
        <v>5290</v>
      </c>
      <c r="B2213" s="585">
        <v>43013.59097222222</v>
      </c>
      <c r="C2213" s="376" t="s">
        <v>93</v>
      </c>
      <c r="D2213" s="355">
        <v>1100</v>
      </c>
      <c r="E2213">
        <v>0.01</v>
      </c>
      <c r="F2213">
        <v>1.1736500000000001</v>
      </c>
      <c r="G2213" s="355">
        <v>0</v>
      </c>
      <c r="H2213">
        <v>0</v>
      </c>
    </row>
    <row r="2214" spans="1:10" x14ac:dyDescent="0.2">
      <c r="A2214">
        <v>5292</v>
      </c>
      <c r="B2214" s="585">
        <v>43013.680555555555</v>
      </c>
      <c r="C2214" s="376" t="s">
        <v>2050</v>
      </c>
      <c r="D2214" s="355">
        <v>1100</v>
      </c>
      <c r="E2214">
        <v>0.01</v>
      </c>
      <c r="F2214">
        <v>1.17208</v>
      </c>
      <c r="G2214" s="355">
        <v>0</v>
      </c>
      <c r="H2214">
        <v>1.17208</v>
      </c>
      <c r="I2214">
        <v>1.5</v>
      </c>
      <c r="J2214" s="355">
        <v>10438.549999999999</v>
      </c>
    </row>
    <row r="2215" spans="1:10" x14ac:dyDescent="0.2">
      <c r="A2215">
        <v>5293</v>
      </c>
      <c r="B2215" s="585">
        <v>43013.680555555555</v>
      </c>
      <c r="C2215" s="376" t="s">
        <v>93</v>
      </c>
      <c r="D2215" s="355">
        <v>1101</v>
      </c>
      <c r="E2215">
        <v>0.01</v>
      </c>
      <c r="F2215">
        <v>1.17205</v>
      </c>
      <c r="G2215" s="355">
        <v>0</v>
      </c>
      <c r="H2215">
        <v>0</v>
      </c>
    </row>
    <row r="2216" spans="1:10" x14ac:dyDescent="0.2">
      <c r="A2216">
        <v>5299</v>
      </c>
      <c r="B2216" s="585">
        <v>43013.782638888886</v>
      </c>
      <c r="C2216" s="376" t="s">
        <v>2050</v>
      </c>
      <c r="D2216" s="355">
        <v>1101</v>
      </c>
      <c r="E2216">
        <v>0.01</v>
      </c>
      <c r="F2216">
        <v>1.17048</v>
      </c>
      <c r="G2216" s="355">
        <v>0</v>
      </c>
      <c r="H2216">
        <v>1.17048</v>
      </c>
      <c r="I2216">
        <v>1.5</v>
      </c>
      <c r="J2216" s="355">
        <v>10440.049999999999</v>
      </c>
    </row>
    <row r="2217" spans="1:10" x14ac:dyDescent="0.2">
      <c r="A2217">
        <v>5295</v>
      </c>
      <c r="B2217" s="585">
        <v>43013.759722222225</v>
      </c>
      <c r="C2217" s="376" t="s">
        <v>92</v>
      </c>
      <c r="D2217" s="355">
        <v>1102</v>
      </c>
      <c r="E2217">
        <v>0.03</v>
      </c>
      <c r="F2217">
        <v>1.1707700000000001</v>
      </c>
      <c r="G2217" s="355">
        <v>0</v>
      </c>
      <c r="H2217">
        <v>0</v>
      </c>
    </row>
    <row r="2218" spans="1:10" x14ac:dyDescent="0.2">
      <c r="A2218">
        <v>5322</v>
      </c>
      <c r="B2218" s="585">
        <v>43017.804166666669</v>
      </c>
      <c r="C2218" s="376" t="s">
        <v>2050</v>
      </c>
      <c r="D2218" s="355">
        <v>1102</v>
      </c>
      <c r="E2218">
        <v>0.03</v>
      </c>
      <c r="F2218">
        <v>1.17492</v>
      </c>
      <c r="G2218" s="355">
        <v>0</v>
      </c>
      <c r="H2218">
        <v>1.17492</v>
      </c>
      <c r="I2218">
        <v>11.53</v>
      </c>
      <c r="J2218" s="355">
        <v>10452.02</v>
      </c>
    </row>
    <row r="2219" spans="1:10" x14ac:dyDescent="0.2">
      <c r="A2219">
        <v>5300</v>
      </c>
      <c r="B2219" s="585">
        <v>43013.782638888886</v>
      </c>
      <c r="C2219" s="376" t="s">
        <v>93</v>
      </c>
      <c r="D2219" s="355">
        <v>1103</v>
      </c>
      <c r="E2219">
        <v>0.01</v>
      </c>
      <c r="F2219">
        <v>1.1704699999999999</v>
      </c>
      <c r="G2219" s="355">
        <v>0</v>
      </c>
      <c r="H2219">
        <v>0</v>
      </c>
    </row>
    <row r="2220" spans="1:10" x14ac:dyDescent="0.2">
      <c r="A2220">
        <v>5306</v>
      </c>
      <c r="B2220" s="585">
        <v>43014.295138888891</v>
      </c>
      <c r="C2220" s="376" t="s">
        <v>2050</v>
      </c>
      <c r="D2220" s="355">
        <v>1103</v>
      </c>
      <c r="E2220">
        <v>0.01</v>
      </c>
      <c r="F2220">
        <v>1.1689700000000001</v>
      </c>
      <c r="G2220" s="355">
        <v>0</v>
      </c>
      <c r="H2220">
        <v>1.1689700000000001</v>
      </c>
      <c r="I2220">
        <v>1.5</v>
      </c>
      <c r="J2220" s="355">
        <v>10441.549999999999</v>
      </c>
    </row>
    <row r="2221" spans="1:10" x14ac:dyDescent="0.2">
      <c r="A2221">
        <v>5307</v>
      </c>
      <c r="B2221" s="585">
        <v>43014.295138888891</v>
      </c>
      <c r="C2221" s="376" t="s">
        <v>93</v>
      </c>
      <c r="D2221" s="355">
        <v>1104</v>
      </c>
      <c r="E2221">
        <v>0.01</v>
      </c>
      <c r="F2221">
        <v>1.1689400000000001</v>
      </c>
      <c r="G2221" s="355">
        <v>0</v>
      </c>
      <c r="H2221">
        <v>0</v>
      </c>
    </row>
    <row r="2222" spans="1:10" x14ac:dyDescent="0.2">
      <c r="A2222">
        <v>5309</v>
      </c>
      <c r="B2222" s="585">
        <v>43014.647222222222</v>
      </c>
      <c r="C2222" s="376" t="s">
        <v>2050</v>
      </c>
      <c r="D2222" s="355">
        <v>1104</v>
      </c>
      <c r="E2222">
        <v>0.01</v>
      </c>
      <c r="F2222">
        <v>1.16737</v>
      </c>
      <c r="G2222" s="355">
        <v>0</v>
      </c>
      <c r="H2222">
        <v>1.16737</v>
      </c>
      <c r="I2222">
        <v>1.5</v>
      </c>
      <c r="J2222" s="355">
        <v>10443.049999999999</v>
      </c>
    </row>
    <row r="2223" spans="1:10" x14ac:dyDescent="0.2">
      <c r="A2223">
        <v>5310</v>
      </c>
      <c r="B2223" s="585">
        <v>43014.652777777781</v>
      </c>
      <c r="C2223" s="376" t="s">
        <v>93</v>
      </c>
      <c r="D2223" s="355">
        <v>1105</v>
      </c>
      <c r="E2223">
        <v>0.01</v>
      </c>
      <c r="F2223">
        <v>1.16869</v>
      </c>
      <c r="G2223" s="355">
        <v>0</v>
      </c>
      <c r="H2223">
        <v>0</v>
      </c>
    </row>
    <row r="2224" spans="1:10" x14ac:dyDescent="0.2">
      <c r="A2224">
        <v>5401</v>
      </c>
      <c r="B2224" s="585">
        <v>43021.611111111109</v>
      </c>
      <c r="C2224" s="376" t="s">
        <v>2050</v>
      </c>
      <c r="D2224" s="355">
        <v>1105</v>
      </c>
      <c r="E2224">
        <v>0.01</v>
      </c>
      <c r="F2224">
        <v>1.1811499999999999</v>
      </c>
      <c r="G2224" s="355">
        <v>0</v>
      </c>
      <c r="H2224">
        <v>1.1811499999999999</v>
      </c>
      <c r="I2224">
        <v>-12.07</v>
      </c>
      <c r="J2224" s="355">
        <v>10454.959999999999</v>
      </c>
    </row>
    <row r="2225" spans="1:10" x14ac:dyDescent="0.2">
      <c r="A2225">
        <v>5312</v>
      </c>
      <c r="B2225" s="585">
        <v>43014.729166666664</v>
      </c>
      <c r="C2225" s="376" t="s">
        <v>93</v>
      </c>
      <c r="D2225" s="355">
        <v>1106</v>
      </c>
      <c r="E2225">
        <v>0.02</v>
      </c>
      <c r="F2225">
        <v>1.1721999999999999</v>
      </c>
      <c r="G2225" s="355">
        <v>0</v>
      </c>
      <c r="H2225">
        <v>0</v>
      </c>
    </row>
    <row r="2226" spans="1:10" x14ac:dyDescent="0.2">
      <c r="A2226">
        <v>5402</v>
      </c>
      <c r="B2226" s="585">
        <v>43021.611111111109</v>
      </c>
      <c r="C2226" s="376" t="s">
        <v>2050</v>
      </c>
      <c r="D2226" s="355">
        <v>1106</v>
      </c>
      <c r="E2226">
        <v>0.02</v>
      </c>
      <c r="F2226">
        <v>1.1811499999999999</v>
      </c>
      <c r="G2226" s="355">
        <v>0</v>
      </c>
      <c r="H2226">
        <v>1.1811499999999999</v>
      </c>
      <c r="I2226">
        <v>-17.12</v>
      </c>
      <c r="J2226" s="355">
        <v>10437.84</v>
      </c>
    </row>
    <row r="2227" spans="1:10" x14ac:dyDescent="0.2">
      <c r="A2227">
        <v>5323</v>
      </c>
      <c r="B2227" s="585">
        <v>43017.804166666669</v>
      </c>
      <c r="C2227" s="376" t="s">
        <v>92</v>
      </c>
      <c r="D2227" s="355">
        <v>1107</v>
      </c>
      <c r="E2227">
        <v>0.01</v>
      </c>
      <c r="F2227">
        <v>1.17499</v>
      </c>
      <c r="G2227" s="355">
        <v>0</v>
      </c>
      <c r="H2227">
        <v>0</v>
      </c>
    </row>
    <row r="2228" spans="1:10" x14ac:dyDescent="0.2">
      <c r="A2228">
        <v>5332</v>
      </c>
      <c r="B2228" s="585">
        <v>43018.182638888888</v>
      </c>
      <c r="C2228" s="376" t="s">
        <v>2050</v>
      </c>
      <c r="D2228" s="355">
        <v>1107</v>
      </c>
      <c r="E2228">
        <v>0.01</v>
      </c>
      <c r="F2228">
        <v>1.1766799999999999</v>
      </c>
      <c r="G2228" s="355">
        <v>0</v>
      </c>
      <c r="H2228">
        <v>1.1766799999999999</v>
      </c>
      <c r="I2228">
        <v>1.5</v>
      </c>
      <c r="J2228" s="355">
        <v>10453.52</v>
      </c>
    </row>
    <row r="2229" spans="1:10" x14ac:dyDescent="0.2">
      <c r="A2229">
        <v>5328</v>
      </c>
      <c r="B2229" s="585">
        <v>43018.174305555556</v>
      </c>
      <c r="C2229" s="376" t="s">
        <v>93</v>
      </c>
      <c r="D2229" s="355">
        <v>1108</v>
      </c>
      <c r="E2229">
        <v>0.03</v>
      </c>
      <c r="F2229">
        <v>1.1757200000000001</v>
      </c>
      <c r="G2229" s="355">
        <v>0</v>
      </c>
      <c r="H2229">
        <v>0</v>
      </c>
    </row>
    <row r="2230" spans="1:10" x14ac:dyDescent="0.2">
      <c r="A2230">
        <v>5403</v>
      </c>
      <c r="B2230" s="585">
        <v>43021.611111111109</v>
      </c>
      <c r="C2230" s="376" t="s">
        <v>2050</v>
      </c>
      <c r="D2230" s="355">
        <v>1108</v>
      </c>
      <c r="E2230">
        <v>0.03</v>
      </c>
      <c r="F2230">
        <v>1.1811499999999999</v>
      </c>
      <c r="G2230" s="355">
        <v>0</v>
      </c>
      <c r="H2230">
        <v>1.1811499999999999</v>
      </c>
      <c r="I2230">
        <v>-15.52</v>
      </c>
      <c r="J2230" s="355">
        <v>10422.32</v>
      </c>
    </row>
    <row r="2231" spans="1:10" x14ac:dyDescent="0.2">
      <c r="A2231">
        <v>5333</v>
      </c>
      <c r="B2231" s="585">
        <v>43018.182638888888</v>
      </c>
      <c r="C2231" s="376" t="s">
        <v>92</v>
      </c>
      <c r="D2231" s="355">
        <v>1109</v>
      </c>
      <c r="E2231">
        <v>0.01</v>
      </c>
      <c r="F2231">
        <v>1.1767099999999999</v>
      </c>
      <c r="G2231" s="355">
        <v>0</v>
      </c>
      <c r="H2231">
        <v>0</v>
      </c>
    </row>
    <row r="2232" spans="1:10" x14ac:dyDescent="0.2">
      <c r="A2232">
        <v>5335</v>
      </c>
      <c r="B2232" s="585">
        <v>43018.390277777777</v>
      </c>
      <c r="C2232" s="376" t="s">
        <v>2050</v>
      </c>
      <c r="D2232" s="355">
        <v>1109</v>
      </c>
      <c r="E2232">
        <v>0.01</v>
      </c>
      <c r="F2232">
        <v>1.17828</v>
      </c>
      <c r="G2232" s="355">
        <v>0</v>
      </c>
      <c r="H2232">
        <v>1.17828</v>
      </c>
      <c r="I2232">
        <v>1.5</v>
      </c>
      <c r="J2232" s="355">
        <v>10455.02</v>
      </c>
    </row>
    <row r="2233" spans="1:10" x14ac:dyDescent="0.2">
      <c r="A2233">
        <v>5336</v>
      </c>
      <c r="B2233" s="585">
        <v>43018.390277777777</v>
      </c>
      <c r="C2233" s="376" t="s">
        <v>92</v>
      </c>
      <c r="D2233" s="355">
        <v>1110</v>
      </c>
      <c r="E2233">
        <v>0.01</v>
      </c>
      <c r="F2233">
        <v>1.17852</v>
      </c>
      <c r="G2233" s="355">
        <v>0</v>
      </c>
      <c r="H2233">
        <v>0</v>
      </c>
    </row>
    <row r="2234" spans="1:10" x14ac:dyDescent="0.2">
      <c r="A2234">
        <v>5343</v>
      </c>
      <c r="B2234" s="585">
        <v>43018.540972222225</v>
      </c>
      <c r="C2234" s="376" t="s">
        <v>2050</v>
      </c>
      <c r="D2234" s="355">
        <v>1110</v>
      </c>
      <c r="E2234">
        <v>0.01</v>
      </c>
      <c r="F2234">
        <v>1.1800900000000001</v>
      </c>
      <c r="G2234" s="355">
        <v>0</v>
      </c>
      <c r="H2234">
        <v>1.1800900000000001</v>
      </c>
      <c r="I2234">
        <v>1.5</v>
      </c>
      <c r="J2234" s="355">
        <v>10456.52</v>
      </c>
    </row>
    <row r="2235" spans="1:10" x14ac:dyDescent="0.2">
      <c r="A2235">
        <v>5338</v>
      </c>
      <c r="B2235" s="585">
        <v>43018.536805555559</v>
      </c>
      <c r="C2235" s="376" t="s">
        <v>93</v>
      </c>
      <c r="D2235" s="355">
        <v>1111</v>
      </c>
      <c r="E2235">
        <v>0.06</v>
      </c>
      <c r="F2235">
        <v>1.17943</v>
      </c>
      <c r="G2235" s="355">
        <v>0</v>
      </c>
      <c r="H2235">
        <v>0</v>
      </c>
    </row>
    <row r="2236" spans="1:10" x14ac:dyDescent="0.2">
      <c r="A2236">
        <v>5404</v>
      </c>
      <c r="B2236" s="585">
        <v>43021.611111111109</v>
      </c>
      <c r="C2236" s="376" t="s">
        <v>2050</v>
      </c>
      <c r="D2236" s="355">
        <v>1111</v>
      </c>
      <c r="E2236">
        <v>0.06</v>
      </c>
      <c r="F2236">
        <v>1.1811499999999999</v>
      </c>
      <c r="G2236" s="355">
        <v>0</v>
      </c>
      <c r="H2236">
        <v>1.1811499999999999</v>
      </c>
      <c r="I2236">
        <v>-8.7799999999999994</v>
      </c>
      <c r="J2236" s="355">
        <v>10413.540000000001</v>
      </c>
    </row>
    <row r="2237" spans="1:10" x14ac:dyDescent="0.2">
      <c r="A2237">
        <v>5344</v>
      </c>
      <c r="B2237" s="585">
        <v>43018.540972222225</v>
      </c>
      <c r="C2237" s="376" t="s">
        <v>92</v>
      </c>
      <c r="D2237" s="355">
        <v>1112</v>
      </c>
      <c r="E2237">
        <v>0.01</v>
      </c>
      <c r="F2237">
        <v>1.18024</v>
      </c>
      <c r="G2237" s="355">
        <v>0</v>
      </c>
      <c r="H2237">
        <v>0</v>
      </c>
    </row>
    <row r="2238" spans="1:10" x14ac:dyDescent="0.2">
      <c r="A2238">
        <v>5346</v>
      </c>
      <c r="B2238" s="585">
        <v>43018.859722222223</v>
      </c>
      <c r="C2238" s="376" t="s">
        <v>2050</v>
      </c>
      <c r="D2238" s="355">
        <v>1112</v>
      </c>
      <c r="E2238">
        <v>0.01</v>
      </c>
      <c r="F2238">
        <v>1.18181</v>
      </c>
      <c r="G2238" s="355">
        <v>0</v>
      </c>
      <c r="H2238">
        <v>1.18181</v>
      </c>
      <c r="I2238">
        <v>1.5</v>
      </c>
      <c r="J2238" s="355">
        <v>10458.02</v>
      </c>
    </row>
    <row r="2239" spans="1:10" x14ac:dyDescent="0.2">
      <c r="A2239">
        <v>5347</v>
      </c>
      <c r="B2239" s="585">
        <v>43018.861111111109</v>
      </c>
      <c r="C2239" s="376" t="s">
        <v>92</v>
      </c>
      <c r="D2239" s="355">
        <v>1113</v>
      </c>
      <c r="E2239">
        <v>0.01</v>
      </c>
      <c r="F2239">
        <v>1.18214</v>
      </c>
      <c r="G2239" s="355">
        <v>0</v>
      </c>
      <c r="H2239">
        <v>0</v>
      </c>
    </row>
    <row r="2240" spans="1:10" x14ac:dyDescent="0.2">
      <c r="A2240">
        <v>5360</v>
      </c>
      <c r="B2240" s="585">
        <v>43019.466666666667</v>
      </c>
      <c r="C2240" s="376" t="s">
        <v>2050</v>
      </c>
      <c r="D2240" s="355">
        <v>1113</v>
      </c>
      <c r="E2240">
        <v>0.01</v>
      </c>
      <c r="F2240">
        <v>1.1838299999999999</v>
      </c>
      <c r="G2240" s="355">
        <v>0</v>
      </c>
      <c r="H2240">
        <v>1.1838299999999999</v>
      </c>
      <c r="I2240">
        <v>1.5</v>
      </c>
      <c r="J2240" s="355">
        <v>10459.52</v>
      </c>
    </row>
    <row r="2241" spans="1:10" x14ac:dyDescent="0.2">
      <c r="A2241">
        <v>5354</v>
      </c>
      <c r="B2241" s="585">
        <v>43019.390972222223</v>
      </c>
      <c r="C2241" s="376" t="s">
        <v>93</v>
      </c>
      <c r="D2241" s="355">
        <v>1114</v>
      </c>
      <c r="E2241">
        <v>0.1</v>
      </c>
      <c r="F2241">
        <v>1.18306</v>
      </c>
      <c r="G2241" s="355">
        <v>0</v>
      </c>
      <c r="H2241">
        <v>0</v>
      </c>
    </row>
    <row r="2242" spans="1:10" x14ac:dyDescent="0.2">
      <c r="A2242">
        <v>5405</v>
      </c>
      <c r="B2242" s="585">
        <v>43021.611111111109</v>
      </c>
      <c r="C2242" s="376" t="s">
        <v>2050</v>
      </c>
      <c r="D2242" s="355">
        <v>1114</v>
      </c>
      <c r="E2242">
        <v>0.1</v>
      </c>
      <c r="F2242">
        <v>1.1811499999999999</v>
      </c>
      <c r="G2242" s="355">
        <v>0</v>
      </c>
      <c r="H2242">
        <v>1.1811499999999999</v>
      </c>
      <c r="I2242">
        <v>21.02</v>
      </c>
      <c r="J2242" s="355">
        <v>10434.56</v>
      </c>
    </row>
    <row r="2243" spans="1:10" x14ac:dyDescent="0.2">
      <c r="A2243">
        <v>5361</v>
      </c>
      <c r="B2243" s="585">
        <v>43019.466666666667</v>
      </c>
      <c r="C2243" s="376" t="s">
        <v>92</v>
      </c>
      <c r="D2243" s="355">
        <v>1115</v>
      </c>
      <c r="E2243">
        <v>0.01</v>
      </c>
      <c r="F2243">
        <v>1.18397</v>
      </c>
      <c r="G2243" s="355">
        <v>0</v>
      </c>
      <c r="H2243">
        <v>0</v>
      </c>
    </row>
    <row r="2244" spans="1:10" x14ac:dyDescent="0.2">
      <c r="A2244">
        <v>5366</v>
      </c>
      <c r="B2244" s="585">
        <v>43019.625694444447</v>
      </c>
      <c r="C2244" s="376" t="s">
        <v>2050</v>
      </c>
      <c r="D2244" s="355">
        <v>1115</v>
      </c>
      <c r="E2244">
        <v>0.01</v>
      </c>
      <c r="F2244">
        <v>1.1832100000000001</v>
      </c>
      <c r="G2244" s="355">
        <v>0</v>
      </c>
      <c r="H2244">
        <v>1.1832100000000001</v>
      </c>
      <c r="I2244">
        <v>-0.83</v>
      </c>
      <c r="J2244" s="355">
        <v>10458.69</v>
      </c>
    </row>
    <row r="2245" spans="1:10" x14ac:dyDescent="0.2">
      <c r="A2245">
        <v>5363</v>
      </c>
      <c r="B2245" s="585">
        <v>43019.526388888888</v>
      </c>
      <c r="C2245" s="376" t="s">
        <v>92</v>
      </c>
      <c r="D2245" s="355">
        <v>1116</v>
      </c>
      <c r="E2245">
        <v>0.02</v>
      </c>
      <c r="F2245">
        <v>1.1804699999999999</v>
      </c>
      <c r="G2245" s="355">
        <v>0</v>
      </c>
      <c r="H2245">
        <v>0</v>
      </c>
    </row>
    <row r="2246" spans="1:10" x14ac:dyDescent="0.2">
      <c r="A2246">
        <v>5367</v>
      </c>
      <c r="B2246" s="585">
        <v>43019.625694444447</v>
      </c>
      <c r="C2246" s="376" t="s">
        <v>2050</v>
      </c>
      <c r="D2246" s="355">
        <v>1116</v>
      </c>
      <c r="E2246">
        <v>0.02</v>
      </c>
      <c r="F2246">
        <v>1.1832100000000001</v>
      </c>
      <c r="G2246" s="355">
        <v>0</v>
      </c>
      <c r="H2246">
        <v>1.1832100000000001</v>
      </c>
      <c r="I2246">
        <v>5.34</v>
      </c>
      <c r="J2246" s="355">
        <v>10464.030000000001</v>
      </c>
    </row>
    <row r="2247" spans="1:10" x14ac:dyDescent="0.2">
      <c r="A2247">
        <v>5368</v>
      </c>
      <c r="B2247" s="585">
        <v>43019.625694444447</v>
      </c>
      <c r="C2247" s="376" t="s">
        <v>92</v>
      </c>
      <c r="D2247" s="355">
        <v>1117</v>
      </c>
      <c r="E2247">
        <v>0.01</v>
      </c>
      <c r="F2247">
        <v>1.1832400000000001</v>
      </c>
      <c r="G2247" s="355">
        <v>0</v>
      </c>
      <c r="H2247">
        <v>0</v>
      </c>
    </row>
    <row r="2248" spans="1:10" x14ac:dyDescent="0.2">
      <c r="A2248">
        <v>5370</v>
      </c>
      <c r="B2248" s="585">
        <v>43019.680555555555</v>
      </c>
      <c r="C2248" s="376" t="s">
        <v>2050</v>
      </c>
      <c r="D2248" s="355">
        <v>1117</v>
      </c>
      <c r="E2248">
        <v>0.01</v>
      </c>
      <c r="F2248">
        <v>1.1848099999999999</v>
      </c>
      <c r="G2248" s="355">
        <v>0</v>
      </c>
      <c r="H2248">
        <v>1.1848099999999999</v>
      </c>
      <c r="I2248">
        <v>1.5</v>
      </c>
      <c r="J2248" s="355">
        <v>10465.530000000001</v>
      </c>
    </row>
    <row r="2249" spans="1:10" x14ac:dyDescent="0.2">
      <c r="A2249">
        <v>5371</v>
      </c>
      <c r="B2249" s="585">
        <v>43019.680555555555</v>
      </c>
      <c r="C2249" s="376" t="s">
        <v>92</v>
      </c>
      <c r="D2249" s="355">
        <v>1118</v>
      </c>
      <c r="E2249">
        <v>0.01</v>
      </c>
      <c r="F2249">
        <v>1.18485</v>
      </c>
      <c r="G2249" s="355">
        <v>0</v>
      </c>
      <c r="H2249">
        <v>0</v>
      </c>
    </row>
    <row r="2250" spans="1:10" x14ac:dyDescent="0.2">
      <c r="A2250">
        <v>5373</v>
      </c>
      <c r="B2250" s="585">
        <v>43019.927777777775</v>
      </c>
      <c r="C2250" s="376" t="s">
        <v>2050</v>
      </c>
      <c r="D2250" s="355">
        <v>1118</v>
      </c>
      <c r="E2250">
        <v>0.01</v>
      </c>
      <c r="F2250">
        <v>1.18642</v>
      </c>
      <c r="G2250" s="355">
        <v>0</v>
      </c>
      <c r="H2250">
        <v>1.18642</v>
      </c>
      <c r="I2250">
        <v>1.5</v>
      </c>
      <c r="J2250" s="355">
        <v>10467.030000000001</v>
      </c>
    </row>
    <row r="2251" spans="1:10" x14ac:dyDescent="0.2">
      <c r="A2251">
        <v>5374</v>
      </c>
      <c r="B2251" s="585">
        <v>43019.927777777775</v>
      </c>
      <c r="C2251" s="376" t="s">
        <v>92</v>
      </c>
      <c r="D2251" s="355">
        <v>1119</v>
      </c>
      <c r="E2251">
        <v>0.01</v>
      </c>
      <c r="F2251">
        <v>1.1864300000000001</v>
      </c>
      <c r="G2251" s="355">
        <v>0</v>
      </c>
      <c r="H2251">
        <v>0</v>
      </c>
    </row>
    <row r="2252" spans="1:10" x14ac:dyDescent="0.2">
      <c r="A2252">
        <v>5409</v>
      </c>
      <c r="B2252" s="585">
        <v>43021.647222222222</v>
      </c>
      <c r="C2252" s="376" t="s">
        <v>2050</v>
      </c>
      <c r="D2252" s="355">
        <v>1119</v>
      </c>
      <c r="E2252">
        <v>0.01</v>
      </c>
      <c r="F2252">
        <v>1.1859</v>
      </c>
      <c r="G2252" s="355">
        <v>0</v>
      </c>
      <c r="H2252">
        <v>1.1859</v>
      </c>
      <c r="I2252">
        <v>-1.08</v>
      </c>
      <c r="J2252" s="355">
        <v>10539.91</v>
      </c>
    </row>
    <row r="2253" spans="1:10" x14ac:dyDescent="0.2">
      <c r="A2253">
        <v>5376</v>
      </c>
      <c r="B2253" s="585">
        <v>43019.9375</v>
      </c>
      <c r="C2253" s="376" t="s">
        <v>93</v>
      </c>
      <c r="D2253" s="355">
        <v>1120</v>
      </c>
      <c r="E2253">
        <v>0.19</v>
      </c>
      <c r="F2253">
        <v>1.1865600000000001</v>
      </c>
      <c r="G2253" s="355">
        <v>0</v>
      </c>
      <c r="H2253">
        <v>0</v>
      </c>
    </row>
    <row r="2254" spans="1:10" x14ac:dyDescent="0.2">
      <c r="A2254">
        <v>5406</v>
      </c>
      <c r="B2254" s="585">
        <v>43021.611111111109</v>
      </c>
      <c r="C2254" s="376" t="s">
        <v>2050</v>
      </c>
      <c r="D2254" s="355">
        <v>1120</v>
      </c>
      <c r="E2254">
        <v>0.19</v>
      </c>
      <c r="F2254">
        <v>1.1811499999999999</v>
      </c>
      <c r="G2254" s="355">
        <v>0</v>
      </c>
      <c r="H2254">
        <v>1.1811499999999999</v>
      </c>
      <c r="I2254">
        <v>106.43</v>
      </c>
      <c r="J2254" s="355">
        <v>10540.99</v>
      </c>
    </row>
    <row r="2255" spans="1:10" x14ac:dyDescent="0.2">
      <c r="A2255">
        <v>5390</v>
      </c>
      <c r="B2255" s="585">
        <v>43020.707638888889</v>
      </c>
      <c r="C2255" s="376" t="s">
        <v>92</v>
      </c>
      <c r="D2255" s="355">
        <v>1121</v>
      </c>
      <c r="E2255">
        <v>0.02</v>
      </c>
      <c r="F2255">
        <v>1.18293</v>
      </c>
      <c r="G2255" s="355">
        <v>0</v>
      </c>
      <c r="H2255">
        <v>0</v>
      </c>
    </row>
    <row r="2256" spans="1:10" x14ac:dyDescent="0.2">
      <c r="A2256">
        <v>5410</v>
      </c>
      <c r="B2256" s="585">
        <v>43021.647222222222</v>
      </c>
      <c r="C2256" s="376" t="s">
        <v>2050</v>
      </c>
      <c r="D2256" s="355">
        <v>1121</v>
      </c>
      <c r="E2256">
        <v>0.02</v>
      </c>
      <c r="F2256">
        <v>1.1859</v>
      </c>
      <c r="G2256" s="355">
        <v>0</v>
      </c>
      <c r="H2256">
        <v>1.1859</v>
      </c>
      <c r="I2256">
        <v>5.56</v>
      </c>
      <c r="J2256" s="355">
        <v>10545.47</v>
      </c>
    </row>
    <row r="2257" spans="1:10" x14ac:dyDescent="0.2">
      <c r="A2257">
        <v>5407</v>
      </c>
      <c r="B2257" s="585">
        <v>43021.611111111109</v>
      </c>
      <c r="C2257" s="376" t="s">
        <v>93</v>
      </c>
      <c r="D2257" s="355">
        <v>1122</v>
      </c>
      <c r="E2257">
        <v>0.01</v>
      </c>
      <c r="F2257">
        <v>1.18113</v>
      </c>
      <c r="G2257" s="355">
        <v>0</v>
      </c>
      <c r="H2257">
        <v>0</v>
      </c>
    </row>
    <row r="2258" spans="1:10" x14ac:dyDescent="0.2">
      <c r="A2258">
        <v>5416</v>
      </c>
      <c r="B2258" s="585">
        <v>43021.832638888889</v>
      </c>
      <c r="C2258" s="376" t="s">
        <v>2050</v>
      </c>
      <c r="D2258" s="355">
        <v>1122</v>
      </c>
      <c r="E2258">
        <v>0.01</v>
      </c>
      <c r="F2258">
        <v>1.18275</v>
      </c>
      <c r="G2258" s="355">
        <v>0</v>
      </c>
      <c r="H2258">
        <v>1.18275</v>
      </c>
      <c r="I2258">
        <v>-1.69</v>
      </c>
      <c r="J2258" s="355">
        <v>10543.78</v>
      </c>
    </row>
    <row r="2259" spans="1:10" x14ac:dyDescent="0.2">
      <c r="A2259">
        <v>5411</v>
      </c>
      <c r="B2259" s="585">
        <v>43021.649305555555</v>
      </c>
      <c r="C2259" s="376" t="s">
        <v>93</v>
      </c>
      <c r="D2259" s="355">
        <v>1123</v>
      </c>
      <c r="E2259">
        <v>0.02</v>
      </c>
      <c r="F2259">
        <v>1.1859200000000001</v>
      </c>
      <c r="G2259" s="355">
        <v>0</v>
      </c>
      <c r="H2259">
        <v>0</v>
      </c>
    </row>
    <row r="2260" spans="1:10" x14ac:dyDescent="0.2">
      <c r="A2260">
        <v>5417</v>
      </c>
      <c r="B2260" s="585">
        <v>43021.832638888889</v>
      </c>
      <c r="C2260" s="376" t="s">
        <v>2050</v>
      </c>
      <c r="D2260" s="355">
        <v>1123</v>
      </c>
      <c r="E2260">
        <v>0.02</v>
      </c>
      <c r="F2260">
        <v>1.18275</v>
      </c>
      <c r="G2260" s="355">
        <v>0</v>
      </c>
      <c r="H2260">
        <v>1.18275</v>
      </c>
      <c r="I2260">
        <v>6.2</v>
      </c>
      <c r="J2260" s="355">
        <v>10549.98</v>
      </c>
    </row>
    <row r="2261" spans="1:10" x14ac:dyDescent="0.2">
      <c r="A2261">
        <v>5414</v>
      </c>
      <c r="B2261" s="585">
        <v>43021.649305555555</v>
      </c>
      <c r="C2261" s="376" t="s">
        <v>92</v>
      </c>
      <c r="D2261" s="355">
        <v>1124</v>
      </c>
      <c r="E2261">
        <v>0.01</v>
      </c>
      <c r="F2261">
        <v>1.1859500000000001</v>
      </c>
      <c r="G2261" s="355">
        <v>0</v>
      </c>
      <c r="H2261">
        <v>0</v>
      </c>
    </row>
    <row r="2262" spans="1:10" x14ac:dyDescent="0.2">
      <c r="A2262">
        <v>5465</v>
      </c>
      <c r="B2262" s="585">
        <v>43026.895138888889</v>
      </c>
      <c r="C2262" s="376" t="s">
        <v>2050</v>
      </c>
      <c r="D2262" s="355">
        <v>1124</v>
      </c>
      <c r="E2262">
        <v>0.01</v>
      </c>
      <c r="F2262">
        <v>1.1801900000000001</v>
      </c>
      <c r="G2262" s="355">
        <v>0</v>
      </c>
      <c r="H2262">
        <v>1.1801900000000001</v>
      </c>
      <c r="I2262">
        <v>-6.19</v>
      </c>
      <c r="J2262" s="355">
        <v>10552.78</v>
      </c>
    </row>
    <row r="2263" spans="1:10" x14ac:dyDescent="0.2">
      <c r="A2263">
        <v>5418</v>
      </c>
      <c r="B2263" s="585">
        <v>43021.832638888889</v>
      </c>
      <c r="C2263" s="376" t="s">
        <v>93</v>
      </c>
      <c r="D2263" s="355">
        <v>1125</v>
      </c>
      <c r="E2263">
        <v>0.01</v>
      </c>
      <c r="F2263">
        <v>1.1827099999999999</v>
      </c>
      <c r="G2263" s="355">
        <v>0</v>
      </c>
      <c r="H2263">
        <v>0</v>
      </c>
    </row>
    <row r="2264" spans="1:10" x14ac:dyDescent="0.2">
      <c r="A2264">
        <v>5423</v>
      </c>
      <c r="B2264" s="585">
        <v>43021.878472222219</v>
      </c>
      <c r="C2264" s="376" t="s">
        <v>2050</v>
      </c>
      <c r="D2264" s="355">
        <v>1125</v>
      </c>
      <c r="E2264">
        <v>0.01</v>
      </c>
      <c r="F2264">
        <v>1.1811400000000001</v>
      </c>
      <c r="G2264" s="355">
        <v>0</v>
      </c>
      <c r="H2264">
        <v>1.1811400000000001</v>
      </c>
      <c r="I2264">
        <v>1.5</v>
      </c>
      <c r="J2264" s="355">
        <v>10551.48</v>
      </c>
    </row>
    <row r="2265" spans="1:10" x14ac:dyDescent="0.2">
      <c r="A2265">
        <v>5420</v>
      </c>
      <c r="B2265" s="585">
        <v>43021.836805555555</v>
      </c>
      <c r="C2265" s="376" t="s">
        <v>92</v>
      </c>
      <c r="D2265" s="355">
        <v>1126</v>
      </c>
      <c r="E2265">
        <v>0.02</v>
      </c>
      <c r="F2265">
        <v>1.1823999999999999</v>
      </c>
      <c r="G2265" s="355">
        <v>0</v>
      </c>
      <c r="H2265">
        <v>0</v>
      </c>
    </row>
    <row r="2266" spans="1:10" x14ac:dyDescent="0.2">
      <c r="A2266">
        <v>5466</v>
      </c>
      <c r="B2266" s="585">
        <v>43026.895138888889</v>
      </c>
      <c r="C2266" s="376" t="s">
        <v>2050</v>
      </c>
      <c r="D2266" s="355">
        <v>1126</v>
      </c>
      <c r="E2266">
        <v>0.02</v>
      </c>
      <c r="F2266">
        <v>1.1801900000000001</v>
      </c>
      <c r="G2266" s="355">
        <v>0</v>
      </c>
      <c r="H2266">
        <v>1.1801900000000001</v>
      </c>
      <c r="I2266">
        <v>-5.27</v>
      </c>
      <c r="J2266" s="355">
        <v>10547.51</v>
      </c>
    </row>
    <row r="2267" spans="1:10" x14ac:dyDescent="0.2">
      <c r="A2267">
        <v>5424</v>
      </c>
      <c r="B2267" s="585">
        <v>43021.878472222219</v>
      </c>
      <c r="C2267" s="376" t="s">
        <v>93</v>
      </c>
      <c r="D2267" s="355">
        <v>1127</v>
      </c>
      <c r="E2267">
        <v>0.01</v>
      </c>
      <c r="F2267">
        <v>1.18109</v>
      </c>
      <c r="G2267" s="355">
        <v>0</v>
      </c>
      <c r="H2267">
        <v>0</v>
      </c>
    </row>
    <row r="2268" spans="1:10" x14ac:dyDescent="0.2">
      <c r="A2268">
        <v>5429</v>
      </c>
      <c r="B2268" s="585">
        <v>43024.370138888888</v>
      </c>
      <c r="C2268" s="376" t="s">
        <v>2050</v>
      </c>
      <c r="D2268" s="355">
        <v>1127</v>
      </c>
      <c r="E2268">
        <v>0.01</v>
      </c>
      <c r="F2268">
        <v>1.1795899999999999</v>
      </c>
      <c r="G2268" s="355">
        <v>0</v>
      </c>
      <c r="H2268">
        <v>1.1795899999999999</v>
      </c>
      <c r="I2268">
        <v>1.5</v>
      </c>
      <c r="J2268" s="355">
        <v>10552.98</v>
      </c>
    </row>
    <row r="2269" spans="1:10" x14ac:dyDescent="0.2">
      <c r="A2269">
        <v>5430</v>
      </c>
      <c r="B2269" s="585">
        <v>43024.370138888888</v>
      </c>
      <c r="C2269" s="376" t="s">
        <v>93</v>
      </c>
      <c r="D2269" s="355">
        <v>1128</v>
      </c>
      <c r="E2269">
        <v>0.01</v>
      </c>
      <c r="F2269">
        <v>1.1795800000000001</v>
      </c>
      <c r="G2269" s="355">
        <v>0</v>
      </c>
      <c r="H2269">
        <v>0</v>
      </c>
    </row>
    <row r="2270" spans="1:10" x14ac:dyDescent="0.2">
      <c r="A2270">
        <v>5440</v>
      </c>
      <c r="B2270" s="585">
        <v>43025.1875</v>
      </c>
      <c r="C2270" s="376" t="s">
        <v>2050</v>
      </c>
      <c r="D2270" s="355">
        <v>1128</v>
      </c>
      <c r="E2270">
        <v>0.01</v>
      </c>
      <c r="F2270">
        <v>1.17808</v>
      </c>
      <c r="G2270" s="355">
        <v>0</v>
      </c>
      <c r="H2270">
        <v>1.17808</v>
      </c>
      <c r="I2270">
        <v>1.5</v>
      </c>
      <c r="J2270" s="355">
        <v>10554.48</v>
      </c>
    </row>
    <row r="2271" spans="1:10" x14ac:dyDescent="0.2">
      <c r="A2271">
        <v>5432</v>
      </c>
      <c r="B2271" s="585">
        <v>43024.411111111112</v>
      </c>
      <c r="C2271" s="376" t="s">
        <v>92</v>
      </c>
      <c r="D2271" s="355">
        <v>1129</v>
      </c>
      <c r="E2271">
        <v>0.03</v>
      </c>
      <c r="F2271">
        <v>1.17889</v>
      </c>
      <c r="G2271" s="355">
        <v>0</v>
      </c>
      <c r="H2271">
        <v>0</v>
      </c>
    </row>
    <row r="2272" spans="1:10" x14ac:dyDescent="0.2">
      <c r="A2272">
        <v>5467</v>
      </c>
      <c r="B2272" s="585">
        <v>43026.895138888889</v>
      </c>
      <c r="C2272" s="376" t="s">
        <v>2050</v>
      </c>
      <c r="D2272" s="355">
        <v>1129</v>
      </c>
      <c r="E2272">
        <v>0.03</v>
      </c>
      <c r="F2272">
        <v>1.1801900000000001</v>
      </c>
      <c r="G2272" s="355">
        <v>0</v>
      </c>
      <c r="H2272">
        <v>1.1801900000000001</v>
      </c>
      <c r="I2272">
        <v>2.98</v>
      </c>
      <c r="J2272" s="355">
        <v>10550.49</v>
      </c>
    </row>
    <row r="2273" spans="1:10" x14ac:dyDescent="0.2">
      <c r="A2273">
        <v>5441</v>
      </c>
      <c r="B2273" s="585">
        <v>43025.1875</v>
      </c>
      <c r="C2273" s="376" t="s">
        <v>93</v>
      </c>
      <c r="D2273" s="355">
        <v>1130</v>
      </c>
      <c r="E2273">
        <v>0.01</v>
      </c>
      <c r="F2273">
        <v>1.17801</v>
      </c>
      <c r="G2273" s="355">
        <v>0</v>
      </c>
      <c r="H2273">
        <v>0</v>
      </c>
    </row>
    <row r="2274" spans="1:10" x14ac:dyDescent="0.2">
      <c r="A2274">
        <v>5443</v>
      </c>
      <c r="B2274" s="585">
        <v>43025.390972222223</v>
      </c>
      <c r="C2274" s="376" t="s">
        <v>2050</v>
      </c>
      <c r="D2274" s="355">
        <v>1130</v>
      </c>
      <c r="E2274">
        <v>0.01</v>
      </c>
      <c r="F2274">
        <v>1.1764399999999999</v>
      </c>
      <c r="G2274" s="355">
        <v>0</v>
      </c>
      <c r="H2274">
        <v>1.1764399999999999</v>
      </c>
      <c r="I2274">
        <v>1.5</v>
      </c>
      <c r="J2274" s="355">
        <v>10555.98</v>
      </c>
    </row>
    <row r="2275" spans="1:10" x14ac:dyDescent="0.2">
      <c r="A2275">
        <v>5444</v>
      </c>
      <c r="B2275" s="585">
        <v>43025.390972222223</v>
      </c>
      <c r="C2275" s="376" t="s">
        <v>93</v>
      </c>
      <c r="D2275" s="355">
        <v>1131</v>
      </c>
      <c r="E2275">
        <v>0.01</v>
      </c>
      <c r="F2275">
        <v>1.17641</v>
      </c>
      <c r="G2275" s="355">
        <v>0</v>
      </c>
      <c r="H2275">
        <v>0</v>
      </c>
    </row>
    <row r="2276" spans="1:10" x14ac:dyDescent="0.2">
      <c r="A2276">
        <v>5451</v>
      </c>
      <c r="B2276" s="585">
        <v>43025.667361111111</v>
      </c>
      <c r="C2276" s="376" t="s">
        <v>2050</v>
      </c>
      <c r="D2276" s="355">
        <v>1131</v>
      </c>
      <c r="E2276">
        <v>0.01</v>
      </c>
      <c r="F2276">
        <v>1.1748400000000001</v>
      </c>
      <c r="G2276" s="355">
        <v>0</v>
      </c>
      <c r="H2276">
        <v>1.1748400000000001</v>
      </c>
      <c r="I2276">
        <v>1.5</v>
      </c>
      <c r="J2276" s="355">
        <v>10557.48</v>
      </c>
    </row>
    <row r="2277" spans="1:10" x14ac:dyDescent="0.2">
      <c r="A2277">
        <v>5446</v>
      </c>
      <c r="B2277" s="585">
        <v>43025.659722222219</v>
      </c>
      <c r="C2277" s="376" t="s">
        <v>92</v>
      </c>
      <c r="D2277" s="355">
        <v>1132</v>
      </c>
      <c r="E2277">
        <v>0.06</v>
      </c>
      <c r="F2277">
        <v>1.1753899999999999</v>
      </c>
      <c r="G2277" s="355">
        <v>0</v>
      </c>
      <c r="H2277">
        <v>0</v>
      </c>
    </row>
    <row r="2278" spans="1:10" x14ac:dyDescent="0.2">
      <c r="A2278">
        <v>5468</v>
      </c>
      <c r="B2278" s="585">
        <v>43026.895138888889</v>
      </c>
      <c r="C2278" s="376" t="s">
        <v>2050</v>
      </c>
      <c r="D2278" s="355">
        <v>1132</v>
      </c>
      <c r="E2278">
        <v>0.06</v>
      </c>
      <c r="F2278">
        <v>1.1801900000000001</v>
      </c>
      <c r="G2278" s="355">
        <v>0</v>
      </c>
      <c r="H2278">
        <v>1.1801900000000001</v>
      </c>
      <c r="I2278">
        <v>27.67</v>
      </c>
      <c r="J2278" s="355">
        <v>10578.16</v>
      </c>
    </row>
    <row r="2279" spans="1:10" x14ac:dyDescent="0.2">
      <c r="A2279">
        <v>5452</v>
      </c>
      <c r="B2279" s="585">
        <v>43025.667361111111</v>
      </c>
      <c r="C2279" s="376" t="s">
        <v>93</v>
      </c>
      <c r="D2279" s="355">
        <v>1133</v>
      </c>
      <c r="E2279">
        <v>0.01</v>
      </c>
      <c r="F2279">
        <v>1.17482</v>
      </c>
      <c r="G2279" s="355">
        <v>0</v>
      </c>
      <c r="H2279">
        <v>0</v>
      </c>
    </row>
    <row r="2280" spans="1:10" x14ac:dyDescent="0.2">
      <c r="A2280">
        <v>5459</v>
      </c>
      <c r="B2280" s="585">
        <v>43026.505555555559</v>
      </c>
      <c r="C2280" s="376" t="s">
        <v>2050</v>
      </c>
      <c r="D2280" s="355">
        <v>1133</v>
      </c>
      <c r="E2280">
        <v>0.01</v>
      </c>
      <c r="F2280">
        <v>1.1733199999999999</v>
      </c>
      <c r="G2280" s="355">
        <v>0</v>
      </c>
      <c r="H2280">
        <v>1.1733199999999999</v>
      </c>
      <c r="I2280">
        <v>1.5</v>
      </c>
      <c r="J2280" s="355">
        <v>10558.97</v>
      </c>
    </row>
    <row r="2281" spans="1:10" x14ac:dyDescent="0.2">
      <c r="A2281">
        <v>5460</v>
      </c>
      <c r="B2281" s="585">
        <v>43026.505555555559</v>
      </c>
      <c r="C2281" s="376" t="s">
        <v>93</v>
      </c>
      <c r="D2281" s="355">
        <v>1134</v>
      </c>
      <c r="E2281">
        <v>0.01</v>
      </c>
      <c r="F2281">
        <v>1.1732899999999999</v>
      </c>
      <c r="G2281" s="355">
        <v>0</v>
      </c>
      <c r="H2281">
        <v>0</v>
      </c>
    </row>
    <row r="2282" spans="1:10" x14ac:dyDescent="0.2">
      <c r="A2282">
        <v>5508</v>
      </c>
      <c r="B2282" s="585">
        <v>43028.432638888888</v>
      </c>
      <c r="C2282" s="376" t="s">
        <v>2050</v>
      </c>
      <c r="D2282" s="355">
        <v>1134</v>
      </c>
      <c r="E2282">
        <v>0.01</v>
      </c>
      <c r="F2282">
        <v>1.1793899999999999</v>
      </c>
      <c r="G2282" s="355">
        <v>0</v>
      </c>
      <c r="H2282">
        <v>1.1793899999999999</v>
      </c>
      <c r="I2282">
        <v>-5.91</v>
      </c>
      <c r="J2282" s="355">
        <v>10581.25</v>
      </c>
    </row>
    <row r="2283" spans="1:10" x14ac:dyDescent="0.2">
      <c r="A2283">
        <v>5462</v>
      </c>
      <c r="B2283" s="585">
        <v>43026.655555555553</v>
      </c>
      <c r="C2283" s="376" t="s">
        <v>93</v>
      </c>
      <c r="D2283" s="355">
        <v>1135</v>
      </c>
      <c r="E2283">
        <v>0.02</v>
      </c>
      <c r="F2283">
        <v>1.1768000000000001</v>
      </c>
      <c r="G2283" s="355">
        <v>0</v>
      </c>
      <c r="H2283">
        <v>0</v>
      </c>
    </row>
    <row r="2284" spans="1:10" x14ac:dyDescent="0.2">
      <c r="A2284">
        <v>5509</v>
      </c>
      <c r="B2284" s="585">
        <v>43028.432638888888</v>
      </c>
      <c r="C2284" s="376" t="s">
        <v>2050</v>
      </c>
      <c r="D2284" s="355">
        <v>1135</v>
      </c>
      <c r="E2284">
        <v>0.02</v>
      </c>
      <c r="F2284">
        <v>1.1793899999999999</v>
      </c>
      <c r="G2284" s="355">
        <v>0</v>
      </c>
      <c r="H2284">
        <v>1.1793899999999999</v>
      </c>
      <c r="I2284">
        <v>-4.8</v>
      </c>
      <c r="J2284" s="355">
        <v>10576.45</v>
      </c>
    </row>
    <row r="2285" spans="1:10" x14ac:dyDescent="0.2">
      <c r="A2285">
        <v>5469</v>
      </c>
      <c r="B2285" s="585">
        <v>43026.895138888889</v>
      </c>
      <c r="C2285" s="376" t="s">
        <v>92</v>
      </c>
      <c r="D2285" s="355">
        <v>1136</v>
      </c>
      <c r="E2285">
        <v>0.01</v>
      </c>
      <c r="F2285">
        <v>1.1802299999999999</v>
      </c>
      <c r="G2285" s="355">
        <v>0</v>
      </c>
      <c r="H2285">
        <v>0</v>
      </c>
    </row>
    <row r="2286" spans="1:10" x14ac:dyDescent="0.2">
      <c r="A2286">
        <v>5479</v>
      </c>
      <c r="B2286" s="585">
        <v>43027.415972222225</v>
      </c>
      <c r="C2286" s="376" t="s">
        <v>2050</v>
      </c>
      <c r="D2286" s="355">
        <v>1136</v>
      </c>
      <c r="E2286">
        <v>0.01</v>
      </c>
      <c r="F2286">
        <v>1.1821600000000001</v>
      </c>
      <c r="G2286" s="355">
        <v>0</v>
      </c>
      <c r="H2286">
        <v>1.1821600000000001</v>
      </c>
      <c r="I2286">
        <v>1.5</v>
      </c>
      <c r="J2286" s="355">
        <v>10579.66</v>
      </c>
    </row>
    <row r="2287" spans="1:10" x14ac:dyDescent="0.2">
      <c r="A2287">
        <v>5471</v>
      </c>
      <c r="B2287" s="585">
        <v>43026.897222222222</v>
      </c>
      <c r="C2287" s="376" t="s">
        <v>93</v>
      </c>
      <c r="D2287" s="355">
        <v>1137</v>
      </c>
      <c r="E2287">
        <v>0.03</v>
      </c>
      <c r="F2287">
        <v>1.18031</v>
      </c>
      <c r="G2287" s="355">
        <v>0</v>
      </c>
      <c r="H2287">
        <v>0</v>
      </c>
    </row>
    <row r="2288" spans="1:10" x14ac:dyDescent="0.2">
      <c r="A2288">
        <v>5510</v>
      </c>
      <c r="B2288" s="585">
        <v>43028.432638888888</v>
      </c>
      <c r="C2288" s="376" t="s">
        <v>2050</v>
      </c>
      <c r="D2288" s="355">
        <v>1137</v>
      </c>
      <c r="E2288">
        <v>0.03</v>
      </c>
      <c r="F2288">
        <v>1.1793899999999999</v>
      </c>
      <c r="G2288" s="355">
        <v>0</v>
      </c>
      <c r="H2288">
        <v>1.1793899999999999</v>
      </c>
      <c r="I2288">
        <v>3.33</v>
      </c>
      <c r="J2288" s="355">
        <v>10579.79</v>
      </c>
    </row>
    <row r="2289" spans="1:10" x14ac:dyDescent="0.2">
      <c r="A2289">
        <v>5480</v>
      </c>
      <c r="B2289" s="585">
        <v>43027.415972222225</v>
      </c>
      <c r="C2289" s="376" t="s">
        <v>92</v>
      </c>
      <c r="D2289" s="355">
        <v>1138</v>
      </c>
      <c r="E2289">
        <v>0.01</v>
      </c>
      <c r="F2289">
        <v>1.18218</v>
      </c>
      <c r="G2289" s="355">
        <v>0</v>
      </c>
      <c r="H2289">
        <v>0</v>
      </c>
    </row>
    <row r="2290" spans="1:10" x14ac:dyDescent="0.2">
      <c r="A2290">
        <v>5485</v>
      </c>
      <c r="B2290" s="585">
        <v>43027.540972222225</v>
      </c>
      <c r="C2290" s="376" t="s">
        <v>2050</v>
      </c>
      <c r="D2290" s="355">
        <v>1138</v>
      </c>
      <c r="E2290">
        <v>0.01</v>
      </c>
      <c r="F2290">
        <v>1.1813899999999999</v>
      </c>
      <c r="G2290" s="355">
        <v>0</v>
      </c>
      <c r="H2290">
        <v>1.1813899999999999</v>
      </c>
      <c r="I2290">
        <v>-0.86</v>
      </c>
      <c r="J2290" s="355">
        <v>10578.8</v>
      </c>
    </row>
    <row r="2291" spans="1:10" x14ac:dyDescent="0.2">
      <c r="A2291">
        <v>5482</v>
      </c>
      <c r="B2291" s="585">
        <v>43027.470138888886</v>
      </c>
      <c r="C2291" s="376" t="s">
        <v>92</v>
      </c>
      <c r="D2291" s="355">
        <v>1139</v>
      </c>
      <c r="E2291">
        <v>0.02</v>
      </c>
      <c r="F2291">
        <v>1.1786399999999999</v>
      </c>
      <c r="G2291" s="355">
        <v>0</v>
      </c>
      <c r="H2291">
        <v>0</v>
      </c>
    </row>
    <row r="2292" spans="1:10" x14ac:dyDescent="0.2">
      <c r="A2292">
        <v>5486</v>
      </c>
      <c r="B2292" s="585">
        <v>43027.540972222225</v>
      </c>
      <c r="C2292" s="376" t="s">
        <v>2050</v>
      </c>
      <c r="D2292" s="355">
        <v>1139</v>
      </c>
      <c r="E2292">
        <v>0.02</v>
      </c>
      <c r="F2292">
        <v>1.1813899999999999</v>
      </c>
      <c r="G2292" s="355">
        <v>0</v>
      </c>
      <c r="H2292">
        <v>1.1813899999999999</v>
      </c>
      <c r="I2292">
        <v>5.36</v>
      </c>
      <c r="J2292" s="355">
        <v>10584.16</v>
      </c>
    </row>
    <row r="2293" spans="1:10" x14ac:dyDescent="0.2">
      <c r="A2293">
        <v>5487</v>
      </c>
      <c r="B2293" s="585">
        <v>43027.540972222225</v>
      </c>
      <c r="C2293" s="376" t="s">
        <v>92</v>
      </c>
      <c r="D2293" s="355">
        <v>1140</v>
      </c>
      <c r="E2293">
        <v>0.01</v>
      </c>
      <c r="F2293">
        <v>1.1814100000000001</v>
      </c>
      <c r="G2293" s="355">
        <v>0</v>
      </c>
      <c r="H2293">
        <v>0</v>
      </c>
    </row>
    <row r="2294" spans="1:10" x14ac:dyDescent="0.2">
      <c r="A2294">
        <v>5489</v>
      </c>
      <c r="B2294" s="585">
        <v>43027.556944444441</v>
      </c>
      <c r="C2294" s="376" t="s">
        <v>2050</v>
      </c>
      <c r="D2294" s="355">
        <v>1140</v>
      </c>
      <c r="E2294">
        <v>0.01</v>
      </c>
      <c r="F2294">
        <v>1.1829799999999999</v>
      </c>
      <c r="G2294" s="355">
        <v>0</v>
      </c>
      <c r="H2294">
        <v>1.1829799999999999</v>
      </c>
      <c r="I2294">
        <v>1.5</v>
      </c>
      <c r="J2294" s="355">
        <v>10585.66</v>
      </c>
    </row>
    <row r="2295" spans="1:10" x14ac:dyDescent="0.2">
      <c r="A2295">
        <v>5490</v>
      </c>
      <c r="B2295" s="585">
        <v>43027.559027777781</v>
      </c>
      <c r="C2295" s="376" t="s">
        <v>92</v>
      </c>
      <c r="D2295" s="355">
        <v>1141</v>
      </c>
      <c r="E2295">
        <v>0.01</v>
      </c>
      <c r="F2295">
        <v>1.18316</v>
      </c>
      <c r="G2295" s="355">
        <v>0</v>
      </c>
      <c r="H2295">
        <v>0</v>
      </c>
    </row>
    <row r="2296" spans="1:10" x14ac:dyDescent="0.2">
      <c r="A2296">
        <v>5497</v>
      </c>
      <c r="B2296" s="585">
        <v>43027.696527777778</v>
      </c>
      <c r="C2296" s="376" t="s">
        <v>2050</v>
      </c>
      <c r="D2296" s="355">
        <v>1141</v>
      </c>
      <c r="E2296">
        <v>0.01</v>
      </c>
      <c r="F2296">
        <v>1.1847300000000001</v>
      </c>
      <c r="G2296" s="355">
        <v>0</v>
      </c>
      <c r="H2296">
        <v>1.1847300000000001</v>
      </c>
      <c r="I2296">
        <v>1.5</v>
      </c>
      <c r="J2296" s="355">
        <v>10587.16</v>
      </c>
    </row>
    <row r="2297" spans="1:10" x14ac:dyDescent="0.2">
      <c r="A2297">
        <v>5492</v>
      </c>
      <c r="B2297" s="585">
        <v>43027.620138888888</v>
      </c>
      <c r="C2297" s="376" t="s">
        <v>93</v>
      </c>
      <c r="D2297" s="355">
        <v>1142</v>
      </c>
      <c r="E2297">
        <v>0.06</v>
      </c>
      <c r="F2297">
        <v>1.1838200000000001</v>
      </c>
      <c r="G2297" s="355">
        <v>0</v>
      </c>
      <c r="H2297">
        <v>0</v>
      </c>
    </row>
    <row r="2298" spans="1:10" x14ac:dyDescent="0.2">
      <c r="A2298">
        <v>5511</v>
      </c>
      <c r="B2298" s="585">
        <v>43028.432638888888</v>
      </c>
      <c r="C2298" s="376" t="s">
        <v>2050</v>
      </c>
      <c r="D2298" s="355">
        <v>1142</v>
      </c>
      <c r="E2298">
        <v>0.06</v>
      </c>
      <c r="F2298">
        <v>1.1793899999999999</v>
      </c>
      <c r="G2298" s="355">
        <v>0</v>
      </c>
      <c r="H2298">
        <v>1.1793899999999999</v>
      </c>
      <c r="I2298">
        <v>26.55</v>
      </c>
      <c r="J2298" s="355">
        <v>10606.34</v>
      </c>
    </row>
    <row r="2299" spans="1:10" x14ac:dyDescent="0.2">
      <c r="A2299">
        <v>5498</v>
      </c>
      <c r="B2299" s="585">
        <v>43027.696527777778</v>
      </c>
      <c r="C2299" s="376" t="s">
        <v>92</v>
      </c>
      <c r="D2299" s="355">
        <v>1143</v>
      </c>
      <c r="E2299">
        <v>0.01</v>
      </c>
      <c r="F2299">
        <v>1.18476</v>
      </c>
      <c r="G2299" s="355">
        <v>0</v>
      </c>
      <c r="H2299">
        <v>0</v>
      </c>
    </row>
    <row r="2300" spans="1:10" x14ac:dyDescent="0.2">
      <c r="A2300">
        <v>5547</v>
      </c>
      <c r="B2300" s="585">
        <v>43032.918055555558</v>
      </c>
      <c r="C2300" s="376" t="s">
        <v>2050</v>
      </c>
      <c r="D2300" s="355">
        <v>1143</v>
      </c>
      <c r="E2300">
        <v>0.01</v>
      </c>
      <c r="F2300">
        <v>1.179</v>
      </c>
      <c r="G2300" s="355">
        <v>0</v>
      </c>
      <c r="H2300">
        <v>1.179</v>
      </c>
      <c r="I2300">
        <v>-6.19</v>
      </c>
      <c r="J2300" s="355">
        <v>10606.15</v>
      </c>
    </row>
    <row r="2301" spans="1:10" x14ac:dyDescent="0.2">
      <c r="A2301">
        <v>5505</v>
      </c>
      <c r="B2301" s="585">
        <v>43028.211805555555</v>
      </c>
      <c r="C2301" s="376" t="s">
        <v>92</v>
      </c>
      <c r="D2301" s="355">
        <v>1144</v>
      </c>
      <c r="E2301">
        <v>0.02</v>
      </c>
      <c r="F2301">
        <v>1.1812499999999999</v>
      </c>
      <c r="G2301" s="355">
        <v>0</v>
      </c>
      <c r="H2301">
        <v>0</v>
      </c>
    </row>
    <row r="2302" spans="1:10" x14ac:dyDescent="0.2">
      <c r="A2302">
        <v>5548</v>
      </c>
      <c r="B2302" s="585">
        <v>43032.918055555558</v>
      </c>
      <c r="C2302" s="376" t="s">
        <v>2050</v>
      </c>
      <c r="D2302" s="355">
        <v>1144</v>
      </c>
      <c r="E2302">
        <v>0.02</v>
      </c>
      <c r="F2302">
        <v>1.179</v>
      </c>
      <c r="G2302" s="355">
        <v>0</v>
      </c>
      <c r="H2302">
        <v>1.179</v>
      </c>
      <c r="I2302">
        <v>-5.12</v>
      </c>
      <c r="J2302" s="355">
        <v>10601.04</v>
      </c>
    </row>
    <row r="2303" spans="1:10" x14ac:dyDescent="0.2">
      <c r="A2303">
        <v>5512</v>
      </c>
      <c r="B2303" s="585">
        <v>43028.432638888888</v>
      </c>
      <c r="C2303" s="376" t="s">
        <v>93</v>
      </c>
      <c r="D2303" s="355">
        <v>1145</v>
      </c>
      <c r="E2303">
        <v>0.01</v>
      </c>
      <c r="F2303">
        <v>1.1793499999999999</v>
      </c>
      <c r="G2303" s="355">
        <v>0</v>
      </c>
      <c r="H2303">
        <v>0</v>
      </c>
    </row>
    <row r="2304" spans="1:10" x14ac:dyDescent="0.2">
      <c r="A2304">
        <v>5514</v>
      </c>
      <c r="B2304" s="585">
        <v>43028.774305555555</v>
      </c>
      <c r="C2304" s="376" t="s">
        <v>2050</v>
      </c>
      <c r="D2304" s="355">
        <v>1145</v>
      </c>
      <c r="E2304">
        <v>0.01</v>
      </c>
      <c r="F2304">
        <v>1.17778</v>
      </c>
      <c r="G2304" s="355">
        <v>0</v>
      </c>
      <c r="H2304">
        <v>1.17778</v>
      </c>
      <c r="I2304">
        <v>1.5</v>
      </c>
      <c r="J2304" s="355">
        <v>10607.84</v>
      </c>
    </row>
    <row r="2305" spans="1:10" x14ac:dyDescent="0.2">
      <c r="A2305">
        <v>5515</v>
      </c>
      <c r="B2305" s="585">
        <v>43028.774305555555</v>
      </c>
      <c r="C2305" s="376" t="s">
        <v>93</v>
      </c>
      <c r="D2305" s="355">
        <v>1146</v>
      </c>
      <c r="E2305">
        <v>0.01</v>
      </c>
      <c r="F2305">
        <v>1.1777500000000001</v>
      </c>
      <c r="G2305" s="355">
        <v>0</v>
      </c>
      <c r="H2305">
        <v>0</v>
      </c>
    </row>
    <row r="2306" spans="1:10" x14ac:dyDescent="0.2">
      <c r="A2306">
        <v>5525</v>
      </c>
      <c r="B2306" s="585">
        <v>43031.082638888889</v>
      </c>
      <c r="C2306" s="376" t="s">
        <v>2050</v>
      </c>
      <c r="D2306" s="355">
        <v>1146</v>
      </c>
      <c r="E2306">
        <v>0.01</v>
      </c>
      <c r="F2306">
        <v>1.17625</v>
      </c>
      <c r="G2306" s="355">
        <v>0</v>
      </c>
      <c r="H2306">
        <v>1.17625</v>
      </c>
      <c r="I2306">
        <v>1.5</v>
      </c>
      <c r="J2306" s="355">
        <v>10609.34</v>
      </c>
    </row>
    <row r="2307" spans="1:10" x14ac:dyDescent="0.2">
      <c r="A2307">
        <v>5517</v>
      </c>
      <c r="B2307" s="585">
        <v>43028.774305555555</v>
      </c>
      <c r="C2307" s="376" t="s">
        <v>92</v>
      </c>
      <c r="D2307" s="355">
        <v>1147</v>
      </c>
      <c r="E2307">
        <v>0.03</v>
      </c>
      <c r="F2307">
        <v>1.1777200000000001</v>
      </c>
      <c r="G2307" s="355">
        <v>0</v>
      </c>
      <c r="H2307">
        <v>0</v>
      </c>
    </row>
    <row r="2308" spans="1:10" x14ac:dyDescent="0.2">
      <c r="A2308">
        <v>5549</v>
      </c>
      <c r="B2308" s="585">
        <v>43032.918055555558</v>
      </c>
      <c r="C2308" s="376" t="s">
        <v>2050</v>
      </c>
      <c r="D2308" s="355">
        <v>1147</v>
      </c>
      <c r="E2308">
        <v>0.03</v>
      </c>
      <c r="F2308">
        <v>1.179</v>
      </c>
      <c r="G2308" s="355">
        <v>0</v>
      </c>
      <c r="H2308">
        <v>1.179</v>
      </c>
      <c r="I2308">
        <v>2.92</v>
      </c>
      <c r="J2308" s="355">
        <v>10603.95</v>
      </c>
    </row>
    <row r="2309" spans="1:10" x14ac:dyDescent="0.2">
      <c r="A2309">
        <v>5526</v>
      </c>
      <c r="B2309" s="585">
        <v>43031.082638888889</v>
      </c>
      <c r="C2309" s="376" t="s">
        <v>93</v>
      </c>
      <c r="D2309" s="355">
        <v>1148</v>
      </c>
      <c r="E2309">
        <v>0.01</v>
      </c>
      <c r="F2309">
        <v>1.1762300000000001</v>
      </c>
      <c r="G2309" s="355">
        <v>0</v>
      </c>
      <c r="H2309">
        <v>0</v>
      </c>
    </row>
    <row r="2310" spans="1:10" x14ac:dyDescent="0.2">
      <c r="A2310">
        <v>5528</v>
      </c>
      <c r="B2310" s="585">
        <v>43031.47152777778</v>
      </c>
      <c r="C2310" s="376" t="s">
        <v>2050</v>
      </c>
      <c r="D2310" s="355">
        <v>1148</v>
      </c>
      <c r="E2310">
        <v>0.01</v>
      </c>
      <c r="F2310">
        <v>1.17466</v>
      </c>
      <c r="G2310" s="355">
        <v>0</v>
      </c>
      <c r="H2310">
        <v>1.17466</v>
      </c>
      <c r="I2310">
        <v>1.5</v>
      </c>
      <c r="J2310" s="355">
        <v>10610.84</v>
      </c>
    </row>
    <row r="2311" spans="1:10" x14ac:dyDescent="0.2">
      <c r="A2311">
        <v>5529</v>
      </c>
      <c r="B2311" s="585">
        <v>43031.47152777778</v>
      </c>
      <c r="C2311" s="376" t="s">
        <v>93</v>
      </c>
      <c r="D2311" s="355">
        <v>1149</v>
      </c>
      <c r="E2311">
        <v>0.01</v>
      </c>
      <c r="F2311">
        <v>1.1746099999999999</v>
      </c>
      <c r="G2311" s="355">
        <v>0</v>
      </c>
      <c r="H2311">
        <v>0</v>
      </c>
    </row>
    <row r="2312" spans="1:10" x14ac:dyDescent="0.2">
      <c r="A2312">
        <v>5536</v>
      </c>
      <c r="B2312" s="585">
        <v>43031.883333333331</v>
      </c>
      <c r="C2312" s="376" t="s">
        <v>2050</v>
      </c>
      <c r="D2312" s="355">
        <v>1149</v>
      </c>
      <c r="E2312">
        <v>0.01</v>
      </c>
      <c r="F2312">
        <v>1.1730400000000001</v>
      </c>
      <c r="G2312" s="355">
        <v>0</v>
      </c>
      <c r="H2312">
        <v>1.1730400000000001</v>
      </c>
      <c r="I2312">
        <v>1.5</v>
      </c>
      <c r="J2312" s="355">
        <v>10612.34</v>
      </c>
    </row>
    <row r="2313" spans="1:10" x14ac:dyDescent="0.2">
      <c r="A2313">
        <v>5531</v>
      </c>
      <c r="B2313" s="585">
        <v>43031.472916666666</v>
      </c>
      <c r="C2313" s="376" t="s">
        <v>92</v>
      </c>
      <c r="D2313" s="355">
        <v>1150</v>
      </c>
      <c r="E2313">
        <v>0.06</v>
      </c>
      <c r="F2313">
        <v>1.17422</v>
      </c>
      <c r="G2313" s="355">
        <v>0</v>
      </c>
      <c r="H2313">
        <v>0</v>
      </c>
    </row>
    <row r="2314" spans="1:10" x14ac:dyDescent="0.2">
      <c r="A2314">
        <v>5550</v>
      </c>
      <c r="B2314" s="585">
        <v>43032.918055555558</v>
      </c>
      <c r="C2314" s="376" t="s">
        <v>2050</v>
      </c>
      <c r="D2314" s="355">
        <v>1150</v>
      </c>
      <c r="E2314">
        <v>0.06</v>
      </c>
      <c r="F2314">
        <v>1.179</v>
      </c>
      <c r="G2314" s="355">
        <v>0</v>
      </c>
      <c r="H2314">
        <v>1.179</v>
      </c>
      <c r="I2314">
        <v>27.55</v>
      </c>
      <c r="J2314" s="355">
        <v>10631.5</v>
      </c>
    </row>
    <row r="2315" spans="1:10" x14ac:dyDescent="0.2">
      <c r="A2315">
        <v>5537</v>
      </c>
      <c r="B2315" s="585">
        <v>43031.883333333331</v>
      </c>
      <c r="C2315" s="376" t="s">
        <v>93</v>
      </c>
      <c r="D2315" s="355">
        <v>1151</v>
      </c>
      <c r="E2315">
        <v>0.01</v>
      </c>
      <c r="F2315">
        <v>1.17299</v>
      </c>
      <c r="G2315" s="355">
        <v>0</v>
      </c>
      <c r="H2315">
        <v>0</v>
      </c>
    </row>
    <row r="2316" spans="1:10" x14ac:dyDescent="0.2">
      <c r="A2316">
        <v>5585</v>
      </c>
      <c r="B2316" s="585">
        <v>43034.614583333336</v>
      </c>
      <c r="C2316" s="376" t="s">
        <v>2050</v>
      </c>
      <c r="D2316" s="355">
        <v>1151</v>
      </c>
      <c r="E2316">
        <v>0.01</v>
      </c>
      <c r="F2316">
        <v>1.1790700000000001</v>
      </c>
      <c r="G2316" s="355">
        <v>0</v>
      </c>
      <c r="H2316">
        <v>1.1790700000000001</v>
      </c>
      <c r="I2316">
        <v>-5.82</v>
      </c>
      <c r="J2316" s="355">
        <v>10634.68</v>
      </c>
    </row>
    <row r="2317" spans="1:10" x14ac:dyDescent="0.2">
      <c r="A2317">
        <v>5544</v>
      </c>
      <c r="B2317" s="585">
        <v>43032.211111111108</v>
      </c>
      <c r="C2317" s="376" t="s">
        <v>93</v>
      </c>
      <c r="D2317" s="355">
        <v>1152</v>
      </c>
      <c r="E2317">
        <v>0.02</v>
      </c>
      <c r="F2317">
        <v>1.17649</v>
      </c>
      <c r="G2317" s="355">
        <v>0</v>
      </c>
      <c r="H2317">
        <v>0</v>
      </c>
    </row>
    <row r="2318" spans="1:10" x14ac:dyDescent="0.2">
      <c r="A2318">
        <v>5586</v>
      </c>
      <c r="B2318" s="585">
        <v>43034.614583333336</v>
      </c>
      <c r="C2318" s="376" t="s">
        <v>2050</v>
      </c>
      <c r="D2318" s="355">
        <v>1152</v>
      </c>
      <c r="E2318">
        <v>0.02</v>
      </c>
      <c r="F2318">
        <v>1.1790700000000001</v>
      </c>
      <c r="G2318" s="355">
        <v>0</v>
      </c>
      <c r="H2318">
        <v>1.1790700000000001</v>
      </c>
      <c r="I2318">
        <v>-4.78</v>
      </c>
      <c r="J2318" s="355">
        <v>10629.9</v>
      </c>
    </row>
    <row r="2319" spans="1:10" x14ac:dyDescent="0.2">
      <c r="A2319">
        <v>5551</v>
      </c>
      <c r="B2319" s="585">
        <v>43032.918055555558</v>
      </c>
      <c r="C2319" s="376" t="s">
        <v>92</v>
      </c>
      <c r="D2319" s="355">
        <v>1153</v>
      </c>
      <c r="E2319">
        <v>0.01</v>
      </c>
      <c r="F2319">
        <v>1.1790700000000001</v>
      </c>
      <c r="G2319" s="355">
        <v>0</v>
      </c>
      <c r="H2319">
        <v>0</v>
      </c>
    </row>
    <row r="2320" spans="1:10" x14ac:dyDescent="0.2">
      <c r="A2320">
        <v>5559</v>
      </c>
      <c r="B2320" s="585">
        <v>43033.631944444445</v>
      </c>
      <c r="C2320" s="376" t="s">
        <v>2050</v>
      </c>
      <c r="D2320" s="355">
        <v>1153</v>
      </c>
      <c r="E2320">
        <v>0.01</v>
      </c>
      <c r="F2320">
        <v>1.1783399999999999</v>
      </c>
      <c r="G2320" s="355">
        <v>0</v>
      </c>
      <c r="H2320">
        <v>1.1783399999999999</v>
      </c>
      <c r="I2320">
        <v>-0.92</v>
      </c>
      <c r="J2320" s="355">
        <v>10630.58</v>
      </c>
    </row>
    <row r="2321" spans="1:10" x14ac:dyDescent="0.2">
      <c r="A2321">
        <v>5556</v>
      </c>
      <c r="B2321" s="585">
        <v>43033.145833333336</v>
      </c>
      <c r="C2321" s="376" t="s">
        <v>92</v>
      </c>
      <c r="D2321" s="355">
        <v>1154</v>
      </c>
      <c r="E2321">
        <v>0.02</v>
      </c>
      <c r="F2321">
        <v>1.1755599999999999</v>
      </c>
      <c r="G2321" s="355">
        <v>0</v>
      </c>
      <c r="H2321">
        <v>0</v>
      </c>
    </row>
    <row r="2322" spans="1:10" x14ac:dyDescent="0.2">
      <c r="A2322">
        <v>5560</v>
      </c>
      <c r="B2322" s="585">
        <v>43033.631944444445</v>
      </c>
      <c r="C2322" s="376" t="s">
        <v>2050</v>
      </c>
      <c r="D2322" s="355">
        <v>1154</v>
      </c>
      <c r="E2322">
        <v>0.02</v>
      </c>
      <c r="F2322">
        <v>1.1783399999999999</v>
      </c>
      <c r="G2322" s="355">
        <v>0</v>
      </c>
      <c r="H2322">
        <v>1.1783399999999999</v>
      </c>
      <c r="I2322">
        <v>5.42</v>
      </c>
      <c r="J2322" s="355">
        <v>10636</v>
      </c>
    </row>
    <row r="2323" spans="1:10" x14ac:dyDescent="0.2">
      <c r="A2323">
        <v>5561</v>
      </c>
      <c r="B2323" s="585">
        <v>43033.631944444445</v>
      </c>
      <c r="C2323" s="376" t="s">
        <v>92</v>
      </c>
      <c r="D2323" s="355">
        <v>1155</v>
      </c>
      <c r="E2323">
        <v>0.01</v>
      </c>
      <c r="F2323">
        <v>1.1783600000000001</v>
      </c>
      <c r="G2323" s="355">
        <v>0</v>
      </c>
      <c r="H2323">
        <v>0</v>
      </c>
    </row>
    <row r="2324" spans="1:10" x14ac:dyDescent="0.2">
      <c r="A2324">
        <v>5563</v>
      </c>
      <c r="B2324" s="585">
        <v>43033.706944444442</v>
      </c>
      <c r="C2324" s="376" t="s">
        <v>2050</v>
      </c>
      <c r="D2324" s="355">
        <v>1155</v>
      </c>
      <c r="E2324">
        <v>0.01</v>
      </c>
      <c r="F2324">
        <v>1.1799299999999999</v>
      </c>
      <c r="G2324" s="355">
        <v>0</v>
      </c>
      <c r="H2324">
        <v>1.1799299999999999</v>
      </c>
      <c r="I2324">
        <v>1.5</v>
      </c>
      <c r="J2324" s="355">
        <v>10637.5</v>
      </c>
    </row>
    <row r="2325" spans="1:10" x14ac:dyDescent="0.2">
      <c r="A2325">
        <v>5564</v>
      </c>
      <c r="B2325" s="585">
        <v>43033.706944444442</v>
      </c>
      <c r="C2325" s="376" t="s">
        <v>92</v>
      </c>
      <c r="D2325" s="355">
        <v>1156</v>
      </c>
      <c r="E2325">
        <v>0.01</v>
      </c>
      <c r="F2325">
        <v>1.17998</v>
      </c>
      <c r="G2325" s="355">
        <v>0</v>
      </c>
      <c r="H2325">
        <v>0</v>
      </c>
    </row>
    <row r="2326" spans="1:10" x14ac:dyDescent="0.2">
      <c r="A2326">
        <v>5570</v>
      </c>
      <c r="B2326" s="585">
        <v>43033.738888888889</v>
      </c>
      <c r="C2326" s="376" t="s">
        <v>2050</v>
      </c>
      <c r="D2326" s="355">
        <v>1156</v>
      </c>
      <c r="E2326">
        <v>0.01</v>
      </c>
      <c r="F2326">
        <v>1.1815500000000001</v>
      </c>
      <c r="G2326" s="355">
        <v>0</v>
      </c>
      <c r="H2326">
        <v>1.1815500000000001</v>
      </c>
      <c r="I2326">
        <v>1.5</v>
      </c>
      <c r="J2326" s="355">
        <v>10639</v>
      </c>
    </row>
    <row r="2327" spans="1:10" x14ac:dyDescent="0.2">
      <c r="A2327">
        <v>5566</v>
      </c>
      <c r="B2327" s="585">
        <v>43033.706944444442</v>
      </c>
      <c r="C2327" s="376" t="s">
        <v>93</v>
      </c>
      <c r="D2327" s="355">
        <v>1157</v>
      </c>
      <c r="E2327">
        <v>0.03</v>
      </c>
      <c r="F2327">
        <v>1.1800200000000001</v>
      </c>
      <c r="G2327" s="355">
        <v>0</v>
      </c>
      <c r="H2327">
        <v>0</v>
      </c>
    </row>
    <row r="2328" spans="1:10" x14ac:dyDescent="0.2">
      <c r="A2328">
        <v>5587</v>
      </c>
      <c r="B2328" s="585">
        <v>43034.614583333336</v>
      </c>
      <c r="C2328" s="376" t="s">
        <v>2050</v>
      </c>
      <c r="D2328" s="355">
        <v>1157</v>
      </c>
      <c r="E2328">
        <v>0.03</v>
      </c>
      <c r="F2328">
        <v>1.1790700000000001</v>
      </c>
      <c r="G2328" s="355">
        <v>0</v>
      </c>
      <c r="H2328">
        <v>1.1790700000000001</v>
      </c>
      <c r="I2328">
        <v>3.23</v>
      </c>
      <c r="J2328" s="355">
        <v>10633.13</v>
      </c>
    </row>
    <row r="2329" spans="1:10" x14ac:dyDescent="0.2">
      <c r="A2329">
        <v>5571</v>
      </c>
      <c r="B2329" s="585">
        <v>43033.738888888889</v>
      </c>
      <c r="C2329" s="376" t="s">
        <v>92</v>
      </c>
      <c r="D2329" s="355">
        <v>1158</v>
      </c>
      <c r="E2329">
        <v>0.01</v>
      </c>
      <c r="F2329">
        <v>1.1816</v>
      </c>
      <c r="G2329" s="355">
        <v>0</v>
      </c>
      <c r="H2329">
        <v>0</v>
      </c>
    </row>
    <row r="2330" spans="1:10" x14ac:dyDescent="0.2">
      <c r="A2330">
        <v>5577</v>
      </c>
      <c r="B2330" s="585">
        <v>43034.35</v>
      </c>
      <c r="C2330" s="376" t="s">
        <v>2050</v>
      </c>
      <c r="D2330" s="355">
        <v>1158</v>
      </c>
      <c r="E2330">
        <v>0.01</v>
      </c>
      <c r="F2330">
        <v>1.18353</v>
      </c>
      <c r="G2330" s="355">
        <v>0</v>
      </c>
      <c r="H2330">
        <v>1.18353</v>
      </c>
      <c r="I2330">
        <v>1.5</v>
      </c>
      <c r="J2330" s="355">
        <v>10640.5</v>
      </c>
    </row>
    <row r="2331" spans="1:10" x14ac:dyDescent="0.2">
      <c r="A2331">
        <v>5578</v>
      </c>
      <c r="B2331" s="585">
        <v>43034.35</v>
      </c>
      <c r="C2331" s="376" t="s">
        <v>93</v>
      </c>
      <c r="D2331" s="355">
        <v>1159</v>
      </c>
      <c r="E2331">
        <v>0.06</v>
      </c>
      <c r="F2331">
        <v>1.18357</v>
      </c>
      <c r="G2331" s="355">
        <v>0</v>
      </c>
      <c r="H2331">
        <v>0</v>
      </c>
    </row>
    <row r="2332" spans="1:10" x14ac:dyDescent="0.2">
      <c r="A2332">
        <v>5588</v>
      </c>
      <c r="B2332" s="585">
        <v>43034.614583333336</v>
      </c>
      <c r="C2332" s="376" t="s">
        <v>2050</v>
      </c>
      <c r="D2332" s="355">
        <v>1159</v>
      </c>
      <c r="E2332">
        <v>0.06</v>
      </c>
      <c r="F2332">
        <v>1.1790700000000001</v>
      </c>
      <c r="G2332" s="355">
        <v>0</v>
      </c>
      <c r="H2332">
        <v>1.1790700000000001</v>
      </c>
      <c r="I2332">
        <v>26.58</v>
      </c>
      <c r="J2332" s="355">
        <v>10659.71</v>
      </c>
    </row>
    <row r="2333" spans="1:10" x14ac:dyDescent="0.2">
      <c r="A2333">
        <v>5583</v>
      </c>
      <c r="B2333" s="585">
        <v>43034.35</v>
      </c>
      <c r="C2333" s="376" t="s">
        <v>92</v>
      </c>
      <c r="D2333" s="355">
        <v>1160</v>
      </c>
      <c r="E2333">
        <v>0.01</v>
      </c>
      <c r="F2333">
        <v>1.1835899999999999</v>
      </c>
      <c r="G2333" s="355">
        <v>0</v>
      </c>
      <c r="H2333">
        <v>0</v>
      </c>
    </row>
    <row r="2334" spans="1:10" x14ac:dyDescent="0.2">
      <c r="A2334">
        <v>5677</v>
      </c>
      <c r="B2334" s="585">
        <v>43038.95208333333</v>
      </c>
      <c r="C2334" s="376" t="s">
        <v>2050</v>
      </c>
      <c r="D2334" s="355">
        <v>1160</v>
      </c>
      <c r="E2334">
        <v>0.01</v>
      </c>
      <c r="F2334">
        <v>1.1654899999999999</v>
      </c>
      <c r="G2334" s="355">
        <v>0</v>
      </c>
      <c r="H2334">
        <v>1.1654899999999999</v>
      </c>
      <c r="I2334">
        <v>-18.41</v>
      </c>
      <c r="J2334" s="355">
        <v>10657.8</v>
      </c>
    </row>
    <row r="2335" spans="1:10" x14ac:dyDescent="0.2">
      <c r="A2335">
        <v>5589</v>
      </c>
      <c r="B2335" s="585">
        <v>43034.618055555555</v>
      </c>
      <c r="C2335" s="376" t="s">
        <v>93</v>
      </c>
      <c r="D2335" s="355">
        <v>1161</v>
      </c>
      <c r="E2335">
        <v>0.01</v>
      </c>
      <c r="F2335">
        <v>1.1765099999999999</v>
      </c>
      <c r="G2335" s="355">
        <v>0</v>
      </c>
      <c r="H2335">
        <v>0</v>
      </c>
    </row>
    <row r="2336" spans="1:10" x14ac:dyDescent="0.2">
      <c r="A2336">
        <v>5594</v>
      </c>
      <c r="B2336" s="585">
        <v>43034.627083333333</v>
      </c>
      <c r="C2336" s="376" t="s">
        <v>2050</v>
      </c>
      <c r="D2336" s="355">
        <v>1161</v>
      </c>
      <c r="E2336">
        <v>0.01</v>
      </c>
      <c r="F2336">
        <v>1.1749400000000001</v>
      </c>
      <c r="G2336" s="355">
        <v>0</v>
      </c>
      <c r="H2336">
        <v>1.1749400000000001</v>
      </c>
      <c r="I2336">
        <v>1.5</v>
      </c>
      <c r="J2336" s="355">
        <v>10661.21</v>
      </c>
    </row>
    <row r="2337" spans="1:10" x14ac:dyDescent="0.2">
      <c r="A2337">
        <v>5591</v>
      </c>
      <c r="B2337" s="585">
        <v>43034.618055555555</v>
      </c>
      <c r="C2337" s="376" t="s">
        <v>2113</v>
      </c>
      <c r="D2337" s="355">
        <v>1162</v>
      </c>
      <c r="E2337">
        <v>0.02</v>
      </c>
      <c r="F2337">
        <v>1.1771199999999999</v>
      </c>
      <c r="G2337" s="355">
        <v>0</v>
      </c>
      <c r="H2337">
        <v>0</v>
      </c>
    </row>
    <row r="2338" spans="1:10" x14ac:dyDescent="0.2">
      <c r="A2338">
        <v>5597</v>
      </c>
      <c r="B2338" s="585">
        <v>43034.666666666664</v>
      </c>
      <c r="C2338" s="376" t="s">
        <v>92</v>
      </c>
      <c r="D2338" s="355">
        <v>1162</v>
      </c>
      <c r="E2338">
        <v>0.02</v>
      </c>
      <c r="F2338">
        <v>1.1771199999999999</v>
      </c>
      <c r="G2338" s="355">
        <v>0</v>
      </c>
      <c r="H2338">
        <v>1.1808000000000001</v>
      </c>
    </row>
    <row r="2339" spans="1:10" x14ac:dyDescent="0.2">
      <c r="A2339">
        <v>5678</v>
      </c>
      <c r="B2339" s="585">
        <v>43038.95208333333</v>
      </c>
      <c r="C2339" s="376" t="s">
        <v>2050</v>
      </c>
      <c r="D2339" s="355">
        <v>1162</v>
      </c>
      <c r="E2339">
        <v>0.02</v>
      </c>
      <c r="F2339">
        <v>1.1654899999999999</v>
      </c>
      <c r="G2339" s="355">
        <v>0</v>
      </c>
      <c r="H2339">
        <v>1.1654899999999999</v>
      </c>
      <c r="I2339">
        <v>-23.88</v>
      </c>
      <c r="J2339" s="355">
        <v>10633.93</v>
      </c>
    </row>
    <row r="2340" spans="1:10" x14ac:dyDescent="0.2">
      <c r="A2340">
        <v>5595</v>
      </c>
      <c r="B2340" s="585">
        <v>43034.628472222219</v>
      </c>
      <c r="C2340" s="376" t="s">
        <v>93</v>
      </c>
      <c r="D2340" s="355">
        <v>1163</v>
      </c>
      <c r="E2340">
        <v>0.01</v>
      </c>
      <c r="F2340">
        <v>1.1751799999999999</v>
      </c>
      <c r="G2340" s="355">
        <v>0</v>
      </c>
      <c r="H2340">
        <v>0</v>
      </c>
    </row>
    <row r="2341" spans="1:10" x14ac:dyDescent="0.2">
      <c r="A2341">
        <v>5600</v>
      </c>
      <c r="B2341" s="585">
        <v>43034.69027777778</v>
      </c>
      <c r="C2341" s="376" t="s">
        <v>2050</v>
      </c>
      <c r="D2341" s="355">
        <v>1163</v>
      </c>
      <c r="E2341">
        <v>0.01</v>
      </c>
      <c r="F2341">
        <v>1.17361</v>
      </c>
      <c r="G2341" s="355">
        <v>0</v>
      </c>
      <c r="H2341">
        <v>1.17361</v>
      </c>
      <c r="I2341">
        <v>1.5</v>
      </c>
      <c r="J2341" s="355">
        <v>10662.71</v>
      </c>
    </row>
    <row r="2342" spans="1:10" x14ac:dyDescent="0.2">
      <c r="A2342">
        <v>5601</v>
      </c>
      <c r="B2342" s="585">
        <v>43034.690972222219</v>
      </c>
      <c r="C2342" s="376" t="s">
        <v>93</v>
      </c>
      <c r="D2342" s="355">
        <v>1164</v>
      </c>
      <c r="E2342">
        <v>0.01</v>
      </c>
      <c r="F2342">
        <v>1.17333</v>
      </c>
      <c r="G2342" s="355">
        <v>0</v>
      </c>
      <c r="H2342">
        <v>0</v>
      </c>
    </row>
    <row r="2343" spans="1:10" x14ac:dyDescent="0.2">
      <c r="A2343">
        <v>5607</v>
      </c>
      <c r="B2343" s="585">
        <v>43034.694444444445</v>
      </c>
      <c r="C2343" s="376" t="s">
        <v>2050</v>
      </c>
      <c r="D2343" s="355">
        <v>1164</v>
      </c>
      <c r="E2343">
        <v>0.01</v>
      </c>
      <c r="F2343">
        <v>1.1717599999999999</v>
      </c>
      <c r="G2343" s="355">
        <v>0</v>
      </c>
      <c r="H2343">
        <v>1.1717599999999999</v>
      </c>
      <c r="I2343">
        <v>1.5</v>
      </c>
      <c r="J2343" s="355">
        <v>10664.21</v>
      </c>
    </row>
    <row r="2344" spans="1:10" x14ac:dyDescent="0.2">
      <c r="A2344">
        <v>5603</v>
      </c>
      <c r="B2344" s="585">
        <v>43034.690972222219</v>
      </c>
      <c r="C2344" s="376" t="s">
        <v>92</v>
      </c>
      <c r="D2344" s="355">
        <v>1165</v>
      </c>
      <c r="E2344">
        <v>0.03</v>
      </c>
      <c r="F2344">
        <v>1.17337</v>
      </c>
      <c r="G2344" s="355">
        <v>0</v>
      </c>
      <c r="H2344">
        <v>0</v>
      </c>
    </row>
    <row r="2345" spans="1:10" x14ac:dyDescent="0.2">
      <c r="A2345">
        <v>5679</v>
      </c>
      <c r="B2345" s="585">
        <v>43038.95208333333</v>
      </c>
      <c r="C2345" s="376" t="s">
        <v>2050</v>
      </c>
      <c r="D2345" s="355">
        <v>1165</v>
      </c>
      <c r="E2345">
        <v>0.03</v>
      </c>
      <c r="F2345">
        <v>1.1654899999999999</v>
      </c>
      <c r="G2345" s="355">
        <v>0</v>
      </c>
      <c r="H2345">
        <v>1.1654899999999999</v>
      </c>
      <c r="I2345">
        <v>-24.56</v>
      </c>
      <c r="J2345" s="355">
        <v>10609.36</v>
      </c>
    </row>
    <row r="2346" spans="1:10" x14ac:dyDescent="0.2">
      <c r="A2346">
        <v>5608</v>
      </c>
      <c r="B2346" s="585">
        <v>43034.694444444445</v>
      </c>
      <c r="C2346" s="376" t="s">
        <v>93</v>
      </c>
      <c r="D2346" s="355">
        <v>1166</v>
      </c>
      <c r="E2346">
        <v>0.01</v>
      </c>
      <c r="F2346">
        <v>1.1716500000000001</v>
      </c>
      <c r="G2346" s="355">
        <v>0</v>
      </c>
      <c r="H2346">
        <v>0</v>
      </c>
    </row>
    <row r="2347" spans="1:10" x14ac:dyDescent="0.2">
      <c r="A2347">
        <v>5610</v>
      </c>
      <c r="B2347" s="585">
        <v>43034.743750000001</v>
      </c>
      <c r="C2347" s="376" t="s">
        <v>2050</v>
      </c>
      <c r="D2347" s="355">
        <v>1166</v>
      </c>
      <c r="E2347">
        <v>0.01</v>
      </c>
      <c r="F2347">
        <v>1.17008</v>
      </c>
      <c r="G2347" s="355">
        <v>0</v>
      </c>
      <c r="H2347">
        <v>1.17008</v>
      </c>
      <c r="I2347">
        <v>1.5</v>
      </c>
      <c r="J2347" s="355">
        <v>10665.71</v>
      </c>
    </row>
    <row r="2348" spans="1:10" x14ac:dyDescent="0.2">
      <c r="A2348">
        <v>5611</v>
      </c>
      <c r="B2348" s="585">
        <v>43034.743750000001</v>
      </c>
      <c r="C2348" s="376" t="s">
        <v>93</v>
      </c>
      <c r="D2348" s="355">
        <v>1167</v>
      </c>
      <c r="E2348">
        <v>0.01</v>
      </c>
      <c r="F2348">
        <v>1.17004</v>
      </c>
      <c r="G2348" s="355">
        <v>0</v>
      </c>
      <c r="H2348">
        <v>0</v>
      </c>
    </row>
    <row r="2349" spans="1:10" x14ac:dyDescent="0.2">
      <c r="A2349">
        <v>5618</v>
      </c>
      <c r="B2349" s="585">
        <v>43034.817361111112</v>
      </c>
      <c r="C2349" s="376" t="s">
        <v>2050</v>
      </c>
      <c r="D2349" s="355">
        <v>1167</v>
      </c>
      <c r="E2349">
        <v>0.01</v>
      </c>
      <c r="F2349">
        <v>1.1684699999999999</v>
      </c>
      <c r="G2349" s="355">
        <v>0</v>
      </c>
      <c r="H2349">
        <v>1.1684699999999999</v>
      </c>
      <c r="I2349">
        <v>1.5</v>
      </c>
      <c r="J2349" s="355">
        <v>10667.21</v>
      </c>
    </row>
    <row r="2350" spans="1:10" x14ac:dyDescent="0.2">
      <c r="A2350">
        <v>5613</v>
      </c>
      <c r="B2350" s="585">
        <v>43034.75277777778</v>
      </c>
      <c r="C2350" s="376" t="s">
        <v>92</v>
      </c>
      <c r="D2350" s="355">
        <v>1168</v>
      </c>
      <c r="E2350">
        <v>0.06</v>
      </c>
      <c r="F2350">
        <v>1.1698599999999999</v>
      </c>
      <c r="G2350" s="355">
        <v>0</v>
      </c>
      <c r="H2350">
        <v>0</v>
      </c>
    </row>
    <row r="2351" spans="1:10" x14ac:dyDescent="0.2">
      <c r="A2351">
        <v>5680</v>
      </c>
      <c r="B2351" s="585">
        <v>43038.95208333333</v>
      </c>
      <c r="C2351" s="376" t="s">
        <v>2050</v>
      </c>
      <c r="D2351" s="355">
        <v>1168</v>
      </c>
      <c r="E2351">
        <v>0.06</v>
      </c>
      <c r="F2351">
        <v>1.1654899999999999</v>
      </c>
      <c r="G2351" s="355">
        <v>0</v>
      </c>
      <c r="H2351">
        <v>1.1654899999999999</v>
      </c>
      <c r="I2351">
        <v>-28.07</v>
      </c>
      <c r="J2351" s="355">
        <v>10581.3</v>
      </c>
    </row>
    <row r="2352" spans="1:10" x14ac:dyDescent="0.2">
      <c r="A2352">
        <v>5619</v>
      </c>
      <c r="B2352" s="585">
        <v>43034.817361111112</v>
      </c>
      <c r="C2352" s="376" t="s">
        <v>93</v>
      </c>
      <c r="D2352" s="355">
        <v>1169</v>
      </c>
      <c r="E2352">
        <v>0.01</v>
      </c>
      <c r="F2352">
        <v>1.16839</v>
      </c>
      <c r="G2352" s="355">
        <v>0</v>
      </c>
      <c r="H2352">
        <v>0</v>
      </c>
    </row>
    <row r="2353" spans="1:10" x14ac:dyDescent="0.2">
      <c r="A2353">
        <v>5621</v>
      </c>
      <c r="B2353" s="585">
        <v>43034.849305555559</v>
      </c>
      <c r="C2353" s="376" t="s">
        <v>2050</v>
      </c>
      <c r="D2353" s="355">
        <v>1169</v>
      </c>
      <c r="E2353">
        <v>0.01</v>
      </c>
      <c r="F2353">
        <v>1.16682</v>
      </c>
      <c r="G2353" s="355">
        <v>0</v>
      </c>
      <c r="H2353">
        <v>1.16682</v>
      </c>
      <c r="I2353">
        <v>1.5</v>
      </c>
      <c r="J2353" s="355">
        <v>10668.71</v>
      </c>
    </row>
    <row r="2354" spans="1:10" x14ac:dyDescent="0.2">
      <c r="A2354">
        <v>5622</v>
      </c>
      <c r="B2354" s="585">
        <v>43034.849305555559</v>
      </c>
      <c r="C2354" s="376" t="s">
        <v>93</v>
      </c>
      <c r="D2354" s="355">
        <v>1170</v>
      </c>
      <c r="E2354">
        <v>0.01</v>
      </c>
      <c r="F2354">
        <v>1.16672</v>
      </c>
      <c r="G2354" s="355">
        <v>0</v>
      </c>
      <c r="H2354">
        <v>0</v>
      </c>
    </row>
    <row r="2355" spans="1:10" x14ac:dyDescent="0.2">
      <c r="A2355">
        <v>5630</v>
      </c>
      <c r="B2355" s="585">
        <v>43034.921527777777</v>
      </c>
      <c r="C2355" s="376" t="s">
        <v>2050</v>
      </c>
      <c r="D2355" s="355">
        <v>1170</v>
      </c>
      <c r="E2355">
        <v>0.01</v>
      </c>
      <c r="F2355">
        <v>1.1651499999999999</v>
      </c>
      <c r="G2355" s="355">
        <v>0</v>
      </c>
      <c r="H2355">
        <v>1.1651499999999999</v>
      </c>
      <c r="I2355">
        <v>1.5</v>
      </c>
      <c r="J2355" s="355">
        <v>10670.21</v>
      </c>
    </row>
    <row r="2356" spans="1:10" x14ac:dyDescent="0.2">
      <c r="A2356">
        <v>5624</v>
      </c>
      <c r="B2356" s="585">
        <v>43034.865277777775</v>
      </c>
      <c r="C2356" s="376" t="s">
        <v>92</v>
      </c>
      <c r="D2356" s="355">
        <v>1171</v>
      </c>
      <c r="E2356">
        <v>0.1</v>
      </c>
      <c r="F2356">
        <v>1.16635</v>
      </c>
      <c r="G2356" s="355">
        <v>0</v>
      </c>
      <c r="H2356">
        <v>0</v>
      </c>
    </row>
    <row r="2357" spans="1:10" x14ac:dyDescent="0.2">
      <c r="A2357">
        <v>5681</v>
      </c>
      <c r="B2357" s="585">
        <v>43038.95208333333</v>
      </c>
      <c r="C2357" s="376" t="s">
        <v>2050</v>
      </c>
      <c r="D2357" s="355">
        <v>1171</v>
      </c>
      <c r="E2357">
        <v>0.1</v>
      </c>
      <c r="F2357">
        <v>1.1654899999999999</v>
      </c>
      <c r="G2357" s="355">
        <v>0</v>
      </c>
      <c r="H2357">
        <v>1.1654899999999999</v>
      </c>
      <c r="I2357">
        <v>-11.68</v>
      </c>
      <c r="J2357" s="355">
        <v>10569.62</v>
      </c>
    </row>
    <row r="2358" spans="1:10" x14ac:dyDescent="0.2">
      <c r="A2358">
        <v>5631</v>
      </c>
      <c r="B2358" s="585">
        <v>43034.921527777777</v>
      </c>
      <c r="C2358" s="376" t="s">
        <v>93</v>
      </c>
      <c r="D2358" s="355">
        <v>1172</v>
      </c>
      <c r="E2358">
        <v>0.01</v>
      </c>
      <c r="F2358">
        <v>1.1651100000000001</v>
      </c>
      <c r="G2358" s="355">
        <v>0</v>
      </c>
      <c r="H2358">
        <v>0</v>
      </c>
    </row>
    <row r="2359" spans="1:10" x14ac:dyDescent="0.2">
      <c r="A2359">
        <v>5639</v>
      </c>
      <c r="B2359" s="585">
        <v>43035.086111111108</v>
      </c>
      <c r="C2359" s="376" t="s">
        <v>2050</v>
      </c>
      <c r="D2359" s="355">
        <v>1172</v>
      </c>
      <c r="E2359">
        <v>0.01</v>
      </c>
      <c r="F2359">
        <v>1.16361</v>
      </c>
      <c r="G2359" s="355">
        <v>0</v>
      </c>
      <c r="H2359">
        <v>1.16361</v>
      </c>
      <c r="I2359">
        <v>1.5</v>
      </c>
      <c r="J2359" s="355">
        <v>10671.71</v>
      </c>
    </row>
    <row r="2360" spans="1:10" x14ac:dyDescent="0.2">
      <c r="A2360">
        <v>5640</v>
      </c>
      <c r="B2360" s="585">
        <v>43035.086111111108</v>
      </c>
      <c r="C2360" s="376" t="s">
        <v>93</v>
      </c>
      <c r="D2360" s="355">
        <v>1173</v>
      </c>
      <c r="E2360">
        <v>0.01</v>
      </c>
      <c r="F2360">
        <v>1.16354</v>
      </c>
      <c r="G2360" s="355">
        <v>0</v>
      </c>
      <c r="H2360">
        <v>0</v>
      </c>
    </row>
    <row r="2361" spans="1:10" x14ac:dyDescent="0.2">
      <c r="A2361">
        <v>5649</v>
      </c>
      <c r="B2361" s="585">
        <v>43035.427083333336</v>
      </c>
      <c r="C2361" s="376" t="s">
        <v>2050</v>
      </c>
      <c r="D2361" s="355">
        <v>1173</v>
      </c>
      <c r="E2361">
        <v>0.01</v>
      </c>
      <c r="F2361">
        <v>1.1619699999999999</v>
      </c>
      <c r="G2361" s="355">
        <v>0</v>
      </c>
      <c r="H2361">
        <v>1.1619699999999999</v>
      </c>
      <c r="I2361">
        <v>1.5</v>
      </c>
      <c r="J2361" s="355">
        <v>10673.21</v>
      </c>
    </row>
    <row r="2362" spans="1:10" x14ac:dyDescent="0.2">
      <c r="A2362">
        <v>5642</v>
      </c>
      <c r="B2362" s="585">
        <v>43035.168055555558</v>
      </c>
      <c r="C2362" s="376" t="s">
        <v>92</v>
      </c>
      <c r="D2362" s="355">
        <v>1174</v>
      </c>
      <c r="E2362">
        <v>0.19</v>
      </c>
      <c r="F2362">
        <v>1.1628499999999999</v>
      </c>
      <c r="G2362" s="355">
        <v>0</v>
      </c>
      <c r="H2362">
        <v>0</v>
      </c>
    </row>
    <row r="2363" spans="1:10" x14ac:dyDescent="0.2">
      <c r="A2363">
        <v>5682</v>
      </c>
      <c r="B2363" s="585">
        <v>43038.95208333333</v>
      </c>
      <c r="C2363" s="376" t="s">
        <v>2050</v>
      </c>
      <c r="D2363" s="355">
        <v>1174</v>
      </c>
      <c r="E2363">
        <v>0.19</v>
      </c>
      <c r="F2363">
        <v>1.1654899999999999</v>
      </c>
      <c r="G2363" s="355">
        <v>0</v>
      </c>
      <c r="H2363">
        <v>1.1654899999999999</v>
      </c>
      <c r="I2363">
        <v>46.57</v>
      </c>
      <c r="J2363" s="355">
        <v>10616.19</v>
      </c>
    </row>
    <row r="2364" spans="1:10" x14ac:dyDescent="0.2">
      <c r="A2364">
        <v>5650</v>
      </c>
      <c r="B2364" s="585">
        <v>43035.427083333336</v>
      </c>
      <c r="C2364" s="376" t="s">
        <v>93</v>
      </c>
      <c r="D2364" s="355">
        <v>1175</v>
      </c>
      <c r="E2364">
        <v>0.01</v>
      </c>
      <c r="F2364">
        <v>1.16195</v>
      </c>
      <c r="G2364" s="355">
        <v>0</v>
      </c>
      <c r="H2364">
        <v>0</v>
      </c>
    </row>
    <row r="2365" spans="1:10" x14ac:dyDescent="0.2">
      <c r="A2365">
        <v>5652</v>
      </c>
      <c r="B2365" s="585">
        <v>43035.629861111112</v>
      </c>
      <c r="C2365" s="376" t="s">
        <v>2050</v>
      </c>
      <c r="D2365" s="355">
        <v>1175</v>
      </c>
      <c r="E2365">
        <v>0.01</v>
      </c>
      <c r="F2365">
        <v>1.16038</v>
      </c>
      <c r="G2365" s="355">
        <v>0</v>
      </c>
      <c r="H2365">
        <v>1.16038</v>
      </c>
      <c r="I2365">
        <v>1.5</v>
      </c>
      <c r="J2365" s="355">
        <v>10674.71</v>
      </c>
    </row>
    <row r="2366" spans="1:10" x14ac:dyDescent="0.2">
      <c r="A2366">
        <v>5653</v>
      </c>
      <c r="B2366" s="585">
        <v>43035.629861111112</v>
      </c>
      <c r="C2366" s="376" t="s">
        <v>93</v>
      </c>
      <c r="D2366" s="355">
        <v>1176</v>
      </c>
      <c r="E2366">
        <v>0.01</v>
      </c>
      <c r="F2366">
        <v>1.1603600000000001</v>
      </c>
      <c r="G2366" s="355">
        <v>0</v>
      </c>
      <c r="H2366">
        <v>0</v>
      </c>
    </row>
    <row r="2367" spans="1:10" x14ac:dyDescent="0.2">
      <c r="A2367">
        <v>5663</v>
      </c>
      <c r="B2367" s="585">
        <v>43035.693749999999</v>
      </c>
      <c r="C2367" s="376" t="s">
        <v>2050</v>
      </c>
      <c r="D2367" s="355">
        <v>1176</v>
      </c>
      <c r="E2367">
        <v>0.01</v>
      </c>
      <c r="F2367">
        <v>1.15879</v>
      </c>
      <c r="G2367" s="355">
        <v>0</v>
      </c>
      <c r="H2367">
        <v>1.15879</v>
      </c>
      <c r="I2367">
        <v>1.5</v>
      </c>
      <c r="J2367" s="355">
        <v>10676.21</v>
      </c>
    </row>
    <row r="2368" spans="1:10" x14ac:dyDescent="0.2">
      <c r="A2368">
        <v>5655</v>
      </c>
      <c r="B2368" s="585">
        <v>43035.65347222222</v>
      </c>
      <c r="C2368" s="376" t="s">
        <v>92</v>
      </c>
      <c r="D2368" s="355">
        <v>1177</v>
      </c>
      <c r="E2368">
        <v>0.34</v>
      </c>
      <c r="F2368">
        <v>1.15934</v>
      </c>
      <c r="G2368" s="355">
        <v>0</v>
      </c>
      <c r="H2368">
        <v>0</v>
      </c>
    </row>
    <row r="2369" spans="1:10" x14ac:dyDescent="0.2">
      <c r="A2369">
        <v>5683</v>
      </c>
      <c r="B2369" s="585">
        <v>43038.95208333333</v>
      </c>
      <c r="C2369" s="376" t="s">
        <v>2050</v>
      </c>
      <c r="D2369" s="355">
        <v>1177</v>
      </c>
      <c r="E2369">
        <v>0.34</v>
      </c>
      <c r="F2369">
        <v>1.1654899999999999</v>
      </c>
      <c r="G2369" s="355">
        <v>0</v>
      </c>
      <c r="H2369">
        <v>1.1654899999999999</v>
      </c>
      <c r="I2369">
        <v>202.68</v>
      </c>
      <c r="J2369" s="355">
        <v>10818.87</v>
      </c>
    </row>
    <row r="2370" spans="1:10" x14ac:dyDescent="0.2">
      <c r="A2370">
        <v>5664</v>
      </c>
      <c r="B2370" s="585">
        <v>43035.693749999999</v>
      </c>
      <c r="C2370" s="376" t="s">
        <v>93</v>
      </c>
      <c r="D2370" s="355">
        <v>1178</v>
      </c>
      <c r="E2370">
        <v>0.01</v>
      </c>
      <c r="F2370">
        <v>1.1587799999999999</v>
      </c>
      <c r="G2370" s="355">
        <v>0</v>
      </c>
      <c r="H2370">
        <v>0</v>
      </c>
    </row>
    <row r="2371" spans="1:10" x14ac:dyDescent="0.2">
      <c r="A2371">
        <v>5698</v>
      </c>
      <c r="B2371" s="585">
        <v>43040.642361111109</v>
      </c>
      <c r="C2371" s="376" t="s">
        <v>2050</v>
      </c>
      <c r="D2371" s="355">
        <v>1178</v>
      </c>
      <c r="E2371">
        <v>0.01</v>
      </c>
      <c r="F2371">
        <v>1.1620200000000001</v>
      </c>
      <c r="G2371" s="355">
        <v>0</v>
      </c>
      <c r="H2371">
        <v>1.1620200000000001</v>
      </c>
      <c r="I2371">
        <v>-3.11</v>
      </c>
      <c r="J2371" s="355">
        <v>10815.76</v>
      </c>
    </row>
    <row r="2372" spans="1:10" x14ac:dyDescent="0.2">
      <c r="A2372">
        <v>5674</v>
      </c>
      <c r="B2372" s="585">
        <v>43038.461111111108</v>
      </c>
      <c r="C2372" s="376" t="s">
        <v>93</v>
      </c>
      <c r="D2372" s="355">
        <v>1179</v>
      </c>
      <c r="E2372">
        <v>0.02</v>
      </c>
      <c r="F2372">
        <v>1.16228</v>
      </c>
      <c r="G2372" s="355">
        <v>0</v>
      </c>
      <c r="H2372">
        <v>0</v>
      </c>
    </row>
    <row r="2373" spans="1:10" x14ac:dyDescent="0.2">
      <c r="A2373">
        <v>5699</v>
      </c>
      <c r="B2373" s="585">
        <v>43040.642361111109</v>
      </c>
      <c r="C2373" s="376" t="s">
        <v>2050</v>
      </c>
      <c r="D2373" s="355">
        <v>1179</v>
      </c>
      <c r="E2373">
        <v>0.02</v>
      </c>
      <c r="F2373">
        <v>1.1620200000000001</v>
      </c>
      <c r="G2373" s="355">
        <v>0</v>
      </c>
      <c r="H2373">
        <v>1.1620200000000001</v>
      </c>
      <c r="I2373">
        <v>0.64</v>
      </c>
      <c r="J2373" s="355">
        <v>10816.4</v>
      </c>
    </row>
    <row r="2374" spans="1:10" x14ac:dyDescent="0.2">
      <c r="A2374">
        <v>5684</v>
      </c>
      <c r="B2374" s="585">
        <v>43038.95208333333</v>
      </c>
      <c r="C2374" s="376" t="s">
        <v>92</v>
      </c>
      <c r="D2374" s="355">
        <v>1180</v>
      </c>
      <c r="E2374">
        <v>0.01</v>
      </c>
      <c r="F2374">
        <v>1.16551</v>
      </c>
      <c r="G2374" s="355">
        <v>0</v>
      </c>
      <c r="H2374">
        <v>0</v>
      </c>
    </row>
    <row r="2375" spans="1:10" x14ac:dyDescent="0.2">
      <c r="A2375">
        <v>5709</v>
      </c>
      <c r="B2375" s="585">
        <v>43041.186805555553</v>
      </c>
      <c r="C2375" s="376" t="s">
        <v>2050</v>
      </c>
      <c r="D2375" s="355">
        <v>1180</v>
      </c>
      <c r="E2375">
        <v>0.01</v>
      </c>
      <c r="F2375">
        <v>1.16516</v>
      </c>
      <c r="G2375" s="355">
        <v>0</v>
      </c>
      <c r="H2375">
        <v>1.16516</v>
      </c>
      <c r="I2375">
        <v>-1.01</v>
      </c>
      <c r="J2375" s="355">
        <v>10826.88</v>
      </c>
    </row>
    <row r="2376" spans="1:10" x14ac:dyDescent="0.2">
      <c r="A2376">
        <v>5686</v>
      </c>
      <c r="B2376" s="585">
        <v>43038.956944444442</v>
      </c>
      <c r="C2376" s="376" t="s">
        <v>93</v>
      </c>
      <c r="D2376" s="355">
        <v>1181</v>
      </c>
      <c r="E2376">
        <v>0.03</v>
      </c>
      <c r="F2376">
        <v>1.1657900000000001</v>
      </c>
      <c r="G2376" s="355">
        <v>0</v>
      </c>
      <c r="H2376">
        <v>0</v>
      </c>
    </row>
    <row r="2377" spans="1:10" x14ac:dyDescent="0.2">
      <c r="A2377">
        <v>5700</v>
      </c>
      <c r="B2377" s="585">
        <v>43040.642361111109</v>
      </c>
      <c r="C2377" s="376" t="s">
        <v>2050</v>
      </c>
      <c r="D2377" s="355">
        <v>1181</v>
      </c>
      <c r="E2377">
        <v>0.03</v>
      </c>
      <c r="F2377">
        <v>1.1620200000000001</v>
      </c>
      <c r="G2377" s="355">
        <v>0</v>
      </c>
      <c r="H2377">
        <v>1.1620200000000001</v>
      </c>
      <c r="I2377">
        <v>11.49</v>
      </c>
      <c r="J2377" s="355">
        <v>10827.9</v>
      </c>
    </row>
    <row r="2378" spans="1:10" x14ac:dyDescent="0.2">
      <c r="A2378">
        <v>5701</v>
      </c>
      <c r="B2378" s="585">
        <v>43040.642361111109</v>
      </c>
      <c r="C2378" s="376" t="s">
        <v>93</v>
      </c>
      <c r="D2378" s="355">
        <v>1182</v>
      </c>
      <c r="E2378">
        <v>0.01</v>
      </c>
      <c r="F2378">
        <v>1.1619699999999999</v>
      </c>
      <c r="G2378" s="355">
        <v>0</v>
      </c>
      <c r="H2378">
        <v>0</v>
      </c>
    </row>
    <row r="2379" spans="1:10" x14ac:dyDescent="0.2">
      <c r="A2379">
        <v>5722</v>
      </c>
      <c r="B2379" s="585">
        <v>43041.492361111108</v>
      </c>
      <c r="C2379" s="376" t="s">
        <v>2050</v>
      </c>
      <c r="D2379" s="355">
        <v>1182</v>
      </c>
      <c r="E2379">
        <v>0.01</v>
      </c>
      <c r="F2379">
        <v>1.16283</v>
      </c>
      <c r="G2379" s="355">
        <v>0</v>
      </c>
      <c r="H2379">
        <v>1.16283</v>
      </c>
      <c r="I2379">
        <v>-0.73</v>
      </c>
      <c r="J2379" s="355">
        <v>10833.15</v>
      </c>
    </row>
    <row r="2380" spans="1:10" x14ac:dyDescent="0.2">
      <c r="A2380">
        <v>5703</v>
      </c>
      <c r="B2380" s="585">
        <v>43040.642361111109</v>
      </c>
      <c r="C2380" s="376" t="s">
        <v>92</v>
      </c>
      <c r="D2380" s="355">
        <v>1183</v>
      </c>
      <c r="E2380">
        <v>0.02</v>
      </c>
      <c r="F2380">
        <v>1.16198</v>
      </c>
      <c r="G2380" s="355">
        <v>0</v>
      </c>
      <c r="H2380">
        <v>0</v>
      </c>
    </row>
    <row r="2381" spans="1:10" x14ac:dyDescent="0.2">
      <c r="A2381">
        <v>5710</v>
      </c>
      <c r="B2381" s="585">
        <v>43041.186805555553</v>
      </c>
      <c r="C2381" s="376" t="s">
        <v>2050</v>
      </c>
      <c r="D2381" s="355">
        <v>1183</v>
      </c>
      <c r="E2381">
        <v>0.02</v>
      </c>
      <c r="F2381">
        <v>1.16516</v>
      </c>
      <c r="G2381" s="355">
        <v>0</v>
      </c>
      <c r="H2381">
        <v>1.16516</v>
      </c>
      <c r="I2381">
        <v>5.51</v>
      </c>
      <c r="J2381" s="355">
        <v>10832.39</v>
      </c>
    </row>
    <row r="2382" spans="1:10" x14ac:dyDescent="0.2">
      <c r="A2382">
        <v>5711</v>
      </c>
      <c r="B2382" s="585">
        <v>43041.186805555553</v>
      </c>
      <c r="C2382" s="376" t="s">
        <v>92</v>
      </c>
      <c r="D2382" s="355">
        <v>1184</v>
      </c>
      <c r="E2382">
        <v>0.01</v>
      </c>
      <c r="F2382">
        <v>1.1651800000000001</v>
      </c>
      <c r="G2382" s="355">
        <v>0</v>
      </c>
      <c r="H2382">
        <v>0</v>
      </c>
    </row>
    <row r="2383" spans="1:10" x14ac:dyDescent="0.2">
      <c r="A2383">
        <v>5716</v>
      </c>
      <c r="B2383" s="585">
        <v>43041.197222222225</v>
      </c>
      <c r="C2383" s="376" t="s">
        <v>2050</v>
      </c>
      <c r="D2383" s="355">
        <v>1184</v>
      </c>
      <c r="E2383">
        <v>0.01</v>
      </c>
      <c r="F2383">
        <v>1.16675</v>
      </c>
      <c r="G2383" s="355">
        <v>0</v>
      </c>
      <c r="H2383">
        <v>1.16675</v>
      </c>
      <c r="I2383">
        <v>1.5</v>
      </c>
      <c r="J2383" s="355">
        <v>10833.89</v>
      </c>
    </row>
    <row r="2384" spans="1:10" x14ac:dyDescent="0.2">
      <c r="A2384">
        <v>5713</v>
      </c>
      <c r="B2384" s="585">
        <v>43041.193749999999</v>
      </c>
      <c r="C2384" s="376" t="s">
        <v>93</v>
      </c>
      <c r="D2384" s="355">
        <v>1185</v>
      </c>
      <c r="E2384">
        <v>0.02</v>
      </c>
      <c r="F2384">
        <v>1.16551</v>
      </c>
      <c r="G2384" s="355">
        <v>0</v>
      </c>
      <c r="H2384">
        <v>0</v>
      </c>
    </row>
    <row r="2385" spans="1:10" x14ac:dyDescent="0.2">
      <c r="A2385">
        <v>5723</v>
      </c>
      <c r="B2385" s="585">
        <v>43041.492361111108</v>
      </c>
      <c r="C2385" s="376" t="s">
        <v>2050</v>
      </c>
      <c r="D2385" s="355">
        <v>1185</v>
      </c>
      <c r="E2385">
        <v>0.02</v>
      </c>
      <c r="F2385">
        <v>1.16283</v>
      </c>
      <c r="G2385" s="355">
        <v>0</v>
      </c>
      <c r="H2385">
        <v>1.16283</v>
      </c>
      <c r="I2385">
        <v>5.22</v>
      </c>
      <c r="J2385" s="355">
        <v>10838.37</v>
      </c>
    </row>
    <row r="2386" spans="1:10" x14ac:dyDescent="0.2">
      <c r="A2386">
        <v>5717</v>
      </c>
      <c r="B2386" s="585">
        <v>43041.197222222225</v>
      </c>
      <c r="C2386" s="376" t="s">
        <v>92</v>
      </c>
      <c r="D2386" s="355">
        <v>1186</v>
      </c>
      <c r="E2386">
        <v>0.01</v>
      </c>
      <c r="F2386">
        <v>1.16683</v>
      </c>
      <c r="G2386" s="355">
        <v>0</v>
      </c>
      <c r="H2386">
        <v>0</v>
      </c>
    </row>
    <row r="2387" spans="1:10" x14ac:dyDescent="0.2">
      <c r="A2387">
        <v>5726</v>
      </c>
      <c r="B2387" s="585">
        <v>43041.627083333333</v>
      </c>
      <c r="C2387" s="376" t="s">
        <v>2050</v>
      </c>
      <c r="D2387" s="355">
        <v>1186</v>
      </c>
      <c r="E2387">
        <v>0.01</v>
      </c>
      <c r="F2387">
        <v>1.16604</v>
      </c>
      <c r="G2387" s="355">
        <v>0</v>
      </c>
      <c r="H2387">
        <v>1.16604</v>
      </c>
      <c r="I2387">
        <v>-0.86</v>
      </c>
      <c r="J2387" s="355">
        <v>10837.51</v>
      </c>
    </row>
    <row r="2388" spans="1:10" x14ac:dyDescent="0.2">
      <c r="A2388">
        <v>5719</v>
      </c>
      <c r="B2388" s="585">
        <v>43041.490277777775</v>
      </c>
      <c r="C2388" s="376" t="s">
        <v>92</v>
      </c>
      <c r="D2388" s="355">
        <v>1187</v>
      </c>
      <c r="E2388">
        <v>0.02</v>
      </c>
      <c r="F2388">
        <v>1.1632899999999999</v>
      </c>
      <c r="G2388" s="355">
        <v>0</v>
      </c>
      <c r="H2388">
        <v>0</v>
      </c>
    </row>
    <row r="2389" spans="1:10" x14ac:dyDescent="0.2">
      <c r="A2389">
        <v>5727</v>
      </c>
      <c r="B2389" s="585">
        <v>43041.627083333333</v>
      </c>
      <c r="C2389" s="376" t="s">
        <v>2050</v>
      </c>
      <c r="D2389" s="355">
        <v>1187</v>
      </c>
      <c r="E2389">
        <v>0.02</v>
      </c>
      <c r="F2389">
        <v>1.16604</v>
      </c>
      <c r="G2389" s="355">
        <v>0</v>
      </c>
      <c r="H2389">
        <v>1.16604</v>
      </c>
      <c r="I2389">
        <v>5.36</v>
      </c>
      <c r="J2389" s="355">
        <v>10842.87</v>
      </c>
    </row>
    <row r="2390" spans="1:10" x14ac:dyDescent="0.2">
      <c r="A2390">
        <v>5724</v>
      </c>
      <c r="B2390" s="585">
        <v>43041.492361111108</v>
      </c>
      <c r="C2390" s="376" t="s">
        <v>93</v>
      </c>
      <c r="D2390" s="355">
        <v>1188</v>
      </c>
      <c r="E2390">
        <v>0.01</v>
      </c>
      <c r="F2390">
        <v>1.1628099999999999</v>
      </c>
      <c r="G2390" s="355">
        <v>0</v>
      </c>
      <c r="H2390">
        <v>0</v>
      </c>
    </row>
    <row r="2391" spans="1:10" x14ac:dyDescent="0.2">
      <c r="A2391">
        <v>5733</v>
      </c>
      <c r="B2391" s="585">
        <v>43041.683333333334</v>
      </c>
      <c r="C2391" s="376" t="s">
        <v>2050</v>
      </c>
      <c r="D2391" s="355">
        <v>1188</v>
      </c>
      <c r="E2391">
        <v>0.01</v>
      </c>
      <c r="F2391">
        <v>1.1635800000000001</v>
      </c>
      <c r="G2391" s="355">
        <v>0</v>
      </c>
      <c r="H2391">
        <v>1.1635800000000001</v>
      </c>
      <c r="I2391">
        <v>-0.84</v>
      </c>
      <c r="J2391" s="355">
        <v>10842.03</v>
      </c>
    </row>
    <row r="2392" spans="1:10" x14ac:dyDescent="0.2">
      <c r="A2392">
        <v>5728</v>
      </c>
      <c r="B2392" s="585">
        <v>43041.627083333333</v>
      </c>
      <c r="C2392" s="376" t="s">
        <v>92</v>
      </c>
      <c r="D2392" s="355">
        <v>1189</v>
      </c>
      <c r="E2392">
        <v>0.01</v>
      </c>
      <c r="F2392">
        <v>1.1660600000000001</v>
      </c>
      <c r="G2392" s="355">
        <v>0</v>
      </c>
      <c r="H2392">
        <v>0</v>
      </c>
    </row>
    <row r="2393" spans="1:10" x14ac:dyDescent="0.2">
      <c r="A2393">
        <v>5740</v>
      </c>
      <c r="B2393" s="585">
        <v>43041.712500000001</v>
      </c>
      <c r="C2393" s="376" t="s">
        <v>2050</v>
      </c>
      <c r="D2393" s="355">
        <v>1189</v>
      </c>
      <c r="E2393">
        <v>0.01</v>
      </c>
      <c r="F2393">
        <v>1.1676299999999999</v>
      </c>
      <c r="G2393" s="355">
        <v>0</v>
      </c>
      <c r="H2393">
        <v>1.1676299999999999</v>
      </c>
      <c r="I2393">
        <v>1.5</v>
      </c>
      <c r="J2393" s="355">
        <v>10848.87</v>
      </c>
    </row>
    <row r="2394" spans="1:10" x14ac:dyDescent="0.2">
      <c r="A2394">
        <v>5730</v>
      </c>
      <c r="B2394" s="585">
        <v>43041.634027777778</v>
      </c>
      <c r="C2394" s="376" t="s">
        <v>93</v>
      </c>
      <c r="D2394" s="355">
        <v>1190</v>
      </c>
      <c r="E2394">
        <v>0.02</v>
      </c>
      <c r="F2394">
        <v>1.16632</v>
      </c>
      <c r="G2394" s="355">
        <v>0</v>
      </c>
      <c r="H2394">
        <v>0</v>
      </c>
    </row>
    <row r="2395" spans="1:10" x14ac:dyDescent="0.2">
      <c r="A2395">
        <v>5734</v>
      </c>
      <c r="B2395" s="585">
        <v>43041.683333333334</v>
      </c>
      <c r="C2395" s="376" t="s">
        <v>2050</v>
      </c>
      <c r="D2395" s="355">
        <v>1190</v>
      </c>
      <c r="E2395">
        <v>0.02</v>
      </c>
      <c r="F2395">
        <v>1.1635800000000001</v>
      </c>
      <c r="G2395" s="355">
        <v>0</v>
      </c>
      <c r="H2395">
        <v>1.1635800000000001</v>
      </c>
      <c r="I2395">
        <v>5.34</v>
      </c>
      <c r="J2395" s="355">
        <v>10847.37</v>
      </c>
    </row>
    <row r="2396" spans="1:10" x14ac:dyDescent="0.2">
      <c r="A2396">
        <v>5735</v>
      </c>
      <c r="B2396" s="585">
        <v>43041.683333333334</v>
      </c>
      <c r="C2396" s="376" t="s">
        <v>93</v>
      </c>
      <c r="D2396" s="355">
        <v>1191</v>
      </c>
      <c r="E2396">
        <v>0.01</v>
      </c>
      <c r="F2396">
        <v>1.1635599999999999</v>
      </c>
      <c r="G2396" s="355">
        <v>0</v>
      </c>
      <c r="H2396">
        <v>0</v>
      </c>
    </row>
    <row r="2397" spans="1:10" x14ac:dyDescent="0.2">
      <c r="A2397">
        <v>5749</v>
      </c>
      <c r="B2397" s="585">
        <v>43042.472916666666</v>
      </c>
      <c r="C2397" s="376" t="s">
        <v>2050</v>
      </c>
      <c r="D2397" s="355">
        <v>1191</v>
      </c>
      <c r="E2397">
        <v>0.01</v>
      </c>
      <c r="F2397">
        <v>1.16439</v>
      </c>
      <c r="G2397" s="355">
        <v>0</v>
      </c>
      <c r="H2397">
        <v>1.16439</v>
      </c>
      <c r="I2397">
        <v>-0.83</v>
      </c>
      <c r="J2397" s="355">
        <v>10848.04</v>
      </c>
    </row>
    <row r="2398" spans="1:10" x14ac:dyDescent="0.2">
      <c r="A2398">
        <v>5737</v>
      </c>
      <c r="B2398" s="585">
        <v>43041.711805555555</v>
      </c>
      <c r="C2398" s="376" t="s">
        <v>93</v>
      </c>
      <c r="D2398" s="355">
        <v>1192</v>
      </c>
      <c r="E2398">
        <v>0.02</v>
      </c>
      <c r="F2398">
        <v>1.16706</v>
      </c>
      <c r="G2398" s="355">
        <v>0</v>
      </c>
      <c r="H2398">
        <v>0</v>
      </c>
    </row>
    <row r="2399" spans="1:10" x14ac:dyDescent="0.2">
      <c r="A2399">
        <v>5750</v>
      </c>
      <c r="B2399" s="585">
        <v>43042.472916666666</v>
      </c>
      <c r="C2399" s="376" t="s">
        <v>2050</v>
      </c>
      <c r="D2399" s="355">
        <v>1192</v>
      </c>
      <c r="E2399">
        <v>0.02</v>
      </c>
      <c r="F2399">
        <v>1.16439</v>
      </c>
      <c r="G2399" s="355">
        <v>0</v>
      </c>
      <c r="H2399">
        <v>1.16439</v>
      </c>
      <c r="I2399">
        <v>5.33</v>
      </c>
      <c r="J2399" s="355">
        <v>10853.37</v>
      </c>
    </row>
    <row r="2400" spans="1:10" x14ac:dyDescent="0.2">
      <c r="A2400">
        <v>5741</v>
      </c>
      <c r="B2400" s="585">
        <v>43041.715277777781</v>
      </c>
      <c r="C2400" s="376" t="s">
        <v>92</v>
      </c>
      <c r="D2400" s="355">
        <v>1193</v>
      </c>
      <c r="E2400">
        <v>0.01</v>
      </c>
      <c r="F2400">
        <v>1.16831</v>
      </c>
      <c r="G2400" s="355">
        <v>0</v>
      </c>
      <c r="H2400">
        <v>0</v>
      </c>
    </row>
    <row r="2401" spans="1:10" x14ac:dyDescent="0.2">
      <c r="A2401">
        <v>5753</v>
      </c>
      <c r="B2401" s="585">
        <v>43042.645833333336</v>
      </c>
      <c r="C2401" s="376" t="s">
        <v>2050</v>
      </c>
      <c r="D2401" s="355">
        <v>1193</v>
      </c>
      <c r="E2401">
        <v>0.01</v>
      </c>
      <c r="F2401">
        <v>1.1675800000000001</v>
      </c>
      <c r="G2401" s="355">
        <v>0</v>
      </c>
      <c r="H2401">
        <v>1.1675800000000001</v>
      </c>
      <c r="I2401">
        <v>-0.92</v>
      </c>
      <c r="J2401" s="355">
        <v>10852.45</v>
      </c>
    </row>
    <row r="2402" spans="1:10" x14ac:dyDescent="0.2">
      <c r="A2402">
        <v>5746</v>
      </c>
      <c r="B2402" s="585">
        <v>43042.447222222225</v>
      </c>
      <c r="C2402" s="376" t="s">
        <v>92</v>
      </c>
      <c r="D2402" s="355">
        <v>1194</v>
      </c>
      <c r="E2402">
        <v>0.02</v>
      </c>
      <c r="F2402">
        <v>1.1648000000000001</v>
      </c>
      <c r="G2402" s="355">
        <v>0</v>
      </c>
      <c r="H2402">
        <v>0</v>
      </c>
    </row>
    <row r="2403" spans="1:10" x14ac:dyDescent="0.2">
      <c r="A2403">
        <v>5754</v>
      </c>
      <c r="B2403" s="585">
        <v>43042.645833333336</v>
      </c>
      <c r="C2403" s="376" t="s">
        <v>2050</v>
      </c>
      <c r="D2403" s="355">
        <v>1194</v>
      </c>
      <c r="E2403">
        <v>0.02</v>
      </c>
      <c r="F2403">
        <v>1.1675800000000001</v>
      </c>
      <c r="G2403" s="355">
        <v>0</v>
      </c>
      <c r="H2403">
        <v>1.1675800000000001</v>
      </c>
      <c r="I2403">
        <v>5.42</v>
      </c>
      <c r="J2403" s="355">
        <v>10857.87</v>
      </c>
    </row>
    <row r="2404" spans="1:10" x14ac:dyDescent="0.2">
      <c r="A2404">
        <v>5751</v>
      </c>
      <c r="B2404" s="585">
        <v>43042.472916666666</v>
      </c>
      <c r="C2404" s="376" t="s">
        <v>93</v>
      </c>
      <c r="D2404" s="355">
        <v>1195</v>
      </c>
      <c r="E2404">
        <v>0.01</v>
      </c>
      <c r="F2404">
        <v>1.1643600000000001</v>
      </c>
      <c r="G2404" s="355">
        <v>0</v>
      </c>
      <c r="H2404">
        <v>0</v>
      </c>
    </row>
    <row r="2405" spans="1:10" x14ac:dyDescent="0.2">
      <c r="A2405">
        <v>5760</v>
      </c>
      <c r="B2405" s="585">
        <v>43042.663888888892</v>
      </c>
      <c r="C2405" s="376" t="s">
        <v>2050</v>
      </c>
      <c r="D2405" s="355">
        <v>1195</v>
      </c>
      <c r="E2405">
        <v>0.01</v>
      </c>
      <c r="F2405">
        <v>1.1656500000000001</v>
      </c>
      <c r="G2405" s="355">
        <v>0</v>
      </c>
      <c r="H2405">
        <v>1.1656500000000001</v>
      </c>
      <c r="I2405">
        <v>-1.36</v>
      </c>
      <c r="J2405" s="355">
        <v>10856.51</v>
      </c>
    </row>
    <row r="2406" spans="1:10" x14ac:dyDescent="0.2">
      <c r="A2406">
        <v>5755</v>
      </c>
      <c r="B2406" s="585">
        <v>43042.649305555555</v>
      </c>
      <c r="C2406" s="376" t="s">
        <v>93</v>
      </c>
      <c r="D2406" s="355">
        <v>1196</v>
      </c>
      <c r="E2406">
        <v>0.02</v>
      </c>
      <c r="F2406">
        <v>1.16865</v>
      </c>
      <c r="G2406" s="355">
        <v>0</v>
      </c>
      <c r="H2406">
        <v>0</v>
      </c>
    </row>
    <row r="2407" spans="1:10" x14ac:dyDescent="0.2">
      <c r="A2407">
        <v>5761</v>
      </c>
      <c r="B2407" s="585">
        <v>43042.663888888892</v>
      </c>
      <c r="C2407" s="376" t="s">
        <v>2050</v>
      </c>
      <c r="D2407" s="355">
        <v>1196</v>
      </c>
      <c r="E2407">
        <v>0.02</v>
      </c>
      <c r="F2407">
        <v>1.1656500000000001</v>
      </c>
      <c r="G2407" s="355">
        <v>0</v>
      </c>
      <c r="H2407">
        <v>1.1656500000000001</v>
      </c>
      <c r="I2407">
        <v>5.86</v>
      </c>
      <c r="J2407" s="355">
        <v>10862.37</v>
      </c>
    </row>
    <row r="2408" spans="1:10" x14ac:dyDescent="0.2">
      <c r="A2408">
        <v>5758</v>
      </c>
      <c r="B2408" s="585">
        <v>43042.649305555555</v>
      </c>
      <c r="C2408" s="376" t="s">
        <v>92</v>
      </c>
      <c r="D2408" s="355">
        <v>1197</v>
      </c>
      <c r="E2408">
        <v>0.01</v>
      </c>
      <c r="F2408">
        <v>1.1686700000000001</v>
      </c>
      <c r="G2408" s="355">
        <v>0</v>
      </c>
      <c r="H2408">
        <v>0</v>
      </c>
    </row>
    <row r="2409" spans="1:10" x14ac:dyDescent="0.2">
      <c r="A2409">
        <v>5821</v>
      </c>
      <c r="B2409" s="585">
        <v>43048.55972222222</v>
      </c>
      <c r="C2409" s="376" t="s">
        <v>2050</v>
      </c>
      <c r="D2409" s="355">
        <v>1197</v>
      </c>
      <c r="E2409">
        <v>0.01</v>
      </c>
      <c r="F2409">
        <v>1.1633899999999999</v>
      </c>
      <c r="G2409" s="355">
        <v>0</v>
      </c>
      <c r="H2409">
        <v>1.1633899999999999</v>
      </c>
      <c r="I2409">
        <v>-6.06</v>
      </c>
      <c r="J2409" s="355">
        <v>10865.3</v>
      </c>
    </row>
    <row r="2410" spans="1:10" x14ac:dyDescent="0.2">
      <c r="A2410">
        <v>5762</v>
      </c>
      <c r="B2410" s="585">
        <v>43042.663888888892</v>
      </c>
      <c r="C2410" s="376" t="s">
        <v>93</v>
      </c>
      <c r="D2410" s="355">
        <v>1198</v>
      </c>
      <c r="E2410">
        <v>0.01</v>
      </c>
      <c r="F2410">
        <v>1.1656299999999999</v>
      </c>
      <c r="G2410" s="355">
        <v>0</v>
      </c>
      <c r="H2410">
        <v>0</v>
      </c>
    </row>
    <row r="2411" spans="1:10" x14ac:dyDescent="0.2">
      <c r="A2411">
        <v>5767</v>
      </c>
      <c r="B2411" s="585">
        <v>43042.708333333336</v>
      </c>
      <c r="C2411" s="376" t="s">
        <v>2050</v>
      </c>
      <c r="D2411" s="355">
        <v>1198</v>
      </c>
      <c r="E2411">
        <v>0.01</v>
      </c>
      <c r="F2411">
        <v>1.1640600000000001</v>
      </c>
      <c r="G2411" s="355">
        <v>0</v>
      </c>
      <c r="H2411">
        <v>1.1640600000000001</v>
      </c>
      <c r="I2411">
        <v>1.5</v>
      </c>
      <c r="J2411" s="355">
        <v>10863.87</v>
      </c>
    </row>
    <row r="2412" spans="1:10" x14ac:dyDescent="0.2">
      <c r="A2412">
        <v>5764</v>
      </c>
      <c r="B2412" s="585">
        <v>43042.664583333331</v>
      </c>
      <c r="C2412" s="376" t="s">
        <v>92</v>
      </c>
      <c r="D2412" s="355">
        <v>1199</v>
      </c>
      <c r="E2412">
        <v>0.02</v>
      </c>
      <c r="F2412">
        <v>1.16516</v>
      </c>
      <c r="G2412" s="355">
        <v>0</v>
      </c>
      <c r="H2412">
        <v>0</v>
      </c>
    </row>
    <row r="2413" spans="1:10" x14ac:dyDescent="0.2">
      <c r="A2413">
        <v>5822</v>
      </c>
      <c r="B2413" s="585">
        <v>43048.55972222222</v>
      </c>
      <c r="C2413" s="376" t="s">
        <v>2050</v>
      </c>
      <c r="D2413" s="355">
        <v>1199</v>
      </c>
      <c r="E2413">
        <v>0.02</v>
      </c>
      <c r="F2413">
        <v>1.1633899999999999</v>
      </c>
      <c r="G2413" s="355">
        <v>0</v>
      </c>
      <c r="H2413">
        <v>1.1633899999999999</v>
      </c>
      <c r="I2413">
        <v>-5.1100000000000003</v>
      </c>
      <c r="J2413" s="355">
        <v>10860.19</v>
      </c>
    </row>
    <row r="2414" spans="1:10" x14ac:dyDescent="0.2">
      <c r="A2414">
        <v>5768</v>
      </c>
      <c r="B2414" s="585">
        <v>43042.708333333336</v>
      </c>
      <c r="C2414" s="376" t="s">
        <v>93</v>
      </c>
      <c r="D2414" s="355">
        <v>1200</v>
      </c>
      <c r="E2414">
        <v>0.01</v>
      </c>
      <c r="F2414">
        <v>1.16394</v>
      </c>
      <c r="G2414" s="355">
        <v>0</v>
      </c>
      <c r="H2414">
        <v>0</v>
      </c>
    </row>
    <row r="2415" spans="1:10" x14ac:dyDescent="0.2">
      <c r="A2415">
        <v>5770</v>
      </c>
      <c r="B2415" s="585">
        <v>43042.727777777778</v>
      </c>
      <c r="C2415" s="376" t="s">
        <v>2050</v>
      </c>
      <c r="D2415" s="355">
        <v>1200</v>
      </c>
      <c r="E2415">
        <v>0.01</v>
      </c>
      <c r="F2415">
        <v>1.1623699999999999</v>
      </c>
      <c r="G2415" s="355">
        <v>0</v>
      </c>
      <c r="H2415">
        <v>1.1623699999999999</v>
      </c>
      <c r="I2415">
        <v>1.5</v>
      </c>
      <c r="J2415" s="355">
        <v>10865.37</v>
      </c>
    </row>
    <row r="2416" spans="1:10" x14ac:dyDescent="0.2">
      <c r="A2416">
        <v>5771</v>
      </c>
      <c r="B2416" s="585">
        <v>43042.727777777778</v>
      </c>
      <c r="C2416" s="376" t="s">
        <v>93</v>
      </c>
      <c r="D2416" s="355">
        <v>1201</v>
      </c>
      <c r="E2416">
        <v>0.01</v>
      </c>
      <c r="F2416">
        <v>1.1622300000000001</v>
      </c>
      <c r="G2416" s="355">
        <v>0</v>
      </c>
      <c r="H2416">
        <v>0</v>
      </c>
    </row>
    <row r="2417" spans="1:10" x14ac:dyDescent="0.2">
      <c r="A2417">
        <v>5777</v>
      </c>
      <c r="B2417" s="585">
        <v>43042.749305555553</v>
      </c>
      <c r="C2417" s="376" t="s">
        <v>2050</v>
      </c>
      <c r="D2417" s="355">
        <v>1201</v>
      </c>
      <c r="E2417">
        <v>0.01</v>
      </c>
      <c r="F2417">
        <v>1.16066</v>
      </c>
      <c r="G2417" s="355">
        <v>0</v>
      </c>
      <c r="H2417">
        <v>1.16066</v>
      </c>
      <c r="I2417">
        <v>1.5</v>
      </c>
      <c r="J2417" s="355">
        <v>10866.87</v>
      </c>
    </row>
    <row r="2418" spans="1:10" x14ac:dyDescent="0.2">
      <c r="A2418">
        <v>5773</v>
      </c>
      <c r="B2418" s="585">
        <v>43042.734027777777</v>
      </c>
      <c r="C2418" s="376" t="s">
        <v>92</v>
      </c>
      <c r="D2418" s="355">
        <v>1202</v>
      </c>
      <c r="E2418">
        <v>0.03</v>
      </c>
      <c r="F2418">
        <v>1.1616500000000001</v>
      </c>
      <c r="G2418" s="355">
        <v>0</v>
      </c>
      <c r="H2418">
        <v>0</v>
      </c>
    </row>
    <row r="2419" spans="1:10" x14ac:dyDescent="0.2">
      <c r="A2419">
        <v>5823</v>
      </c>
      <c r="B2419" s="585">
        <v>43048.55972222222</v>
      </c>
      <c r="C2419" s="376" t="s">
        <v>2050</v>
      </c>
      <c r="D2419" s="355">
        <v>1202</v>
      </c>
      <c r="E2419">
        <v>0.03</v>
      </c>
      <c r="F2419">
        <v>1.1633899999999999</v>
      </c>
      <c r="G2419" s="355">
        <v>0</v>
      </c>
      <c r="H2419">
        <v>1.1633899999999999</v>
      </c>
      <c r="I2419">
        <v>2.87</v>
      </c>
      <c r="J2419" s="355">
        <v>10863.07</v>
      </c>
    </row>
    <row r="2420" spans="1:10" x14ac:dyDescent="0.2">
      <c r="A2420">
        <v>5778</v>
      </c>
      <c r="B2420" s="585">
        <v>43042.749305555553</v>
      </c>
      <c r="C2420" s="376" t="s">
        <v>93</v>
      </c>
      <c r="D2420" s="355">
        <v>1203</v>
      </c>
      <c r="E2420">
        <v>0.01</v>
      </c>
      <c r="F2420">
        <v>1.1606399999999999</v>
      </c>
      <c r="G2420" s="355">
        <v>0</v>
      </c>
      <c r="H2420">
        <v>0</v>
      </c>
    </row>
    <row r="2421" spans="1:10" x14ac:dyDescent="0.2">
      <c r="A2421">
        <v>5784</v>
      </c>
      <c r="B2421" s="585">
        <v>43045.472916666666</v>
      </c>
      <c r="C2421" s="376" t="s">
        <v>2050</v>
      </c>
      <c r="D2421" s="355">
        <v>1203</v>
      </c>
      <c r="E2421">
        <v>0.01</v>
      </c>
      <c r="F2421">
        <v>1.1591400000000001</v>
      </c>
      <c r="G2421" s="355">
        <v>0</v>
      </c>
      <c r="H2421">
        <v>1.1591400000000001</v>
      </c>
      <c r="I2421">
        <v>1.5</v>
      </c>
      <c r="J2421" s="355">
        <v>10868.37</v>
      </c>
    </row>
    <row r="2422" spans="1:10" x14ac:dyDescent="0.2">
      <c r="A2422">
        <v>5785</v>
      </c>
      <c r="B2422" s="585">
        <v>43045.472916666666</v>
      </c>
      <c r="C2422" s="376" t="s">
        <v>93</v>
      </c>
      <c r="D2422" s="355">
        <v>1204</v>
      </c>
      <c r="E2422">
        <v>0.01</v>
      </c>
      <c r="F2422">
        <v>1.1591</v>
      </c>
      <c r="G2422" s="355">
        <v>0</v>
      </c>
      <c r="H2422">
        <v>0</v>
      </c>
    </row>
    <row r="2423" spans="1:10" x14ac:dyDescent="0.2">
      <c r="A2423">
        <v>5797</v>
      </c>
      <c r="B2423" s="585">
        <v>43046.440972222219</v>
      </c>
      <c r="C2423" s="376" t="s">
        <v>2050</v>
      </c>
      <c r="D2423" s="355">
        <v>1204</v>
      </c>
      <c r="E2423">
        <v>0.01</v>
      </c>
      <c r="F2423">
        <v>1.1576</v>
      </c>
      <c r="G2423" s="355">
        <v>0</v>
      </c>
      <c r="H2423">
        <v>1.1576</v>
      </c>
      <c r="I2423">
        <v>1.5</v>
      </c>
      <c r="J2423" s="355">
        <v>10869.86</v>
      </c>
    </row>
    <row r="2424" spans="1:10" x14ac:dyDescent="0.2">
      <c r="A2424">
        <v>5787</v>
      </c>
      <c r="B2424" s="585">
        <v>43045.713194444441</v>
      </c>
      <c r="C2424" s="376" t="s">
        <v>92</v>
      </c>
      <c r="D2424" s="355">
        <v>1205</v>
      </c>
      <c r="E2424">
        <v>0.06</v>
      </c>
      <c r="F2424">
        <v>1.1581399999999999</v>
      </c>
      <c r="G2424" s="355">
        <v>0</v>
      </c>
      <c r="H2424">
        <v>0</v>
      </c>
    </row>
    <row r="2425" spans="1:10" x14ac:dyDescent="0.2">
      <c r="A2425">
        <v>5824</v>
      </c>
      <c r="B2425" s="585">
        <v>43048.55972222222</v>
      </c>
      <c r="C2425" s="376" t="s">
        <v>2050</v>
      </c>
      <c r="D2425" s="355">
        <v>1205</v>
      </c>
      <c r="E2425">
        <v>0.06</v>
      </c>
      <c r="F2425">
        <v>1.1633899999999999</v>
      </c>
      <c r="G2425" s="355">
        <v>0</v>
      </c>
      <c r="H2425">
        <v>1.1633899999999999</v>
      </c>
      <c r="I2425">
        <v>27.52</v>
      </c>
      <c r="J2425" s="355">
        <v>10890.58</v>
      </c>
    </row>
    <row r="2426" spans="1:10" x14ac:dyDescent="0.2">
      <c r="A2426">
        <v>5798</v>
      </c>
      <c r="B2426" s="585">
        <v>43046.440972222219</v>
      </c>
      <c r="C2426" s="376" t="s">
        <v>93</v>
      </c>
      <c r="D2426" s="355">
        <v>1206</v>
      </c>
      <c r="E2426">
        <v>0.01</v>
      </c>
      <c r="F2426">
        <v>1.15757</v>
      </c>
      <c r="G2426" s="355">
        <v>0</v>
      </c>
      <c r="H2426">
        <v>0</v>
      </c>
    </row>
    <row r="2427" spans="1:10" x14ac:dyDescent="0.2">
      <c r="A2427">
        <v>5800</v>
      </c>
      <c r="B2427" s="585">
        <v>43046.503472222219</v>
      </c>
      <c r="C2427" s="376" t="s">
        <v>2050</v>
      </c>
      <c r="D2427" s="355">
        <v>1206</v>
      </c>
      <c r="E2427">
        <v>0.01</v>
      </c>
      <c r="F2427">
        <v>1.1559999999999999</v>
      </c>
      <c r="G2427" s="355">
        <v>0</v>
      </c>
      <c r="H2427">
        <v>1.1559999999999999</v>
      </c>
      <c r="I2427">
        <v>1.5</v>
      </c>
      <c r="J2427" s="355">
        <v>10871.36</v>
      </c>
    </row>
    <row r="2428" spans="1:10" x14ac:dyDescent="0.2">
      <c r="A2428">
        <v>5801</v>
      </c>
      <c r="B2428" s="585">
        <v>43046.503472222219</v>
      </c>
      <c r="C2428" s="376" t="s">
        <v>93</v>
      </c>
      <c r="D2428" s="355">
        <v>1207</v>
      </c>
      <c r="E2428">
        <v>0.01</v>
      </c>
      <c r="F2428">
        <v>1.1559900000000001</v>
      </c>
      <c r="G2428" s="355">
        <v>0</v>
      </c>
      <c r="H2428">
        <v>0</v>
      </c>
    </row>
    <row r="2429" spans="1:10" x14ac:dyDescent="0.2">
      <c r="A2429">
        <v>5947</v>
      </c>
      <c r="B2429" s="585">
        <v>43055.020138888889</v>
      </c>
      <c r="C2429" s="376" t="s">
        <v>2050</v>
      </c>
      <c r="D2429" s="355">
        <v>1207</v>
      </c>
      <c r="E2429">
        <v>0.01</v>
      </c>
      <c r="F2429">
        <v>1.17804</v>
      </c>
      <c r="G2429" s="355">
        <v>0</v>
      </c>
      <c r="H2429">
        <v>1.17804</v>
      </c>
      <c r="I2429">
        <v>-21.4</v>
      </c>
      <c r="J2429" s="355">
        <v>10888.69</v>
      </c>
    </row>
    <row r="2430" spans="1:10" x14ac:dyDescent="0.2">
      <c r="A2430">
        <v>5808</v>
      </c>
      <c r="B2430" s="585">
        <v>43047.043055555558</v>
      </c>
      <c r="C2430" s="376" t="s">
        <v>93</v>
      </c>
      <c r="D2430" s="355">
        <v>1208</v>
      </c>
      <c r="E2430">
        <v>0.02</v>
      </c>
      <c r="F2430">
        <v>1.1595</v>
      </c>
      <c r="G2430" s="355">
        <v>0</v>
      </c>
      <c r="H2430">
        <v>0</v>
      </c>
    </row>
    <row r="2431" spans="1:10" x14ac:dyDescent="0.2">
      <c r="A2431">
        <v>5948</v>
      </c>
      <c r="B2431" s="585">
        <v>43055.020138888889</v>
      </c>
      <c r="C2431" s="376" t="s">
        <v>2050</v>
      </c>
      <c r="D2431" s="355">
        <v>1208</v>
      </c>
      <c r="E2431">
        <v>0.02</v>
      </c>
      <c r="F2431">
        <v>1.17804</v>
      </c>
      <c r="G2431" s="355">
        <v>0</v>
      </c>
      <c r="H2431">
        <v>1.17804</v>
      </c>
      <c r="I2431">
        <v>-35.909999999999997</v>
      </c>
      <c r="J2431" s="355">
        <v>10852.77</v>
      </c>
    </row>
    <row r="2432" spans="1:10" x14ac:dyDescent="0.2">
      <c r="A2432">
        <v>5817</v>
      </c>
      <c r="B2432" s="585">
        <v>43048.55972222222</v>
      </c>
      <c r="C2432" s="376" t="s">
        <v>93</v>
      </c>
      <c r="D2432" s="355">
        <v>1209</v>
      </c>
      <c r="E2432">
        <v>0.03</v>
      </c>
      <c r="F2432">
        <v>1.1630199999999999</v>
      </c>
      <c r="G2432" s="355">
        <v>0</v>
      </c>
      <c r="H2432">
        <v>0</v>
      </c>
    </row>
    <row r="2433" spans="1:10" x14ac:dyDescent="0.2">
      <c r="A2433">
        <v>5949</v>
      </c>
      <c r="B2433" s="585">
        <v>43055.020138888889</v>
      </c>
      <c r="C2433" s="376" t="s">
        <v>2050</v>
      </c>
      <c r="D2433" s="355">
        <v>1209</v>
      </c>
      <c r="E2433">
        <v>0.03</v>
      </c>
      <c r="F2433">
        <v>1.17804</v>
      </c>
      <c r="G2433" s="355">
        <v>0</v>
      </c>
      <c r="H2433">
        <v>1.17804</v>
      </c>
      <c r="I2433">
        <v>-43.9</v>
      </c>
      <c r="J2433" s="355">
        <v>10808.88</v>
      </c>
    </row>
    <row r="2434" spans="1:10" x14ac:dyDescent="0.2">
      <c r="A2434">
        <v>5825</v>
      </c>
      <c r="B2434" s="585">
        <v>43048.55972222222</v>
      </c>
      <c r="C2434" s="376" t="s">
        <v>92</v>
      </c>
      <c r="D2434" s="355">
        <v>1210</v>
      </c>
      <c r="E2434">
        <v>0.01</v>
      </c>
      <c r="F2434">
        <v>1.16344</v>
      </c>
      <c r="G2434" s="355">
        <v>0</v>
      </c>
      <c r="H2434">
        <v>0</v>
      </c>
    </row>
    <row r="2435" spans="1:10" x14ac:dyDescent="0.2">
      <c r="A2435">
        <v>5827</v>
      </c>
      <c r="B2435" s="585">
        <v>43048.781944444447</v>
      </c>
      <c r="C2435" s="376" t="s">
        <v>2050</v>
      </c>
      <c r="D2435" s="355">
        <v>1210</v>
      </c>
      <c r="E2435">
        <v>0.01</v>
      </c>
      <c r="F2435">
        <v>1.1650100000000001</v>
      </c>
      <c r="G2435" s="355">
        <v>0</v>
      </c>
      <c r="H2435">
        <v>1.1650100000000001</v>
      </c>
      <c r="I2435">
        <v>1.5</v>
      </c>
      <c r="J2435" s="355">
        <v>10892.08</v>
      </c>
    </row>
    <row r="2436" spans="1:10" x14ac:dyDescent="0.2">
      <c r="A2436">
        <v>5828</v>
      </c>
      <c r="B2436" s="585">
        <v>43048.781944444447</v>
      </c>
      <c r="C2436" s="376" t="s">
        <v>92</v>
      </c>
      <c r="D2436" s="355">
        <v>1211</v>
      </c>
      <c r="E2436">
        <v>0.01</v>
      </c>
      <c r="F2436">
        <v>1.16509</v>
      </c>
      <c r="G2436" s="355">
        <v>0</v>
      </c>
      <c r="H2436">
        <v>0</v>
      </c>
    </row>
    <row r="2437" spans="1:10" x14ac:dyDescent="0.2">
      <c r="A2437">
        <v>5839</v>
      </c>
      <c r="B2437" s="585">
        <v>43049.709027777775</v>
      </c>
      <c r="C2437" s="376" t="s">
        <v>2050</v>
      </c>
      <c r="D2437" s="355">
        <v>1211</v>
      </c>
      <c r="E2437">
        <v>0.01</v>
      </c>
      <c r="F2437">
        <v>1.1667799999999999</v>
      </c>
      <c r="G2437" s="355">
        <v>0</v>
      </c>
      <c r="H2437">
        <v>1.1667799999999999</v>
      </c>
      <c r="I2437">
        <v>1.5</v>
      </c>
      <c r="J2437" s="355">
        <v>10893.58</v>
      </c>
    </row>
    <row r="2438" spans="1:10" x14ac:dyDescent="0.2">
      <c r="A2438">
        <v>5834</v>
      </c>
      <c r="B2438" s="585">
        <v>43049.707638888889</v>
      </c>
      <c r="C2438" s="376" t="s">
        <v>93</v>
      </c>
      <c r="D2438" s="355">
        <v>1212</v>
      </c>
      <c r="E2438">
        <v>0.06</v>
      </c>
      <c r="F2438">
        <v>1.16662</v>
      </c>
      <c r="G2438" s="355">
        <v>0</v>
      </c>
      <c r="H2438">
        <v>0</v>
      </c>
    </row>
    <row r="2439" spans="1:10" x14ac:dyDescent="0.2">
      <c r="A2439">
        <v>5950</v>
      </c>
      <c r="B2439" s="585">
        <v>43055.020138888889</v>
      </c>
      <c r="C2439" s="376" t="s">
        <v>2050</v>
      </c>
      <c r="D2439" s="355">
        <v>1212</v>
      </c>
      <c r="E2439">
        <v>0.06</v>
      </c>
      <c r="F2439">
        <v>1.17804</v>
      </c>
      <c r="G2439" s="355">
        <v>0</v>
      </c>
      <c r="H2439">
        <v>1.17804</v>
      </c>
      <c r="I2439">
        <v>-66.59</v>
      </c>
      <c r="J2439" s="355">
        <v>10742.29</v>
      </c>
    </row>
    <row r="2440" spans="1:10" x14ac:dyDescent="0.2">
      <c r="A2440">
        <v>5840</v>
      </c>
      <c r="B2440" s="585">
        <v>43049.709027777775</v>
      </c>
      <c r="C2440" s="376" t="s">
        <v>92</v>
      </c>
      <c r="D2440" s="355">
        <v>1213</v>
      </c>
      <c r="E2440">
        <v>0.01</v>
      </c>
      <c r="F2440">
        <v>1.1668799999999999</v>
      </c>
      <c r="G2440" s="355">
        <v>0</v>
      </c>
      <c r="H2440">
        <v>0</v>
      </c>
    </row>
    <row r="2441" spans="1:10" x14ac:dyDescent="0.2">
      <c r="A2441">
        <v>5852</v>
      </c>
      <c r="B2441" s="585">
        <v>43053.38958333333</v>
      </c>
      <c r="C2441" s="376" t="s">
        <v>2050</v>
      </c>
      <c r="D2441" s="355">
        <v>1213</v>
      </c>
      <c r="E2441">
        <v>0.01</v>
      </c>
      <c r="F2441">
        <v>1.16869</v>
      </c>
      <c r="G2441" s="355">
        <v>0</v>
      </c>
      <c r="H2441">
        <v>1.16869</v>
      </c>
      <c r="I2441">
        <v>1.5</v>
      </c>
      <c r="J2441" s="355">
        <v>10895.09</v>
      </c>
    </row>
    <row r="2442" spans="1:10" x14ac:dyDescent="0.2">
      <c r="A2442">
        <v>5853</v>
      </c>
      <c r="B2442" s="585">
        <v>43053.38958333333</v>
      </c>
      <c r="C2442" s="376" t="s">
        <v>92</v>
      </c>
      <c r="D2442" s="355">
        <v>1214</v>
      </c>
      <c r="E2442">
        <v>0.01</v>
      </c>
      <c r="F2442">
        <v>1.16876</v>
      </c>
      <c r="G2442" s="355">
        <v>0</v>
      </c>
      <c r="H2442">
        <v>0</v>
      </c>
    </row>
    <row r="2443" spans="1:10" x14ac:dyDescent="0.2">
      <c r="A2443">
        <v>5861</v>
      </c>
      <c r="B2443" s="585">
        <v>43053.452777777777</v>
      </c>
      <c r="C2443" s="376" t="s">
        <v>2050</v>
      </c>
      <c r="D2443" s="355">
        <v>1214</v>
      </c>
      <c r="E2443">
        <v>0.01</v>
      </c>
      <c r="F2443">
        <v>1.1703300000000001</v>
      </c>
      <c r="G2443" s="355">
        <v>0</v>
      </c>
      <c r="H2443">
        <v>1.1703300000000001</v>
      </c>
      <c r="I2443">
        <v>1.5</v>
      </c>
      <c r="J2443" s="355">
        <v>10896.59</v>
      </c>
    </row>
    <row r="2444" spans="1:10" x14ac:dyDescent="0.2">
      <c r="A2444">
        <v>5855</v>
      </c>
      <c r="B2444" s="585">
        <v>43053.442361111112</v>
      </c>
      <c r="C2444" s="376" t="s">
        <v>93</v>
      </c>
      <c r="D2444" s="355">
        <v>1215</v>
      </c>
      <c r="E2444">
        <v>0.1</v>
      </c>
      <c r="F2444">
        <v>1.17018</v>
      </c>
      <c r="G2444" s="355">
        <v>0</v>
      </c>
      <c r="H2444">
        <v>0</v>
      </c>
    </row>
    <row r="2445" spans="1:10" x14ac:dyDescent="0.2">
      <c r="A2445">
        <v>5951</v>
      </c>
      <c r="B2445" s="585">
        <v>43055.020138888889</v>
      </c>
      <c r="C2445" s="376" t="s">
        <v>2050</v>
      </c>
      <c r="D2445" s="355">
        <v>1215</v>
      </c>
      <c r="E2445">
        <v>0.1</v>
      </c>
      <c r="F2445">
        <v>1.17804</v>
      </c>
      <c r="G2445" s="355">
        <v>0</v>
      </c>
      <c r="H2445">
        <v>1.17804</v>
      </c>
      <c r="I2445">
        <v>-76.680000000000007</v>
      </c>
      <c r="J2445" s="355">
        <v>10665.61</v>
      </c>
    </row>
    <row r="2446" spans="1:10" x14ac:dyDescent="0.2">
      <c r="A2446">
        <v>5862</v>
      </c>
      <c r="B2446" s="585">
        <v>43053.452777777777</v>
      </c>
      <c r="C2446" s="376" t="s">
        <v>92</v>
      </c>
      <c r="D2446" s="355">
        <v>1216</v>
      </c>
      <c r="E2446">
        <v>0.01</v>
      </c>
      <c r="F2446">
        <v>1.1703699999999999</v>
      </c>
      <c r="G2446" s="355">
        <v>0</v>
      </c>
      <c r="H2446">
        <v>0</v>
      </c>
    </row>
    <row r="2447" spans="1:10" x14ac:dyDescent="0.2">
      <c r="A2447">
        <v>5864</v>
      </c>
      <c r="B2447" s="585">
        <v>43053.48541666667</v>
      </c>
      <c r="C2447" s="376" t="s">
        <v>2050</v>
      </c>
      <c r="D2447" s="355">
        <v>1216</v>
      </c>
      <c r="E2447">
        <v>0.01</v>
      </c>
      <c r="F2447">
        <v>1.17194</v>
      </c>
      <c r="G2447" s="355">
        <v>0</v>
      </c>
      <c r="H2447">
        <v>1.17194</v>
      </c>
      <c r="I2447">
        <v>1.5</v>
      </c>
      <c r="J2447" s="355">
        <v>10898.09</v>
      </c>
    </row>
    <row r="2448" spans="1:10" x14ac:dyDescent="0.2">
      <c r="A2448">
        <v>5865</v>
      </c>
      <c r="B2448" s="585">
        <v>43053.486111111109</v>
      </c>
      <c r="C2448" s="376" t="s">
        <v>92</v>
      </c>
      <c r="D2448" s="355">
        <v>1217</v>
      </c>
      <c r="E2448">
        <v>0.01</v>
      </c>
      <c r="F2448">
        <v>1.1717200000000001</v>
      </c>
      <c r="G2448" s="355">
        <v>0</v>
      </c>
      <c r="H2448">
        <v>0</v>
      </c>
    </row>
    <row r="2449" spans="1:10" x14ac:dyDescent="0.2">
      <c r="A2449">
        <v>5867</v>
      </c>
      <c r="B2449" s="585">
        <v>43053.604166666664</v>
      </c>
      <c r="C2449" s="376" t="s">
        <v>2050</v>
      </c>
      <c r="D2449" s="355">
        <v>1217</v>
      </c>
      <c r="E2449">
        <v>0.01</v>
      </c>
      <c r="F2449">
        <v>1.1732899999999999</v>
      </c>
      <c r="G2449" s="355">
        <v>0</v>
      </c>
      <c r="H2449">
        <v>1.1732899999999999</v>
      </c>
      <c r="I2449">
        <v>1.5</v>
      </c>
      <c r="J2449" s="355">
        <v>10899.59</v>
      </c>
    </row>
    <row r="2450" spans="1:10" x14ac:dyDescent="0.2">
      <c r="A2450">
        <v>5868</v>
      </c>
      <c r="B2450" s="585">
        <v>43053.604166666664</v>
      </c>
      <c r="C2450" s="376" t="s">
        <v>92</v>
      </c>
      <c r="D2450" s="355">
        <v>1218</v>
      </c>
      <c r="E2450">
        <v>0.01</v>
      </c>
      <c r="F2450">
        <v>1.1734100000000001</v>
      </c>
      <c r="G2450" s="355">
        <v>0</v>
      </c>
      <c r="H2450">
        <v>0</v>
      </c>
    </row>
    <row r="2451" spans="1:10" x14ac:dyDescent="0.2">
      <c r="A2451">
        <v>5877</v>
      </c>
      <c r="B2451" s="585">
        <v>43053.637499999997</v>
      </c>
      <c r="C2451" s="376" t="s">
        <v>2050</v>
      </c>
      <c r="D2451" s="355">
        <v>1218</v>
      </c>
      <c r="E2451">
        <v>0.01</v>
      </c>
      <c r="F2451">
        <v>1.1749799999999999</v>
      </c>
      <c r="G2451" s="355">
        <v>0</v>
      </c>
      <c r="H2451">
        <v>1.1749799999999999</v>
      </c>
      <c r="I2451">
        <v>1.5</v>
      </c>
      <c r="J2451" s="355">
        <v>10901.09</v>
      </c>
    </row>
    <row r="2452" spans="1:10" x14ac:dyDescent="0.2">
      <c r="A2452">
        <v>5870</v>
      </c>
      <c r="B2452" s="585">
        <v>43053.604166666664</v>
      </c>
      <c r="C2452" s="376" t="s">
        <v>93</v>
      </c>
      <c r="D2452" s="355">
        <v>1219</v>
      </c>
      <c r="E2452">
        <v>0.19</v>
      </c>
      <c r="F2452">
        <v>1.1737</v>
      </c>
      <c r="G2452" s="355">
        <v>0</v>
      </c>
      <c r="H2452">
        <v>0</v>
      </c>
    </row>
    <row r="2453" spans="1:10" x14ac:dyDescent="0.2">
      <c r="A2453">
        <v>5952</v>
      </c>
      <c r="B2453" s="585">
        <v>43055.020138888889</v>
      </c>
      <c r="C2453" s="376" t="s">
        <v>2050</v>
      </c>
      <c r="D2453" s="355">
        <v>1219</v>
      </c>
      <c r="E2453">
        <v>0.19</v>
      </c>
      <c r="F2453">
        <v>1.17804</v>
      </c>
      <c r="G2453" s="355">
        <v>0</v>
      </c>
      <c r="H2453">
        <v>1.17804</v>
      </c>
      <c r="I2453">
        <v>-78.819999999999993</v>
      </c>
      <c r="J2453" s="355">
        <v>10586.79</v>
      </c>
    </row>
    <row r="2454" spans="1:10" x14ac:dyDescent="0.2">
      <c r="A2454">
        <v>5878</v>
      </c>
      <c r="B2454" s="585">
        <v>43053.637499999997</v>
      </c>
      <c r="C2454" s="376" t="s">
        <v>92</v>
      </c>
      <c r="D2454" s="355">
        <v>1220</v>
      </c>
      <c r="E2454">
        <v>0.01</v>
      </c>
      <c r="F2454">
        <v>1.17499</v>
      </c>
      <c r="G2454" s="355">
        <v>0</v>
      </c>
      <c r="H2454">
        <v>0</v>
      </c>
    </row>
    <row r="2455" spans="1:10" x14ac:dyDescent="0.2">
      <c r="A2455">
        <v>5880</v>
      </c>
      <c r="B2455" s="585">
        <v>43053.769444444442</v>
      </c>
      <c r="C2455" s="376" t="s">
        <v>2050</v>
      </c>
      <c r="D2455" s="355">
        <v>1220</v>
      </c>
      <c r="E2455">
        <v>0.01</v>
      </c>
      <c r="F2455">
        <v>1.1765600000000001</v>
      </c>
      <c r="G2455" s="355">
        <v>0</v>
      </c>
      <c r="H2455">
        <v>1.1765600000000001</v>
      </c>
      <c r="I2455">
        <v>1.5</v>
      </c>
      <c r="J2455" s="355">
        <v>10902.59</v>
      </c>
    </row>
    <row r="2456" spans="1:10" x14ac:dyDescent="0.2">
      <c r="A2456">
        <v>5881</v>
      </c>
      <c r="B2456" s="585">
        <v>43053.769444444442</v>
      </c>
      <c r="C2456" s="376" t="s">
        <v>92</v>
      </c>
      <c r="D2456" s="355">
        <v>1221</v>
      </c>
      <c r="E2456">
        <v>0.01</v>
      </c>
      <c r="F2456">
        <v>1.1766000000000001</v>
      </c>
      <c r="G2456" s="355">
        <v>0</v>
      </c>
      <c r="H2456">
        <v>0</v>
      </c>
    </row>
    <row r="2457" spans="1:10" x14ac:dyDescent="0.2">
      <c r="A2457">
        <v>5891</v>
      </c>
      <c r="B2457" s="585">
        <v>43053.831944444442</v>
      </c>
      <c r="C2457" s="376" t="s">
        <v>2050</v>
      </c>
      <c r="D2457" s="355">
        <v>1221</v>
      </c>
      <c r="E2457">
        <v>0.01</v>
      </c>
      <c r="F2457">
        <v>1.1781699999999999</v>
      </c>
      <c r="G2457" s="355">
        <v>0</v>
      </c>
      <c r="H2457">
        <v>1.1781699999999999</v>
      </c>
      <c r="I2457">
        <v>1.5</v>
      </c>
      <c r="J2457" s="355">
        <v>10904.09</v>
      </c>
    </row>
    <row r="2458" spans="1:10" x14ac:dyDescent="0.2">
      <c r="A2458">
        <v>5883</v>
      </c>
      <c r="B2458" s="585">
        <v>43053.772916666669</v>
      </c>
      <c r="C2458" s="376" t="s">
        <v>93</v>
      </c>
      <c r="D2458" s="355">
        <v>1222</v>
      </c>
      <c r="E2458">
        <v>0.34</v>
      </c>
      <c r="F2458">
        <v>1.1772</v>
      </c>
      <c r="G2458" s="355">
        <v>0</v>
      </c>
      <c r="H2458">
        <v>0</v>
      </c>
    </row>
    <row r="2459" spans="1:10" x14ac:dyDescent="0.2">
      <c r="A2459">
        <v>5953</v>
      </c>
      <c r="B2459" s="585">
        <v>43055.020138888889</v>
      </c>
      <c r="C2459" s="376" t="s">
        <v>2050</v>
      </c>
      <c r="D2459" s="355">
        <v>1222</v>
      </c>
      <c r="E2459">
        <v>0.34</v>
      </c>
      <c r="F2459">
        <v>1.17804</v>
      </c>
      <c r="G2459" s="355">
        <v>0</v>
      </c>
      <c r="H2459">
        <v>1.17804</v>
      </c>
      <c r="I2459">
        <v>-22.05</v>
      </c>
      <c r="J2459" s="355">
        <v>10564.74</v>
      </c>
    </row>
    <row r="2460" spans="1:10" x14ac:dyDescent="0.2">
      <c r="A2460">
        <v>5892</v>
      </c>
      <c r="B2460" s="585">
        <v>43053.831944444442</v>
      </c>
      <c r="C2460" s="376" t="s">
        <v>92</v>
      </c>
      <c r="D2460" s="355">
        <v>1223</v>
      </c>
      <c r="E2460">
        <v>0.01</v>
      </c>
      <c r="F2460">
        <v>1.17828</v>
      </c>
      <c r="G2460" s="355">
        <v>0</v>
      </c>
      <c r="H2460">
        <v>0</v>
      </c>
    </row>
    <row r="2461" spans="1:10" x14ac:dyDescent="0.2">
      <c r="A2461">
        <v>5894</v>
      </c>
      <c r="B2461" s="585">
        <v>43053.838888888888</v>
      </c>
      <c r="C2461" s="376" t="s">
        <v>2050</v>
      </c>
      <c r="D2461" s="355">
        <v>1223</v>
      </c>
      <c r="E2461">
        <v>0.01</v>
      </c>
      <c r="F2461">
        <v>1.1798500000000001</v>
      </c>
      <c r="G2461" s="355">
        <v>0</v>
      </c>
      <c r="H2461">
        <v>1.1798500000000001</v>
      </c>
      <c r="I2461">
        <v>1.5</v>
      </c>
      <c r="J2461" s="355">
        <v>10905.59</v>
      </c>
    </row>
    <row r="2462" spans="1:10" x14ac:dyDescent="0.2">
      <c r="A2462">
        <v>5895</v>
      </c>
      <c r="B2462" s="585">
        <v>43053.838888888888</v>
      </c>
      <c r="C2462" s="376" t="s">
        <v>92</v>
      </c>
      <c r="D2462" s="355">
        <v>1224</v>
      </c>
      <c r="E2462">
        <v>0.01</v>
      </c>
      <c r="F2462">
        <v>1.1798900000000001</v>
      </c>
      <c r="G2462" s="355">
        <v>0</v>
      </c>
      <c r="H2462">
        <v>0</v>
      </c>
    </row>
    <row r="2463" spans="1:10" x14ac:dyDescent="0.2">
      <c r="A2463">
        <v>5914</v>
      </c>
      <c r="B2463" s="585">
        <v>43054.385416666664</v>
      </c>
      <c r="C2463" s="376" t="s">
        <v>2050</v>
      </c>
      <c r="D2463" s="355">
        <v>1224</v>
      </c>
      <c r="E2463">
        <v>0.01</v>
      </c>
      <c r="F2463">
        <v>1.1815800000000001</v>
      </c>
      <c r="G2463" s="355">
        <v>0</v>
      </c>
      <c r="H2463">
        <v>1.1815800000000001</v>
      </c>
      <c r="I2463">
        <v>1.5</v>
      </c>
      <c r="J2463" s="355">
        <v>10907.09</v>
      </c>
    </row>
    <row r="2464" spans="1:10" x14ac:dyDescent="0.2">
      <c r="A2464">
        <v>5905</v>
      </c>
      <c r="B2464" s="585">
        <v>43054.380555555559</v>
      </c>
      <c r="C2464" s="376" t="s">
        <v>93</v>
      </c>
      <c r="D2464" s="355">
        <v>1225</v>
      </c>
      <c r="E2464">
        <v>0.61</v>
      </c>
      <c r="F2464">
        <v>1.1807000000000001</v>
      </c>
      <c r="G2464" s="355">
        <v>0</v>
      </c>
      <c r="H2464">
        <v>0</v>
      </c>
    </row>
    <row r="2465" spans="1:10" x14ac:dyDescent="0.2">
      <c r="A2465">
        <v>5954</v>
      </c>
      <c r="B2465" s="585">
        <v>43055.020138888889</v>
      </c>
      <c r="C2465" s="376" t="s">
        <v>2050</v>
      </c>
      <c r="D2465" s="355">
        <v>1225</v>
      </c>
      <c r="E2465">
        <v>0.61</v>
      </c>
      <c r="F2465">
        <v>1.17804</v>
      </c>
      <c r="G2465" s="355">
        <v>0</v>
      </c>
      <c r="H2465">
        <v>1.17804</v>
      </c>
      <c r="I2465">
        <v>169.96</v>
      </c>
      <c r="J2465" s="355">
        <v>10734.7</v>
      </c>
    </row>
    <row r="2466" spans="1:10" x14ac:dyDescent="0.2">
      <c r="A2466">
        <v>5915</v>
      </c>
      <c r="B2466" s="585">
        <v>43054.385416666664</v>
      </c>
      <c r="C2466" s="376" t="s">
        <v>92</v>
      </c>
      <c r="D2466" s="355">
        <v>1226</v>
      </c>
      <c r="E2466">
        <v>0.01</v>
      </c>
      <c r="F2466">
        <v>1.1815899999999999</v>
      </c>
      <c r="G2466" s="355">
        <v>0</v>
      </c>
      <c r="H2466">
        <v>0</v>
      </c>
    </row>
    <row r="2467" spans="1:10" x14ac:dyDescent="0.2">
      <c r="A2467">
        <v>5917</v>
      </c>
      <c r="B2467" s="585">
        <v>43054.442361111112</v>
      </c>
      <c r="C2467" s="376" t="s">
        <v>2050</v>
      </c>
      <c r="D2467" s="355">
        <v>1226</v>
      </c>
      <c r="E2467">
        <v>0.01</v>
      </c>
      <c r="F2467">
        <v>1.18316</v>
      </c>
      <c r="G2467" s="355">
        <v>0</v>
      </c>
      <c r="H2467">
        <v>1.18316</v>
      </c>
      <c r="I2467">
        <v>1.5</v>
      </c>
      <c r="J2467" s="355">
        <v>10908.59</v>
      </c>
    </row>
    <row r="2468" spans="1:10" x14ac:dyDescent="0.2">
      <c r="A2468">
        <v>5918</v>
      </c>
      <c r="B2468" s="585">
        <v>43054.442361111112</v>
      </c>
      <c r="C2468" s="376" t="s">
        <v>92</v>
      </c>
      <c r="D2468" s="355">
        <v>1227</v>
      </c>
      <c r="E2468">
        <v>0.01</v>
      </c>
      <c r="F2468">
        <v>1.1832199999999999</v>
      </c>
      <c r="G2468" s="355">
        <v>0</v>
      </c>
      <c r="H2468">
        <v>0</v>
      </c>
    </row>
    <row r="2469" spans="1:10" x14ac:dyDescent="0.2">
      <c r="A2469">
        <v>5930</v>
      </c>
      <c r="B2469" s="585">
        <v>43054.48333333333</v>
      </c>
      <c r="C2469" s="376" t="s">
        <v>2050</v>
      </c>
      <c r="D2469" s="355">
        <v>1227</v>
      </c>
      <c r="E2469">
        <v>0.01</v>
      </c>
      <c r="F2469">
        <v>1.18479</v>
      </c>
      <c r="G2469" s="355">
        <v>0</v>
      </c>
      <c r="H2469">
        <v>1.18479</v>
      </c>
      <c r="I2469">
        <v>1.5</v>
      </c>
      <c r="J2469" s="355">
        <v>10910.09</v>
      </c>
    </row>
    <row r="2470" spans="1:10" x14ac:dyDescent="0.2">
      <c r="A2470">
        <v>5920</v>
      </c>
      <c r="B2470" s="585">
        <v>43054.45416666667</v>
      </c>
      <c r="C2470" s="376" t="s">
        <v>93</v>
      </c>
      <c r="D2470" s="355">
        <v>1228</v>
      </c>
      <c r="E2470">
        <v>1.1000000000000001</v>
      </c>
      <c r="F2470">
        <v>1.18421</v>
      </c>
      <c r="G2470" s="355">
        <v>0</v>
      </c>
      <c r="H2470">
        <v>0</v>
      </c>
    </row>
    <row r="2471" spans="1:10" x14ac:dyDescent="0.2">
      <c r="A2471">
        <v>5955</v>
      </c>
      <c r="B2471" s="585">
        <v>43055.020138888889</v>
      </c>
      <c r="C2471" s="376" t="s">
        <v>2050</v>
      </c>
      <c r="D2471" s="355">
        <v>1228</v>
      </c>
      <c r="E2471">
        <v>1.1000000000000001</v>
      </c>
      <c r="F2471">
        <v>1.17804</v>
      </c>
      <c r="G2471" s="355">
        <v>0</v>
      </c>
      <c r="H2471">
        <v>1.17804</v>
      </c>
      <c r="I2471">
        <v>692.58</v>
      </c>
      <c r="J2471" s="355">
        <v>11427.28</v>
      </c>
    </row>
    <row r="2472" spans="1:10" x14ac:dyDescent="0.2">
      <c r="A2472">
        <v>5931</v>
      </c>
      <c r="B2472" s="585">
        <v>43054.48333333333</v>
      </c>
      <c r="C2472" s="376" t="s">
        <v>92</v>
      </c>
      <c r="D2472" s="355">
        <v>1229</v>
      </c>
      <c r="E2472">
        <v>0.01</v>
      </c>
      <c r="F2472">
        <v>1.1848000000000001</v>
      </c>
      <c r="G2472" s="355">
        <v>0</v>
      </c>
      <c r="H2472">
        <v>0</v>
      </c>
    </row>
    <row r="2473" spans="1:10" x14ac:dyDescent="0.2">
      <c r="A2473">
        <v>5972</v>
      </c>
      <c r="B2473" s="585">
        <v>43056.186111111114</v>
      </c>
      <c r="C2473" s="376" t="s">
        <v>2050</v>
      </c>
      <c r="D2473" s="355">
        <v>1229</v>
      </c>
      <c r="E2473">
        <v>0.01</v>
      </c>
      <c r="F2473">
        <v>1.18198</v>
      </c>
      <c r="G2473" s="355">
        <v>0</v>
      </c>
      <c r="H2473">
        <v>1.18198</v>
      </c>
      <c r="I2473">
        <v>-3.37</v>
      </c>
      <c r="J2473" s="355">
        <v>11425.42</v>
      </c>
    </row>
    <row r="2474" spans="1:10" x14ac:dyDescent="0.2">
      <c r="A2474">
        <v>5933</v>
      </c>
      <c r="B2474" s="585">
        <v>43054.711805555555</v>
      </c>
      <c r="C2474" s="376" t="s">
        <v>92</v>
      </c>
      <c r="D2474" s="355">
        <v>1230</v>
      </c>
      <c r="E2474">
        <v>0.02</v>
      </c>
      <c r="F2474">
        <v>1.1812800000000001</v>
      </c>
      <c r="G2474" s="355">
        <v>0</v>
      </c>
      <c r="H2474">
        <v>0</v>
      </c>
    </row>
    <row r="2475" spans="1:10" x14ac:dyDescent="0.2">
      <c r="A2475">
        <v>5973</v>
      </c>
      <c r="B2475" s="585">
        <v>43056.186111111114</v>
      </c>
      <c r="C2475" s="376" t="s">
        <v>2050</v>
      </c>
      <c r="D2475" s="355">
        <v>1230</v>
      </c>
      <c r="E2475">
        <v>0.02</v>
      </c>
      <c r="F2475">
        <v>1.18198</v>
      </c>
      <c r="G2475" s="355">
        <v>0</v>
      </c>
      <c r="H2475">
        <v>1.18198</v>
      </c>
      <c r="I2475">
        <v>0.31</v>
      </c>
      <c r="J2475" s="355">
        <v>11425.73</v>
      </c>
    </row>
    <row r="2476" spans="1:10" x14ac:dyDescent="0.2">
      <c r="A2476">
        <v>5956</v>
      </c>
      <c r="B2476" s="585">
        <v>43055.020138888889</v>
      </c>
      <c r="C2476" s="376" t="s">
        <v>93</v>
      </c>
      <c r="D2476" s="355">
        <v>1231</v>
      </c>
      <c r="E2476">
        <v>0.01</v>
      </c>
      <c r="F2476">
        <v>1.1779999999999999</v>
      </c>
      <c r="G2476" s="355">
        <v>0</v>
      </c>
      <c r="H2476">
        <v>0</v>
      </c>
    </row>
    <row r="2477" spans="1:10" x14ac:dyDescent="0.2">
      <c r="A2477">
        <v>5962</v>
      </c>
      <c r="B2477" s="585">
        <v>43055.55</v>
      </c>
      <c r="C2477" s="376" t="s">
        <v>2050</v>
      </c>
      <c r="D2477" s="355">
        <v>1231</v>
      </c>
      <c r="E2477">
        <v>0.01</v>
      </c>
      <c r="F2477">
        <v>1.1764300000000001</v>
      </c>
      <c r="G2477" s="355">
        <v>0</v>
      </c>
      <c r="H2477">
        <v>1.1764300000000001</v>
      </c>
      <c r="I2477">
        <v>1.5</v>
      </c>
      <c r="J2477" s="355">
        <v>11428.78</v>
      </c>
    </row>
    <row r="2478" spans="1:10" x14ac:dyDescent="0.2">
      <c r="A2478">
        <v>5958</v>
      </c>
      <c r="B2478" s="585">
        <v>43055.021527777775</v>
      </c>
      <c r="C2478" s="376" t="s">
        <v>92</v>
      </c>
      <c r="D2478" s="355">
        <v>1232</v>
      </c>
      <c r="E2478">
        <v>0.03</v>
      </c>
      <c r="F2478">
        <v>1.17778</v>
      </c>
      <c r="G2478" s="355">
        <v>0</v>
      </c>
      <c r="H2478">
        <v>0</v>
      </c>
    </row>
    <row r="2479" spans="1:10" x14ac:dyDescent="0.2">
      <c r="A2479">
        <v>5974</v>
      </c>
      <c r="B2479" s="585">
        <v>43056.186111111114</v>
      </c>
      <c r="C2479" s="376" t="s">
        <v>2050</v>
      </c>
      <c r="D2479" s="355">
        <v>1232</v>
      </c>
      <c r="E2479">
        <v>0.03</v>
      </c>
      <c r="F2479">
        <v>1.18198</v>
      </c>
      <c r="G2479" s="355">
        <v>0</v>
      </c>
      <c r="H2479">
        <v>1.18198</v>
      </c>
      <c r="I2479">
        <v>12.03</v>
      </c>
      <c r="J2479" s="355">
        <v>11437.76</v>
      </c>
    </row>
    <row r="2480" spans="1:10" x14ac:dyDescent="0.2">
      <c r="A2480">
        <v>5963</v>
      </c>
      <c r="B2480" s="585">
        <v>43055.55</v>
      </c>
      <c r="C2480" s="376" t="s">
        <v>93</v>
      </c>
      <c r="D2480" s="355">
        <v>1233</v>
      </c>
      <c r="E2480">
        <v>0.01</v>
      </c>
      <c r="F2480">
        <v>1.17641</v>
      </c>
      <c r="G2480" s="355">
        <v>0</v>
      </c>
      <c r="H2480">
        <v>0</v>
      </c>
    </row>
    <row r="2481" spans="1:10" x14ac:dyDescent="0.2">
      <c r="A2481">
        <v>5994</v>
      </c>
      <c r="B2481" s="585">
        <v>43059.040277777778</v>
      </c>
      <c r="C2481" s="376" t="s">
        <v>2050</v>
      </c>
      <c r="D2481" s="355">
        <v>1233</v>
      </c>
      <c r="E2481">
        <v>0.01</v>
      </c>
      <c r="F2481">
        <v>1.17726</v>
      </c>
      <c r="G2481" s="355">
        <v>0</v>
      </c>
      <c r="H2481">
        <v>1.17726</v>
      </c>
      <c r="I2481">
        <v>-0.79</v>
      </c>
      <c r="J2481" s="355">
        <v>11445.98</v>
      </c>
    </row>
    <row r="2482" spans="1:10" x14ac:dyDescent="0.2">
      <c r="A2482">
        <v>5969</v>
      </c>
      <c r="B2482" s="585">
        <v>43056.143750000003</v>
      </c>
      <c r="C2482" s="376" t="s">
        <v>93</v>
      </c>
      <c r="D2482" s="355">
        <v>1234</v>
      </c>
      <c r="E2482">
        <v>0.02</v>
      </c>
      <c r="F2482">
        <v>1.17991</v>
      </c>
      <c r="G2482" s="355">
        <v>0</v>
      </c>
      <c r="H2482">
        <v>0</v>
      </c>
    </row>
    <row r="2483" spans="1:10" x14ac:dyDescent="0.2">
      <c r="A2483">
        <v>5995</v>
      </c>
      <c r="B2483" s="585">
        <v>43059.040277777778</v>
      </c>
      <c r="C2483" s="376" t="s">
        <v>2050</v>
      </c>
      <c r="D2483" s="355">
        <v>1234</v>
      </c>
      <c r="E2483">
        <v>0.02</v>
      </c>
      <c r="F2483">
        <v>1.17726</v>
      </c>
      <c r="G2483" s="355">
        <v>0</v>
      </c>
      <c r="H2483">
        <v>1.17726</v>
      </c>
      <c r="I2483">
        <v>5.29</v>
      </c>
      <c r="J2483" s="355">
        <v>11451.27</v>
      </c>
    </row>
    <row r="2484" spans="1:10" x14ac:dyDescent="0.2">
      <c r="A2484">
        <v>5975</v>
      </c>
      <c r="B2484" s="585">
        <v>43056.186111111114</v>
      </c>
      <c r="C2484" s="376" t="s">
        <v>92</v>
      </c>
      <c r="D2484" s="355">
        <v>1235</v>
      </c>
      <c r="E2484">
        <v>0.01</v>
      </c>
      <c r="F2484">
        <v>1.1819999999999999</v>
      </c>
      <c r="G2484" s="355">
        <v>0</v>
      </c>
      <c r="H2484">
        <v>0</v>
      </c>
    </row>
    <row r="2485" spans="1:10" x14ac:dyDescent="0.2">
      <c r="A2485">
        <v>5980</v>
      </c>
      <c r="B2485" s="585">
        <v>43056.541666666664</v>
      </c>
      <c r="C2485" s="376" t="s">
        <v>2050</v>
      </c>
      <c r="D2485" s="355">
        <v>1235</v>
      </c>
      <c r="E2485">
        <v>0.01</v>
      </c>
      <c r="F2485">
        <v>1.1812400000000001</v>
      </c>
      <c r="G2485" s="355">
        <v>0</v>
      </c>
      <c r="H2485">
        <v>1.1812400000000001</v>
      </c>
      <c r="I2485">
        <v>-0.83</v>
      </c>
      <c r="J2485" s="355">
        <v>11436.93</v>
      </c>
    </row>
    <row r="2486" spans="1:10" x14ac:dyDescent="0.2">
      <c r="A2486">
        <v>5977</v>
      </c>
      <c r="B2486" s="585">
        <v>43056.434027777781</v>
      </c>
      <c r="C2486" s="376" t="s">
        <v>92</v>
      </c>
      <c r="D2486" s="355">
        <v>1236</v>
      </c>
      <c r="E2486">
        <v>0.02</v>
      </c>
      <c r="F2486">
        <v>1.1785000000000001</v>
      </c>
      <c r="G2486" s="355">
        <v>0</v>
      </c>
      <c r="H2486">
        <v>0</v>
      </c>
    </row>
    <row r="2487" spans="1:10" x14ac:dyDescent="0.2">
      <c r="A2487">
        <v>5981</v>
      </c>
      <c r="B2487" s="585">
        <v>43056.541666666664</v>
      </c>
      <c r="C2487" s="376" t="s">
        <v>2050</v>
      </c>
      <c r="D2487" s="355">
        <v>1236</v>
      </c>
      <c r="E2487">
        <v>0.02</v>
      </c>
      <c r="F2487">
        <v>1.1812400000000001</v>
      </c>
      <c r="G2487" s="355">
        <v>0</v>
      </c>
      <c r="H2487">
        <v>1.1812400000000001</v>
      </c>
      <c r="I2487">
        <v>5.34</v>
      </c>
      <c r="J2487" s="355">
        <v>11442.27</v>
      </c>
    </row>
    <row r="2488" spans="1:10" x14ac:dyDescent="0.2">
      <c r="A2488">
        <v>5982</v>
      </c>
      <c r="B2488" s="585">
        <v>43056.541666666664</v>
      </c>
      <c r="C2488" s="376" t="s">
        <v>92</v>
      </c>
      <c r="D2488" s="355">
        <v>1237</v>
      </c>
      <c r="E2488">
        <v>0.01</v>
      </c>
      <c r="F2488">
        <v>1.18127</v>
      </c>
      <c r="G2488" s="355">
        <v>0</v>
      </c>
      <c r="H2488">
        <v>0</v>
      </c>
    </row>
    <row r="2489" spans="1:10" x14ac:dyDescent="0.2">
      <c r="A2489">
        <v>5987</v>
      </c>
      <c r="B2489" s="585">
        <v>43056.837500000001</v>
      </c>
      <c r="C2489" s="376" t="s">
        <v>2050</v>
      </c>
      <c r="D2489" s="355">
        <v>1237</v>
      </c>
      <c r="E2489">
        <v>0.01</v>
      </c>
      <c r="F2489">
        <v>1.1805000000000001</v>
      </c>
      <c r="G2489" s="355">
        <v>0</v>
      </c>
      <c r="H2489">
        <v>1.1805000000000001</v>
      </c>
      <c r="I2489">
        <v>-0.84</v>
      </c>
      <c r="J2489" s="355">
        <v>11441.43</v>
      </c>
    </row>
    <row r="2490" spans="1:10" x14ac:dyDescent="0.2">
      <c r="A2490">
        <v>5984</v>
      </c>
      <c r="B2490" s="585">
        <v>43056.649305555555</v>
      </c>
      <c r="C2490" s="376" t="s">
        <v>92</v>
      </c>
      <c r="D2490" s="355">
        <v>1238</v>
      </c>
      <c r="E2490">
        <v>0.02</v>
      </c>
      <c r="F2490">
        <v>1.1777599999999999</v>
      </c>
      <c r="G2490" s="355">
        <v>0</v>
      </c>
      <c r="H2490">
        <v>0</v>
      </c>
    </row>
    <row r="2491" spans="1:10" x14ac:dyDescent="0.2">
      <c r="A2491">
        <v>5988</v>
      </c>
      <c r="B2491" s="585">
        <v>43056.837500000001</v>
      </c>
      <c r="C2491" s="376" t="s">
        <v>2050</v>
      </c>
      <c r="D2491" s="355">
        <v>1238</v>
      </c>
      <c r="E2491">
        <v>0.02</v>
      </c>
      <c r="F2491">
        <v>1.1805000000000001</v>
      </c>
      <c r="G2491" s="355">
        <v>0</v>
      </c>
      <c r="H2491">
        <v>1.1805000000000001</v>
      </c>
      <c r="I2491">
        <v>5.34</v>
      </c>
      <c r="J2491" s="355">
        <v>11446.77</v>
      </c>
    </row>
    <row r="2492" spans="1:10" x14ac:dyDescent="0.2">
      <c r="A2492">
        <v>5989</v>
      </c>
      <c r="B2492" s="585">
        <v>43056.837500000001</v>
      </c>
      <c r="C2492" s="376" t="s">
        <v>92</v>
      </c>
      <c r="D2492" s="355">
        <v>1239</v>
      </c>
      <c r="E2492">
        <v>0.01</v>
      </c>
      <c r="F2492">
        <v>1.18055</v>
      </c>
      <c r="G2492" s="355">
        <v>0</v>
      </c>
      <c r="H2492">
        <v>0</v>
      </c>
    </row>
    <row r="2493" spans="1:10" x14ac:dyDescent="0.2">
      <c r="A2493">
        <v>6014</v>
      </c>
      <c r="B2493" s="585">
        <v>43059.427083333336</v>
      </c>
      <c r="C2493" s="376" t="s">
        <v>2050</v>
      </c>
      <c r="D2493" s="355">
        <v>1239</v>
      </c>
      <c r="E2493">
        <v>0.01</v>
      </c>
      <c r="F2493">
        <v>1.17713</v>
      </c>
      <c r="G2493" s="355">
        <v>0</v>
      </c>
      <c r="H2493">
        <v>1.17713</v>
      </c>
      <c r="I2493">
        <v>-3.61</v>
      </c>
      <c r="J2493" s="355">
        <v>11450.66</v>
      </c>
    </row>
    <row r="2494" spans="1:10" x14ac:dyDescent="0.2">
      <c r="A2494">
        <v>5996</v>
      </c>
      <c r="B2494" s="585">
        <v>43059.041666666664</v>
      </c>
      <c r="C2494" s="376" t="s">
        <v>93</v>
      </c>
      <c r="D2494" s="355">
        <v>1240</v>
      </c>
      <c r="E2494">
        <v>0.01</v>
      </c>
      <c r="F2494">
        <v>1.1765600000000001</v>
      </c>
      <c r="G2494" s="355">
        <v>0</v>
      </c>
      <c r="H2494">
        <v>0</v>
      </c>
    </row>
    <row r="2495" spans="1:10" x14ac:dyDescent="0.2">
      <c r="A2495">
        <v>6001</v>
      </c>
      <c r="B2495" s="585">
        <v>43059.050694444442</v>
      </c>
      <c r="C2495" s="376" t="s">
        <v>2050</v>
      </c>
      <c r="D2495" s="355">
        <v>1240</v>
      </c>
      <c r="E2495">
        <v>0.01</v>
      </c>
      <c r="F2495">
        <v>1.17499</v>
      </c>
      <c r="G2495" s="355">
        <v>0</v>
      </c>
      <c r="H2495">
        <v>1.17499</v>
      </c>
      <c r="I2495">
        <v>1.5</v>
      </c>
      <c r="J2495" s="355">
        <v>11452.77</v>
      </c>
    </row>
    <row r="2496" spans="1:10" x14ac:dyDescent="0.2">
      <c r="A2496">
        <v>5998</v>
      </c>
      <c r="B2496" s="585">
        <v>43059.041666666664</v>
      </c>
      <c r="C2496" s="376" t="s">
        <v>92</v>
      </c>
      <c r="D2496" s="355">
        <v>1241</v>
      </c>
      <c r="E2496">
        <v>0.02</v>
      </c>
      <c r="F2496">
        <v>1.1766399999999999</v>
      </c>
      <c r="G2496" s="355">
        <v>0</v>
      </c>
      <c r="H2496">
        <v>0</v>
      </c>
    </row>
    <row r="2497" spans="1:10" x14ac:dyDescent="0.2">
      <c r="A2497">
        <v>6015</v>
      </c>
      <c r="B2497" s="585">
        <v>43059.427083333336</v>
      </c>
      <c r="C2497" s="376" t="s">
        <v>2050</v>
      </c>
      <c r="D2497" s="355">
        <v>1241</v>
      </c>
      <c r="E2497">
        <v>0.02</v>
      </c>
      <c r="F2497">
        <v>1.17713</v>
      </c>
      <c r="G2497" s="355">
        <v>0</v>
      </c>
      <c r="H2497">
        <v>1.17713</v>
      </c>
      <c r="I2497">
        <v>0.84</v>
      </c>
      <c r="J2497" s="355">
        <v>11451.5</v>
      </c>
    </row>
    <row r="2498" spans="1:10" x14ac:dyDescent="0.2">
      <c r="A2498">
        <v>6002</v>
      </c>
      <c r="B2498" s="585">
        <v>43059.050694444442</v>
      </c>
      <c r="C2498" s="376" t="s">
        <v>93</v>
      </c>
      <c r="D2498" s="355">
        <v>1242</v>
      </c>
      <c r="E2498">
        <v>0.01</v>
      </c>
      <c r="F2498">
        <v>1.1749499999999999</v>
      </c>
      <c r="G2498" s="355">
        <v>0</v>
      </c>
      <c r="H2498">
        <v>0</v>
      </c>
    </row>
    <row r="2499" spans="1:10" x14ac:dyDescent="0.2">
      <c r="A2499">
        <v>6004</v>
      </c>
      <c r="B2499" s="585">
        <v>43059.0625</v>
      </c>
      <c r="C2499" s="376" t="s">
        <v>2050</v>
      </c>
      <c r="D2499" s="355">
        <v>1242</v>
      </c>
      <c r="E2499">
        <v>0.01</v>
      </c>
      <c r="F2499">
        <v>1.1733800000000001</v>
      </c>
      <c r="G2499" s="355">
        <v>0</v>
      </c>
      <c r="H2499">
        <v>1.1733800000000001</v>
      </c>
      <c r="I2499">
        <v>1.5</v>
      </c>
      <c r="J2499" s="355">
        <v>11454.27</v>
      </c>
    </row>
    <row r="2500" spans="1:10" x14ac:dyDescent="0.2">
      <c r="A2500">
        <v>6005</v>
      </c>
      <c r="B2500" s="585">
        <v>43059.0625</v>
      </c>
      <c r="C2500" s="376" t="s">
        <v>93</v>
      </c>
      <c r="D2500" s="355">
        <v>1243</v>
      </c>
      <c r="E2500">
        <v>0.01</v>
      </c>
      <c r="F2500">
        <v>1.1731799999999999</v>
      </c>
      <c r="G2500" s="355">
        <v>0</v>
      </c>
      <c r="H2500">
        <v>0</v>
      </c>
    </row>
    <row r="2501" spans="1:10" x14ac:dyDescent="0.2">
      <c r="A2501">
        <v>6032</v>
      </c>
      <c r="B2501" s="585">
        <v>43059.695833333331</v>
      </c>
      <c r="C2501" s="376" t="s">
        <v>2050</v>
      </c>
      <c r="D2501" s="355">
        <v>1243</v>
      </c>
      <c r="E2501">
        <v>0.01</v>
      </c>
      <c r="F2501">
        <v>1.17632</v>
      </c>
      <c r="G2501" s="355">
        <v>0</v>
      </c>
      <c r="H2501">
        <v>1.17632</v>
      </c>
      <c r="I2501">
        <v>-3.21</v>
      </c>
      <c r="J2501" s="355">
        <v>11463.05</v>
      </c>
    </row>
    <row r="2502" spans="1:10" x14ac:dyDescent="0.2">
      <c r="A2502">
        <v>6007</v>
      </c>
      <c r="B2502" s="585">
        <v>43059.0625</v>
      </c>
      <c r="C2502" s="376" t="s">
        <v>92</v>
      </c>
      <c r="D2502" s="355">
        <v>1244</v>
      </c>
      <c r="E2502">
        <v>0.03</v>
      </c>
      <c r="F2502">
        <v>1.1731400000000001</v>
      </c>
      <c r="G2502" s="355">
        <v>0</v>
      </c>
      <c r="H2502">
        <v>0</v>
      </c>
    </row>
    <row r="2503" spans="1:10" x14ac:dyDescent="0.2">
      <c r="A2503">
        <v>6016</v>
      </c>
      <c r="B2503" s="585">
        <v>43059.427083333336</v>
      </c>
      <c r="C2503" s="376" t="s">
        <v>2050</v>
      </c>
      <c r="D2503" s="355">
        <v>1244</v>
      </c>
      <c r="E2503">
        <v>0.03</v>
      </c>
      <c r="F2503">
        <v>1.17713</v>
      </c>
      <c r="G2503" s="355">
        <v>0</v>
      </c>
      <c r="H2503">
        <v>1.17713</v>
      </c>
      <c r="I2503">
        <v>11.76</v>
      </c>
      <c r="J2503" s="355">
        <v>11463.26</v>
      </c>
    </row>
    <row r="2504" spans="1:10" x14ac:dyDescent="0.2">
      <c r="A2504">
        <v>6011</v>
      </c>
      <c r="B2504" s="585">
        <v>43059.425694444442</v>
      </c>
      <c r="C2504" s="376" t="s">
        <v>93</v>
      </c>
      <c r="D2504" s="355">
        <v>1245</v>
      </c>
      <c r="E2504">
        <v>0.02</v>
      </c>
      <c r="F2504">
        <v>1.1766799999999999</v>
      </c>
      <c r="G2504" s="355">
        <v>0</v>
      </c>
      <c r="H2504">
        <v>0</v>
      </c>
    </row>
    <row r="2505" spans="1:10" x14ac:dyDescent="0.2">
      <c r="A2505">
        <v>6033</v>
      </c>
      <c r="B2505" s="585">
        <v>43059.695833333331</v>
      </c>
      <c r="C2505" s="376" t="s">
        <v>2050</v>
      </c>
      <c r="D2505" s="355">
        <v>1245</v>
      </c>
      <c r="E2505">
        <v>0.02</v>
      </c>
      <c r="F2505">
        <v>1.17632</v>
      </c>
      <c r="G2505" s="355">
        <v>0</v>
      </c>
      <c r="H2505">
        <v>1.17632</v>
      </c>
      <c r="I2505">
        <v>0.57999999999999996</v>
      </c>
      <c r="J2505" s="355">
        <v>11463.63</v>
      </c>
    </row>
    <row r="2506" spans="1:10" x14ac:dyDescent="0.2">
      <c r="A2506">
        <v>6017</v>
      </c>
      <c r="B2506" s="585">
        <v>43059.427083333336</v>
      </c>
      <c r="C2506" s="376" t="s">
        <v>92</v>
      </c>
      <c r="D2506" s="355">
        <v>1246</v>
      </c>
      <c r="E2506">
        <v>0.01</v>
      </c>
      <c r="F2506">
        <v>1.1771799999999999</v>
      </c>
      <c r="G2506" s="355">
        <v>0</v>
      </c>
      <c r="H2506">
        <v>0</v>
      </c>
    </row>
    <row r="2507" spans="1:10" x14ac:dyDescent="0.2">
      <c r="A2507">
        <v>6019</v>
      </c>
      <c r="B2507" s="585">
        <v>43059.444444444445</v>
      </c>
      <c r="C2507" s="376" t="s">
        <v>2050</v>
      </c>
      <c r="D2507" s="355">
        <v>1246</v>
      </c>
      <c r="E2507">
        <v>0.01</v>
      </c>
      <c r="F2507">
        <v>1.17875</v>
      </c>
      <c r="G2507" s="355">
        <v>0</v>
      </c>
      <c r="H2507">
        <v>1.17875</v>
      </c>
      <c r="I2507">
        <v>1.5</v>
      </c>
      <c r="J2507" s="355">
        <v>11464.76</v>
      </c>
    </row>
    <row r="2508" spans="1:10" x14ac:dyDescent="0.2">
      <c r="A2508">
        <v>6020</v>
      </c>
      <c r="B2508" s="585">
        <v>43059.444444444445</v>
      </c>
      <c r="C2508" s="376" t="s">
        <v>92</v>
      </c>
      <c r="D2508" s="355">
        <v>1247</v>
      </c>
      <c r="E2508">
        <v>0.01</v>
      </c>
      <c r="F2508">
        <v>1.17882</v>
      </c>
      <c r="G2508" s="355">
        <v>0</v>
      </c>
      <c r="H2508">
        <v>0</v>
      </c>
    </row>
    <row r="2509" spans="1:10" x14ac:dyDescent="0.2">
      <c r="A2509">
        <v>6026</v>
      </c>
      <c r="B2509" s="585">
        <v>43059.449305555558</v>
      </c>
      <c r="C2509" s="376" t="s">
        <v>2050</v>
      </c>
      <c r="D2509" s="355">
        <v>1247</v>
      </c>
      <c r="E2509">
        <v>0.01</v>
      </c>
      <c r="F2509">
        <v>1.1803900000000001</v>
      </c>
      <c r="G2509" s="355">
        <v>0</v>
      </c>
      <c r="H2509">
        <v>1.1803900000000001</v>
      </c>
      <c r="I2509">
        <v>1.5</v>
      </c>
      <c r="J2509" s="355">
        <v>11466.26</v>
      </c>
    </row>
    <row r="2510" spans="1:10" x14ac:dyDescent="0.2">
      <c r="A2510">
        <v>6022</v>
      </c>
      <c r="B2510" s="585">
        <v>43059.449305555558</v>
      </c>
      <c r="C2510" s="376" t="s">
        <v>93</v>
      </c>
      <c r="D2510" s="355">
        <v>1248</v>
      </c>
      <c r="E2510">
        <v>0.03</v>
      </c>
      <c r="F2510">
        <v>1.1802699999999999</v>
      </c>
      <c r="G2510" s="355">
        <v>0</v>
      </c>
      <c r="H2510">
        <v>0</v>
      </c>
    </row>
    <row r="2511" spans="1:10" x14ac:dyDescent="0.2">
      <c r="A2511">
        <v>6034</v>
      </c>
      <c r="B2511" s="585">
        <v>43059.695833333331</v>
      </c>
      <c r="C2511" s="376" t="s">
        <v>2050</v>
      </c>
      <c r="D2511" s="355">
        <v>1248</v>
      </c>
      <c r="E2511">
        <v>0.03</v>
      </c>
      <c r="F2511">
        <v>1.17632</v>
      </c>
      <c r="G2511" s="355">
        <v>0</v>
      </c>
      <c r="H2511">
        <v>1.17632</v>
      </c>
      <c r="I2511">
        <v>11.64</v>
      </c>
      <c r="J2511" s="355">
        <v>11475.27</v>
      </c>
    </row>
    <row r="2512" spans="1:10" x14ac:dyDescent="0.2">
      <c r="A2512">
        <v>6027</v>
      </c>
      <c r="B2512" s="585">
        <v>43059.449305555558</v>
      </c>
      <c r="C2512" s="376" t="s">
        <v>92</v>
      </c>
      <c r="D2512" s="355">
        <v>1249</v>
      </c>
      <c r="E2512">
        <v>0.01</v>
      </c>
      <c r="F2512">
        <v>1.18042</v>
      </c>
      <c r="G2512" s="355">
        <v>0</v>
      </c>
      <c r="H2512">
        <v>0</v>
      </c>
    </row>
    <row r="2513" spans="1:10" x14ac:dyDescent="0.2">
      <c r="A2513">
        <v>6062</v>
      </c>
      <c r="B2513" s="585">
        <v>43061.697916666664</v>
      </c>
      <c r="C2513" s="376" t="s">
        <v>2050</v>
      </c>
      <c r="D2513" s="355">
        <v>1249</v>
      </c>
      <c r="E2513">
        <v>0.01</v>
      </c>
      <c r="F2513">
        <v>1.17753</v>
      </c>
      <c r="G2513" s="355">
        <v>0</v>
      </c>
      <c r="H2513">
        <v>1.17753</v>
      </c>
      <c r="I2513">
        <v>-3.2</v>
      </c>
      <c r="J2513" s="355">
        <v>11476.57</v>
      </c>
    </row>
    <row r="2514" spans="1:10" x14ac:dyDescent="0.2">
      <c r="A2514">
        <v>6029</v>
      </c>
      <c r="B2514" s="585">
        <v>43059.652083333334</v>
      </c>
      <c r="C2514" s="376" t="s">
        <v>92</v>
      </c>
      <c r="D2514" s="355">
        <v>1250</v>
      </c>
      <c r="E2514">
        <v>0.02</v>
      </c>
      <c r="F2514">
        <v>1.1768799999999999</v>
      </c>
      <c r="G2514" s="355">
        <v>0</v>
      </c>
      <c r="H2514">
        <v>0</v>
      </c>
    </row>
    <row r="2515" spans="1:10" x14ac:dyDescent="0.2">
      <c r="A2515">
        <v>6063</v>
      </c>
      <c r="B2515" s="585">
        <v>43061.697916666664</v>
      </c>
      <c r="C2515" s="376" t="s">
        <v>2050</v>
      </c>
      <c r="D2515" s="355">
        <v>1250</v>
      </c>
      <c r="E2515">
        <v>0.02</v>
      </c>
      <c r="F2515">
        <v>1.17753</v>
      </c>
      <c r="G2515" s="355">
        <v>0</v>
      </c>
      <c r="H2515">
        <v>1.17753</v>
      </c>
      <c r="I2515">
        <v>0.68</v>
      </c>
      <c r="J2515" s="355">
        <v>11477.26</v>
      </c>
    </row>
    <row r="2516" spans="1:10" x14ac:dyDescent="0.2">
      <c r="A2516">
        <v>6035</v>
      </c>
      <c r="B2516" s="585">
        <v>43059.695833333331</v>
      </c>
      <c r="C2516" s="376" t="s">
        <v>93</v>
      </c>
      <c r="D2516" s="355">
        <v>1251</v>
      </c>
      <c r="E2516">
        <v>0.01</v>
      </c>
      <c r="F2516">
        <v>1.17622</v>
      </c>
      <c r="G2516" s="355">
        <v>0</v>
      </c>
      <c r="H2516">
        <v>0</v>
      </c>
    </row>
    <row r="2517" spans="1:10" x14ac:dyDescent="0.2">
      <c r="A2517">
        <v>6037</v>
      </c>
      <c r="B2517" s="585">
        <v>43059.713888888888</v>
      </c>
      <c r="C2517" s="376" t="s">
        <v>2050</v>
      </c>
      <c r="D2517" s="355">
        <v>1251</v>
      </c>
      <c r="E2517">
        <v>0.01</v>
      </c>
      <c r="F2517">
        <v>1.17465</v>
      </c>
      <c r="G2517" s="355">
        <v>0</v>
      </c>
      <c r="H2517">
        <v>1.17465</v>
      </c>
      <c r="I2517">
        <v>1.5</v>
      </c>
      <c r="J2517" s="355">
        <v>11476.77</v>
      </c>
    </row>
    <row r="2518" spans="1:10" x14ac:dyDescent="0.2">
      <c r="A2518">
        <v>6038</v>
      </c>
      <c r="B2518" s="585">
        <v>43059.713888888888</v>
      </c>
      <c r="C2518" s="376" t="s">
        <v>93</v>
      </c>
      <c r="D2518" s="355">
        <v>1252</v>
      </c>
      <c r="E2518">
        <v>0.01</v>
      </c>
      <c r="F2518">
        <v>1.1746000000000001</v>
      </c>
      <c r="G2518" s="355">
        <v>0</v>
      </c>
      <c r="H2518">
        <v>0</v>
      </c>
    </row>
    <row r="2519" spans="1:10" x14ac:dyDescent="0.2">
      <c r="A2519">
        <v>6044</v>
      </c>
      <c r="B2519" s="585">
        <v>43059.900694444441</v>
      </c>
      <c r="C2519" s="376" t="s">
        <v>2050</v>
      </c>
      <c r="D2519" s="355">
        <v>1252</v>
      </c>
      <c r="E2519">
        <v>0.01</v>
      </c>
      <c r="F2519">
        <v>1.17303</v>
      </c>
      <c r="G2519" s="355">
        <v>0</v>
      </c>
      <c r="H2519">
        <v>1.17303</v>
      </c>
      <c r="I2519">
        <v>1.5</v>
      </c>
      <c r="J2519" s="355">
        <v>11478.27</v>
      </c>
    </row>
    <row r="2520" spans="1:10" x14ac:dyDescent="0.2">
      <c r="A2520">
        <v>6040</v>
      </c>
      <c r="B2520" s="585">
        <v>43059.777083333334</v>
      </c>
      <c r="C2520" s="376" t="s">
        <v>92</v>
      </c>
      <c r="D2520" s="355">
        <v>1253</v>
      </c>
      <c r="E2520">
        <v>0.03</v>
      </c>
      <c r="F2520">
        <v>1.1733800000000001</v>
      </c>
      <c r="G2520" s="355">
        <v>0</v>
      </c>
      <c r="H2520">
        <v>0</v>
      </c>
    </row>
    <row r="2521" spans="1:10" x14ac:dyDescent="0.2">
      <c r="A2521">
        <v>6064</v>
      </c>
      <c r="B2521" s="585">
        <v>43061.697916666664</v>
      </c>
      <c r="C2521" s="376" t="s">
        <v>2050</v>
      </c>
      <c r="D2521" s="355">
        <v>1253</v>
      </c>
      <c r="E2521">
        <v>0.03</v>
      </c>
      <c r="F2521">
        <v>1.17753</v>
      </c>
      <c r="G2521" s="355">
        <v>0</v>
      </c>
      <c r="H2521">
        <v>1.17753</v>
      </c>
      <c r="I2521">
        <v>11.53</v>
      </c>
      <c r="J2521" s="355">
        <v>11488.78</v>
      </c>
    </row>
    <row r="2522" spans="1:10" x14ac:dyDescent="0.2">
      <c r="A2522">
        <v>6045</v>
      </c>
      <c r="B2522" s="585">
        <v>43059.900694444441</v>
      </c>
      <c r="C2522" s="376" t="s">
        <v>93</v>
      </c>
      <c r="D2522" s="355">
        <v>1254</v>
      </c>
      <c r="E2522">
        <v>0.01</v>
      </c>
      <c r="F2522">
        <v>1.1730100000000001</v>
      </c>
      <c r="G2522" s="355">
        <v>0</v>
      </c>
      <c r="H2522">
        <v>0</v>
      </c>
    </row>
    <row r="2523" spans="1:10" x14ac:dyDescent="0.2">
      <c r="A2523">
        <v>6051</v>
      </c>
      <c r="B2523" s="585">
        <v>43060.484722222223</v>
      </c>
      <c r="C2523" s="376" t="s">
        <v>2050</v>
      </c>
      <c r="D2523" s="355">
        <v>1254</v>
      </c>
      <c r="E2523">
        <v>0.01</v>
      </c>
      <c r="F2523">
        <v>1.1715100000000001</v>
      </c>
      <c r="G2523" s="355">
        <v>0</v>
      </c>
      <c r="H2523">
        <v>1.1715100000000001</v>
      </c>
      <c r="I2523">
        <v>1.5</v>
      </c>
      <c r="J2523" s="355">
        <v>11479.77</v>
      </c>
    </row>
    <row r="2524" spans="1:10" x14ac:dyDescent="0.2">
      <c r="A2524">
        <v>6052</v>
      </c>
      <c r="B2524" s="585">
        <v>43060.484722222223</v>
      </c>
      <c r="C2524" s="376" t="s">
        <v>93</v>
      </c>
      <c r="D2524" s="355">
        <v>1255</v>
      </c>
      <c r="E2524">
        <v>0.01</v>
      </c>
      <c r="F2524">
        <v>1.1714899999999999</v>
      </c>
      <c r="G2524" s="355">
        <v>0</v>
      </c>
      <c r="H2524">
        <v>0</v>
      </c>
    </row>
    <row r="2525" spans="1:10" x14ac:dyDescent="0.2">
      <c r="A2525">
        <v>6164</v>
      </c>
      <c r="B2525" s="585">
        <v>43067.724305555559</v>
      </c>
      <c r="C2525" s="376" t="s">
        <v>2050</v>
      </c>
      <c r="D2525" s="355">
        <v>1255</v>
      </c>
      <c r="E2525">
        <v>0.01</v>
      </c>
      <c r="F2525">
        <v>1.1868399999999999</v>
      </c>
      <c r="G2525" s="355">
        <v>0</v>
      </c>
      <c r="H2525">
        <v>1.1868399999999999</v>
      </c>
      <c r="I2525">
        <v>-14.96</v>
      </c>
      <c r="J2525" s="355">
        <v>11490.33</v>
      </c>
    </row>
    <row r="2526" spans="1:10" x14ac:dyDescent="0.2">
      <c r="A2526">
        <v>6054</v>
      </c>
      <c r="B2526" s="585">
        <v>43060.843055555553</v>
      </c>
      <c r="C2526" s="376" t="s">
        <v>93</v>
      </c>
      <c r="D2526" s="355">
        <v>1256</v>
      </c>
      <c r="E2526">
        <v>0.02</v>
      </c>
      <c r="F2526">
        <v>1.1750100000000001</v>
      </c>
      <c r="G2526" s="355">
        <v>0</v>
      </c>
      <c r="H2526">
        <v>0</v>
      </c>
    </row>
    <row r="2527" spans="1:10" x14ac:dyDescent="0.2">
      <c r="A2527">
        <v>6165</v>
      </c>
      <c r="B2527" s="585">
        <v>43067.724305555559</v>
      </c>
      <c r="C2527" s="376" t="s">
        <v>2050</v>
      </c>
      <c r="D2527" s="355">
        <v>1256</v>
      </c>
      <c r="E2527">
        <v>0.02</v>
      </c>
      <c r="F2527">
        <v>1.1868399999999999</v>
      </c>
      <c r="G2527" s="355">
        <v>0</v>
      </c>
      <c r="H2527">
        <v>1.1868399999999999</v>
      </c>
      <c r="I2527">
        <v>-22.88</v>
      </c>
      <c r="J2527" s="355">
        <v>11467.44</v>
      </c>
    </row>
    <row r="2528" spans="1:10" x14ac:dyDescent="0.2">
      <c r="A2528">
        <v>6065</v>
      </c>
      <c r="B2528" s="585">
        <v>43061.697916666664</v>
      </c>
      <c r="C2528" s="376" t="s">
        <v>92</v>
      </c>
      <c r="D2528" s="355">
        <v>1257</v>
      </c>
      <c r="E2528">
        <v>0.01</v>
      </c>
      <c r="F2528">
        <v>1.17754</v>
      </c>
      <c r="G2528" s="355">
        <v>0</v>
      </c>
      <c r="H2528">
        <v>0</v>
      </c>
    </row>
    <row r="2529" spans="1:10" x14ac:dyDescent="0.2">
      <c r="A2529">
        <v>6071</v>
      </c>
      <c r="B2529" s="585">
        <v>43061.72152777778</v>
      </c>
      <c r="C2529" s="376" t="s">
        <v>2050</v>
      </c>
      <c r="D2529" s="355">
        <v>1257</v>
      </c>
      <c r="E2529">
        <v>0.01</v>
      </c>
      <c r="F2529">
        <v>1.1791100000000001</v>
      </c>
      <c r="G2529" s="355">
        <v>0</v>
      </c>
      <c r="H2529">
        <v>1.1791100000000001</v>
      </c>
      <c r="I2529">
        <v>1.5</v>
      </c>
      <c r="J2529" s="355">
        <v>11490.28</v>
      </c>
    </row>
    <row r="2530" spans="1:10" x14ac:dyDescent="0.2">
      <c r="A2530">
        <v>6067</v>
      </c>
      <c r="B2530" s="585">
        <v>43061.716666666667</v>
      </c>
      <c r="C2530" s="376" t="s">
        <v>93</v>
      </c>
      <c r="D2530" s="355">
        <v>1258</v>
      </c>
      <c r="E2530">
        <v>0.03</v>
      </c>
      <c r="F2530">
        <v>1.17852</v>
      </c>
      <c r="G2530" s="355">
        <v>0</v>
      </c>
      <c r="H2530">
        <v>0</v>
      </c>
    </row>
    <row r="2531" spans="1:10" x14ac:dyDescent="0.2">
      <c r="A2531">
        <v>6166</v>
      </c>
      <c r="B2531" s="585">
        <v>43067.724305555559</v>
      </c>
      <c r="C2531" s="376" t="s">
        <v>2050</v>
      </c>
      <c r="D2531" s="355">
        <v>1258</v>
      </c>
      <c r="E2531">
        <v>0.03</v>
      </c>
      <c r="F2531">
        <v>1.1868399999999999</v>
      </c>
      <c r="G2531" s="355">
        <v>0</v>
      </c>
      <c r="H2531">
        <v>1.1868399999999999</v>
      </c>
      <c r="I2531">
        <v>-23.99</v>
      </c>
      <c r="J2531" s="355">
        <v>11443.45</v>
      </c>
    </row>
    <row r="2532" spans="1:10" x14ac:dyDescent="0.2">
      <c r="A2532">
        <v>6072</v>
      </c>
      <c r="B2532" s="585">
        <v>43061.72152777778</v>
      </c>
      <c r="C2532" s="376" t="s">
        <v>92</v>
      </c>
      <c r="D2532" s="355">
        <v>1259</v>
      </c>
      <c r="E2532">
        <v>0.01</v>
      </c>
      <c r="F2532">
        <v>1.1792</v>
      </c>
      <c r="G2532" s="355">
        <v>0</v>
      </c>
      <c r="H2532">
        <v>0</v>
      </c>
    </row>
    <row r="2533" spans="1:10" x14ac:dyDescent="0.2">
      <c r="A2533">
        <v>6074</v>
      </c>
      <c r="B2533" s="585">
        <v>43061.879166666666</v>
      </c>
      <c r="C2533" s="376" t="s">
        <v>2050</v>
      </c>
      <c r="D2533" s="355">
        <v>1259</v>
      </c>
      <c r="E2533">
        <v>0.01</v>
      </c>
      <c r="F2533">
        <v>1.1807700000000001</v>
      </c>
      <c r="G2533" s="355">
        <v>0</v>
      </c>
      <c r="H2533">
        <v>1.1807700000000001</v>
      </c>
      <c r="I2533">
        <v>1.5</v>
      </c>
      <c r="J2533" s="355">
        <v>11491.78</v>
      </c>
    </row>
    <row r="2534" spans="1:10" x14ac:dyDescent="0.2">
      <c r="A2534">
        <v>6075</v>
      </c>
      <c r="B2534" s="585">
        <v>43061.879166666666</v>
      </c>
      <c r="C2534" s="376" t="s">
        <v>92</v>
      </c>
      <c r="D2534" s="355">
        <v>1260</v>
      </c>
      <c r="E2534">
        <v>0.01</v>
      </c>
      <c r="F2534">
        <v>1.1808099999999999</v>
      </c>
      <c r="G2534" s="355">
        <v>0</v>
      </c>
      <c r="H2534">
        <v>0</v>
      </c>
    </row>
    <row r="2535" spans="1:10" x14ac:dyDescent="0.2">
      <c r="A2535">
        <v>6082</v>
      </c>
      <c r="B2535" s="585">
        <v>43061.895833333336</v>
      </c>
      <c r="C2535" s="376" t="s">
        <v>2050</v>
      </c>
      <c r="D2535" s="355">
        <v>1260</v>
      </c>
      <c r="E2535">
        <v>0.01</v>
      </c>
      <c r="F2535">
        <v>1.18238</v>
      </c>
      <c r="G2535" s="355">
        <v>0</v>
      </c>
      <c r="H2535">
        <v>1.18238</v>
      </c>
      <c r="I2535">
        <v>1.5</v>
      </c>
      <c r="J2535" s="355">
        <v>11493.28</v>
      </c>
    </row>
    <row r="2536" spans="1:10" x14ac:dyDescent="0.2">
      <c r="A2536">
        <v>6077</v>
      </c>
      <c r="B2536" s="585">
        <v>43061.895833333336</v>
      </c>
      <c r="C2536" s="376" t="s">
        <v>93</v>
      </c>
      <c r="D2536" s="355">
        <v>1261</v>
      </c>
      <c r="E2536">
        <v>0.06</v>
      </c>
      <c r="F2536">
        <v>1.1820900000000001</v>
      </c>
      <c r="G2536" s="355">
        <v>0</v>
      </c>
      <c r="H2536">
        <v>0</v>
      </c>
    </row>
    <row r="2537" spans="1:10" x14ac:dyDescent="0.2">
      <c r="A2537">
        <v>6167</v>
      </c>
      <c r="B2537" s="585">
        <v>43067.724305555559</v>
      </c>
      <c r="C2537" s="376" t="s">
        <v>2050</v>
      </c>
      <c r="D2537" s="355">
        <v>1261</v>
      </c>
      <c r="E2537">
        <v>0.06</v>
      </c>
      <c r="F2537">
        <v>1.1868399999999999</v>
      </c>
      <c r="G2537" s="355">
        <v>0</v>
      </c>
      <c r="H2537">
        <v>1.1868399999999999</v>
      </c>
      <c r="I2537">
        <v>-26.57</v>
      </c>
      <c r="J2537" s="355">
        <v>11416.88</v>
      </c>
    </row>
    <row r="2538" spans="1:10" x14ac:dyDescent="0.2">
      <c r="A2538">
        <v>6083</v>
      </c>
      <c r="B2538" s="585">
        <v>43061.895833333336</v>
      </c>
      <c r="C2538" s="376" t="s">
        <v>92</v>
      </c>
      <c r="D2538" s="355">
        <v>1262</v>
      </c>
      <c r="E2538">
        <v>0.01</v>
      </c>
      <c r="F2538">
        <v>1.18249</v>
      </c>
      <c r="G2538" s="355">
        <v>0</v>
      </c>
      <c r="H2538">
        <v>0</v>
      </c>
    </row>
    <row r="2539" spans="1:10" x14ac:dyDescent="0.2">
      <c r="A2539">
        <v>6090</v>
      </c>
      <c r="B2539" s="585">
        <v>43062.421527777777</v>
      </c>
      <c r="C2539" s="376" t="s">
        <v>2050</v>
      </c>
      <c r="D2539" s="355">
        <v>1262</v>
      </c>
      <c r="E2539">
        <v>0.01</v>
      </c>
      <c r="F2539">
        <v>1.18442</v>
      </c>
      <c r="G2539" s="355">
        <v>0</v>
      </c>
      <c r="H2539">
        <v>1.18442</v>
      </c>
      <c r="I2539">
        <v>1.5</v>
      </c>
      <c r="J2539" s="355">
        <v>11494.79</v>
      </c>
    </row>
    <row r="2540" spans="1:10" x14ac:dyDescent="0.2">
      <c r="A2540">
        <v>6091</v>
      </c>
      <c r="B2540" s="585">
        <v>43062.421527777777</v>
      </c>
      <c r="C2540" s="376" t="s">
        <v>92</v>
      </c>
      <c r="D2540" s="355">
        <v>1263</v>
      </c>
      <c r="E2540">
        <v>0.01</v>
      </c>
      <c r="F2540">
        <v>1.1844699999999999</v>
      </c>
      <c r="G2540" s="355">
        <v>0</v>
      </c>
      <c r="H2540">
        <v>0</v>
      </c>
    </row>
    <row r="2541" spans="1:10" x14ac:dyDescent="0.2">
      <c r="A2541">
        <v>6104</v>
      </c>
      <c r="B2541" s="585">
        <v>43063.452777777777</v>
      </c>
      <c r="C2541" s="376" t="s">
        <v>2050</v>
      </c>
      <c r="D2541" s="355">
        <v>1263</v>
      </c>
      <c r="E2541">
        <v>0.01</v>
      </c>
      <c r="F2541">
        <v>1.1861600000000001</v>
      </c>
      <c r="G2541" s="355">
        <v>0</v>
      </c>
      <c r="H2541">
        <v>1.1861600000000001</v>
      </c>
      <c r="I2541">
        <v>1.5</v>
      </c>
      <c r="J2541" s="355">
        <v>11496.29</v>
      </c>
    </row>
    <row r="2542" spans="1:10" x14ac:dyDescent="0.2">
      <c r="A2542">
        <v>6098</v>
      </c>
      <c r="B2542" s="585">
        <v>43063.26666666667</v>
      </c>
      <c r="C2542" s="376" t="s">
        <v>93</v>
      </c>
      <c r="D2542" s="355">
        <v>1264</v>
      </c>
      <c r="E2542">
        <v>0.1</v>
      </c>
      <c r="F2542">
        <v>1.1856</v>
      </c>
      <c r="G2542" s="355">
        <v>0</v>
      </c>
      <c r="H2542">
        <v>0</v>
      </c>
    </row>
    <row r="2543" spans="1:10" x14ac:dyDescent="0.2">
      <c r="A2543">
        <v>6168</v>
      </c>
      <c r="B2543" s="585">
        <v>43067.724305555559</v>
      </c>
      <c r="C2543" s="376" t="s">
        <v>2050</v>
      </c>
      <c r="D2543" s="355">
        <v>1264</v>
      </c>
      <c r="E2543">
        <v>0.1</v>
      </c>
      <c r="F2543">
        <v>1.1868399999999999</v>
      </c>
      <c r="G2543" s="355">
        <v>0</v>
      </c>
      <c r="H2543">
        <v>1.1868399999999999</v>
      </c>
      <c r="I2543">
        <v>-11.79</v>
      </c>
      <c r="J2543" s="355">
        <v>11405.09</v>
      </c>
    </row>
    <row r="2544" spans="1:10" x14ac:dyDescent="0.2">
      <c r="A2544">
        <v>6105</v>
      </c>
      <c r="B2544" s="585">
        <v>43063.452777777777</v>
      </c>
      <c r="C2544" s="376" t="s">
        <v>92</v>
      </c>
      <c r="D2544" s="355">
        <v>1265</v>
      </c>
      <c r="E2544">
        <v>0.01</v>
      </c>
      <c r="F2544">
        <v>1.1862999999999999</v>
      </c>
      <c r="G2544" s="355">
        <v>0</v>
      </c>
      <c r="H2544">
        <v>0</v>
      </c>
    </row>
    <row r="2545" spans="1:10" x14ac:dyDescent="0.2">
      <c r="A2545">
        <v>6107</v>
      </c>
      <c r="B2545" s="585">
        <v>43063.631944444445</v>
      </c>
      <c r="C2545" s="376" t="s">
        <v>2050</v>
      </c>
      <c r="D2545" s="355">
        <v>1265</v>
      </c>
      <c r="E2545">
        <v>0.01</v>
      </c>
      <c r="F2545">
        <v>1.18787</v>
      </c>
      <c r="G2545" s="355">
        <v>0</v>
      </c>
      <c r="H2545">
        <v>1.18787</v>
      </c>
      <c r="I2545">
        <v>1.5</v>
      </c>
      <c r="J2545" s="355">
        <v>11497.79</v>
      </c>
    </row>
    <row r="2546" spans="1:10" x14ac:dyDescent="0.2">
      <c r="A2546">
        <v>6108</v>
      </c>
      <c r="B2546" s="585">
        <v>43063.631944444445</v>
      </c>
      <c r="C2546" s="376" t="s">
        <v>92</v>
      </c>
      <c r="D2546" s="355">
        <v>1266</v>
      </c>
      <c r="E2546">
        <v>0.01</v>
      </c>
      <c r="F2546">
        <v>1.18791</v>
      </c>
      <c r="G2546" s="355">
        <v>0</v>
      </c>
      <c r="H2546">
        <v>0</v>
      </c>
    </row>
    <row r="2547" spans="1:10" x14ac:dyDescent="0.2">
      <c r="A2547">
        <v>6117</v>
      </c>
      <c r="B2547" s="585">
        <v>43063.659722222219</v>
      </c>
      <c r="C2547" s="376" t="s">
        <v>2050</v>
      </c>
      <c r="D2547" s="355">
        <v>1266</v>
      </c>
      <c r="E2547">
        <v>0.01</v>
      </c>
      <c r="F2547">
        <v>1.1894800000000001</v>
      </c>
      <c r="G2547" s="355">
        <v>0</v>
      </c>
      <c r="H2547">
        <v>1.1894800000000001</v>
      </c>
      <c r="I2547">
        <v>1.5</v>
      </c>
      <c r="J2547" s="355">
        <v>11499.29</v>
      </c>
    </row>
    <row r="2548" spans="1:10" x14ac:dyDescent="0.2">
      <c r="A2548">
        <v>6110</v>
      </c>
      <c r="B2548" s="585">
        <v>43063.65902777778</v>
      </c>
      <c r="C2548" s="376" t="s">
        <v>93</v>
      </c>
      <c r="D2548" s="355">
        <v>1267</v>
      </c>
      <c r="E2548">
        <v>0.19</v>
      </c>
      <c r="F2548">
        <v>1.18912</v>
      </c>
      <c r="G2548" s="355">
        <v>0</v>
      </c>
      <c r="H2548">
        <v>0</v>
      </c>
    </row>
    <row r="2549" spans="1:10" x14ac:dyDescent="0.2">
      <c r="A2549">
        <v>6169</v>
      </c>
      <c r="B2549" s="585">
        <v>43067.724305555559</v>
      </c>
      <c r="C2549" s="376" t="s">
        <v>2050</v>
      </c>
      <c r="D2549" s="355">
        <v>1267</v>
      </c>
      <c r="E2549">
        <v>0.19</v>
      </c>
      <c r="F2549">
        <v>1.1868399999999999</v>
      </c>
      <c r="G2549" s="355">
        <v>0</v>
      </c>
      <c r="H2549">
        <v>1.1868399999999999</v>
      </c>
      <c r="I2549">
        <v>44.48</v>
      </c>
      <c r="J2549" s="355">
        <v>11449.57</v>
      </c>
    </row>
    <row r="2550" spans="1:10" x14ac:dyDescent="0.2">
      <c r="A2550">
        <v>6118</v>
      </c>
      <c r="B2550" s="585">
        <v>43063.659722222219</v>
      </c>
      <c r="C2550" s="376" t="s">
        <v>92</v>
      </c>
      <c r="D2550" s="355">
        <v>1268</v>
      </c>
      <c r="E2550">
        <v>0.01</v>
      </c>
      <c r="F2550">
        <v>1.1894899999999999</v>
      </c>
      <c r="G2550" s="355">
        <v>0</v>
      </c>
      <c r="H2550">
        <v>0</v>
      </c>
    </row>
    <row r="2551" spans="1:10" x14ac:dyDescent="0.2">
      <c r="A2551">
        <v>6120</v>
      </c>
      <c r="B2551" s="585">
        <v>43063.676388888889</v>
      </c>
      <c r="C2551" s="376" t="s">
        <v>2050</v>
      </c>
      <c r="D2551" s="355">
        <v>1268</v>
      </c>
      <c r="E2551">
        <v>0.01</v>
      </c>
      <c r="F2551">
        <v>1.19106</v>
      </c>
      <c r="G2551" s="355">
        <v>0</v>
      </c>
      <c r="H2551">
        <v>1.19106</v>
      </c>
      <c r="I2551">
        <v>1.5</v>
      </c>
      <c r="J2551" s="355">
        <v>11500.79</v>
      </c>
    </row>
    <row r="2552" spans="1:10" x14ac:dyDescent="0.2">
      <c r="A2552">
        <v>6121</v>
      </c>
      <c r="B2552" s="585">
        <v>43063.676388888889</v>
      </c>
      <c r="C2552" s="376" t="s">
        <v>92</v>
      </c>
      <c r="D2552" s="355">
        <v>1269</v>
      </c>
      <c r="E2552">
        <v>0.01</v>
      </c>
      <c r="F2552">
        <v>1.1913100000000001</v>
      </c>
      <c r="G2552" s="355">
        <v>0</v>
      </c>
      <c r="H2552">
        <v>0</v>
      </c>
    </row>
    <row r="2553" spans="1:10" x14ac:dyDescent="0.2">
      <c r="A2553">
        <v>6131</v>
      </c>
      <c r="B2553" s="585">
        <v>43063.713194444441</v>
      </c>
      <c r="C2553" s="376" t="s">
        <v>2050</v>
      </c>
      <c r="D2553" s="355">
        <v>1269</v>
      </c>
      <c r="E2553">
        <v>0.01</v>
      </c>
      <c r="F2553">
        <v>1.1928799999999999</v>
      </c>
      <c r="G2553" s="355">
        <v>0</v>
      </c>
      <c r="H2553">
        <v>1.1928799999999999</v>
      </c>
      <c r="I2553">
        <v>1.5</v>
      </c>
      <c r="J2553" s="355">
        <v>11502.29</v>
      </c>
    </row>
    <row r="2554" spans="1:10" x14ac:dyDescent="0.2">
      <c r="A2554">
        <v>6123</v>
      </c>
      <c r="B2554" s="585">
        <v>43063.710416666669</v>
      </c>
      <c r="C2554" s="376" t="s">
        <v>93</v>
      </c>
      <c r="D2554" s="355">
        <v>1270</v>
      </c>
      <c r="E2554">
        <v>0.34</v>
      </c>
      <c r="F2554">
        <v>1.19262</v>
      </c>
      <c r="G2554" s="355">
        <v>0</v>
      </c>
      <c r="H2554">
        <v>0</v>
      </c>
    </row>
    <row r="2555" spans="1:10" x14ac:dyDescent="0.2">
      <c r="A2555">
        <v>6170</v>
      </c>
      <c r="B2555" s="585">
        <v>43067.724305555559</v>
      </c>
      <c r="C2555" s="376" t="s">
        <v>2050</v>
      </c>
      <c r="D2555" s="355">
        <v>1270</v>
      </c>
      <c r="E2555">
        <v>0.34</v>
      </c>
      <c r="F2555">
        <v>1.1868399999999999</v>
      </c>
      <c r="G2555" s="355">
        <v>0</v>
      </c>
      <c r="H2555">
        <v>1.1868399999999999</v>
      </c>
      <c r="I2555">
        <v>198.59</v>
      </c>
      <c r="J2555" s="355">
        <v>11648.15</v>
      </c>
    </row>
    <row r="2556" spans="1:10" x14ac:dyDescent="0.2">
      <c r="A2556">
        <v>6132</v>
      </c>
      <c r="B2556" s="585">
        <v>43063.713194444441</v>
      </c>
      <c r="C2556" s="376" t="s">
        <v>92</v>
      </c>
      <c r="D2556" s="355">
        <v>1271</v>
      </c>
      <c r="E2556">
        <v>0.01</v>
      </c>
      <c r="F2556">
        <v>1.1929399999999999</v>
      </c>
      <c r="G2556" s="355">
        <v>0</v>
      </c>
      <c r="H2556">
        <v>0</v>
      </c>
    </row>
    <row r="2557" spans="1:10" x14ac:dyDescent="0.2">
      <c r="A2557">
        <v>6142</v>
      </c>
      <c r="B2557" s="585">
        <v>43066.427777777775</v>
      </c>
      <c r="C2557" s="376" t="s">
        <v>2050</v>
      </c>
      <c r="D2557" s="355">
        <v>1271</v>
      </c>
      <c r="E2557">
        <v>0.01</v>
      </c>
      <c r="F2557">
        <v>1.1946300000000001</v>
      </c>
      <c r="G2557" s="355">
        <v>0</v>
      </c>
      <c r="H2557">
        <v>1.1946300000000001</v>
      </c>
      <c r="I2557">
        <v>1.5</v>
      </c>
      <c r="J2557" s="355">
        <v>11503.79</v>
      </c>
    </row>
    <row r="2558" spans="1:10" x14ac:dyDescent="0.2">
      <c r="A2558">
        <v>6143</v>
      </c>
      <c r="B2558" s="585">
        <v>43066.430555555555</v>
      </c>
      <c r="C2558" s="376" t="s">
        <v>92</v>
      </c>
      <c r="D2558" s="355">
        <v>1272</v>
      </c>
      <c r="E2558">
        <v>0.01</v>
      </c>
      <c r="F2558">
        <v>1.19377</v>
      </c>
      <c r="G2558" s="355">
        <v>0</v>
      </c>
      <c r="H2558">
        <v>0</v>
      </c>
    </row>
    <row r="2559" spans="1:10" x14ac:dyDescent="0.2">
      <c r="A2559">
        <v>6145</v>
      </c>
      <c r="B2559" s="585">
        <v>43066.435416666667</v>
      </c>
      <c r="C2559" s="376" t="s">
        <v>2050</v>
      </c>
      <c r="D2559" s="355">
        <v>1272</v>
      </c>
      <c r="E2559">
        <v>0.01</v>
      </c>
      <c r="F2559">
        <v>1.1953400000000001</v>
      </c>
      <c r="G2559" s="355">
        <v>0</v>
      </c>
      <c r="H2559">
        <v>1.1953400000000001</v>
      </c>
      <c r="I2559">
        <v>1.5</v>
      </c>
      <c r="J2559" s="355">
        <v>11505.29</v>
      </c>
    </row>
    <row r="2560" spans="1:10" x14ac:dyDescent="0.2">
      <c r="A2560">
        <v>6146</v>
      </c>
      <c r="B2560" s="585">
        <v>43066.435416666667</v>
      </c>
      <c r="C2560" s="376" t="s">
        <v>92</v>
      </c>
      <c r="D2560" s="355">
        <v>1273</v>
      </c>
      <c r="E2560">
        <v>0.01</v>
      </c>
      <c r="F2560">
        <v>1.19537</v>
      </c>
      <c r="G2560" s="355">
        <v>0</v>
      </c>
      <c r="H2560">
        <v>0</v>
      </c>
    </row>
    <row r="2561" spans="1:10" x14ac:dyDescent="0.2">
      <c r="A2561">
        <v>6222</v>
      </c>
      <c r="B2561" s="585">
        <v>43069.696527777778</v>
      </c>
      <c r="C2561" s="376" t="s">
        <v>2050</v>
      </c>
      <c r="D2561" s="355">
        <v>1273</v>
      </c>
      <c r="E2561">
        <v>0.01</v>
      </c>
      <c r="F2561">
        <v>1.18981</v>
      </c>
      <c r="G2561" s="355">
        <v>0</v>
      </c>
      <c r="H2561">
        <v>1.18981</v>
      </c>
      <c r="I2561">
        <v>-6.22</v>
      </c>
      <c r="J2561" s="355">
        <v>11656.91</v>
      </c>
    </row>
    <row r="2562" spans="1:10" x14ac:dyDescent="0.2">
      <c r="A2562">
        <v>6148</v>
      </c>
      <c r="B2562" s="585">
        <v>43066.741666666669</v>
      </c>
      <c r="C2562" s="376" t="s">
        <v>92</v>
      </c>
      <c r="D2562" s="355">
        <v>1274</v>
      </c>
      <c r="E2562">
        <v>0.02</v>
      </c>
      <c r="F2562">
        <v>1.19184</v>
      </c>
      <c r="G2562" s="355">
        <v>0</v>
      </c>
      <c r="H2562">
        <v>0</v>
      </c>
    </row>
    <row r="2563" spans="1:10" x14ac:dyDescent="0.2">
      <c r="A2563">
        <v>6223</v>
      </c>
      <c r="B2563" s="585">
        <v>43069.696527777778</v>
      </c>
      <c r="C2563" s="376" t="s">
        <v>2050</v>
      </c>
      <c r="D2563" s="355">
        <v>1274</v>
      </c>
      <c r="E2563">
        <v>0.02</v>
      </c>
      <c r="F2563">
        <v>1.18981</v>
      </c>
      <c r="G2563" s="355">
        <v>0</v>
      </c>
      <c r="H2563">
        <v>1.18981</v>
      </c>
      <c r="I2563">
        <v>-5.39</v>
      </c>
      <c r="J2563" s="355">
        <v>11651.53</v>
      </c>
    </row>
    <row r="2564" spans="1:10" x14ac:dyDescent="0.2">
      <c r="A2564">
        <v>6160</v>
      </c>
      <c r="B2564" s="585">
        <v>43067.510416666664</v>
      </c>
      <c r="C2564" s="376" t="s">
        <v>92</v>
      </c>
      <c r="D2564" s="355">
        <v>1275</v>
      </c>
      <c r="E2564">
        <v>0.03</v>
      </c>
      <c r="F2564">
        <v>1.18832</v>
      </c>
      <c r="G2564" s="355">
        <v>0</v>
      </c>
      <c r="H2564">
        <v>0</v>
      </c>
    </row>
    <row r="2565" spans="1:10" x14ac:dyDescent="0.2">
      <c r="A2565">
        <v>6224</v>
      </c>
      <c r="B2565" s="585">
        <v>43069.696527777778</v>
      </c>
      <c r="C2565" s="376" t="s">
        <v>2050</v>
      </c>
      <c r="D2565" s="355">
        <v>1275</v>
      </c>
      <c r="E2565">
        <v>0.03</v>
      </c>
      <c r="F2565">
        <v>1.18981</v>
      </c>
      <c r="G2565" s="355">
        <v>0</v>
      </c>
      <c r="H2565">
        <v>1.18981</v>
      </c>
      <c r="I2565">
        <v>2.83</v>
      </c>
      <c r="J2565" s="355">
        <v>11654.36</v>
      </c>
    </row>
    <row r="2566" spans="1:10" x14ac:dyDescent="0.2">
      <c r="A2566">
        <v>6171</v>
      </c>
      <c r="B2566" s="585">
        <v>43067.724305555559</v>
      </c>
      <c r="C2566" s="376" t="s">
        <v>93</v>
      </c>
      <c r="D2566" s="355">
        <v>1276</v>
      </c>
      <c r="E2566">
        <v>0.01</v>
      </c>
      <c r="F2566">
        <v>1.1868000000000001</v>
      </c>
      <c r="G2566" s="355">
        <v>0</v>
      </c>
      <c r="H2566">
        <v>0</v>
      </c>
    </row>
    <row r="2567" spans="1:10" x14ac:dyDescent="0.2">
      <c r="A2567">
        <v>6173</v>
      </c>
      <c r="B2567" s="585">
        <v>43067.884027777778</v>
      </c>
      <c r="C2567" s="376" t="s">
        <v>2050</v>
      </c>
      <c r="D2567" s="355">
        <v>1276</v>
      </c>
      <c r="E2567">
        <v>0.01</v>
      </c>
      <c r="F2567">
        <v>1.18523</v>
      </c>
      <c r="G2567" s="355">
        <v>0</v>
      </c>
      <c r="H2567">
        <v>1.18523</v>
      </c>
      <c r="I2567">
        <v>1.5</v>
      </c>
      <c r="J2567" s="355">
        <v>11649.65</v>
      </c>
    </row>
    <row r="2568" spans="1:10" x14ac:dyDescent="0.2">
      <c r="A2568">
        <v>6174</v>
      </c>
      <c r="B2568" s="585">
        <v>43067.884027777778</v>
      </c>
      <c r="C2568" s="376" t="s">
        <v>93</v>
      </c>
      <c r="D2568" s="355">
        <v>1277</v>
      </c>
      <c r="E2568">
        <v>0.01</v>
      </c>
      <c r="F2568">
        <v>1.1852</v>
      </c>
      <c r="G2568" s="355">
        <v>0</v>
      </c>
      <c r="H2568">
        <v>0</v>
      </c>
    </row>
    <row r="2569" spans="1:10" x14ac:dyDescent="0.2">
      <c r="A2569">
        <v>6181</v>
      </c>
      <c r="B2569" s="585">
        <v>43067.907638888886</v>
      </c>
      <c r="C2569" s="376" t="s">
        <v>2050</v>
      </c>
      <c r="D2569" s="355">
        <v>1277</v>
      </c>
      <c r="E2569">
        <v>0.01</v>
      </c>
      <c r="F2569">
        <v>1.18363</v>
      </c>
      <c r="G2569" s="355">
        <v>0</v>
      </c>
      <c r="H2569">
        <v>1.18363</v>
      </c>
      <c r="I2569">
        <v>1.5</v>
      </c>
      <c r="J2569" s="355">
        <v>11651.15</v>
      </c>
    </row>
    <row r="2570" spans="1:10" x14ac:dyDescent="0.2">
      <c r="A2570">
        <v>6176</v>
      </c>
      <c r="B2570" s="585">
        <v>43067.884027777778</v>
      </c>
      <c r="C2570" s="376" t="s">
        <v>92</v>
      </c>
      <c r="D2570" s="355">
        <v>1278</v>
      </c>
      <c r="E2570">
        <v>0.06</v>
      </c>
      <c r="F2570">
        <v>1.1846000000000001</v>
      </c>
      <c r="G2570" s="355">
        <v>0</v>
      </c>
      <c r="H2570">
        <v>0</v>
      </c>
    </row>
    <row r="2571" spans="1:10" x14ac:dyDescent="0.2">
      <c r="A2571">
        <v>6225</v>
      </c>
      <c r="B2571" s="585">
        <v>43069.696527777778</v>
      </c>
      <c r="C2571" s="376" t="s">
        <v>2050</v>
      </c>
      <c r="D2571" s="355">
        <v>1278</v>
      </c>
      <c r="E2571">
        <v>0.06</v>
      </c>
      <c r="F2571">
        <v>1.18981</v>
      </c>
      <c r="G2571" s="355">
        <v>0</v>
      </c>
      <c r="H2571">
        <v>1.18981</v>
      </c>
      <c r="I2571">
        <v>27.99</v>
      </c>
      <c r="J2571" s="355">
        <v>11682.35</v>
      </c>
    </row>
    <row r="2572" spans="1:10" x14ac:dyDescent="0.2">
      <c r="A2572">
        <v>6182</v>
      </c>
      <c r="B2572" s="585">
        <v>43067.907638888886</v>
      </c>
      <c r="C2572" s="376" t="s">
        <v>93</v>
      </c>
      <c r="D2572" s="355">
        <v>1279</v>
      </c>
      <c r="E2572">
        <v>0.01</v>
      </c>
      <c r="F2572">
        <v>1.1835899999999999</v>
      </c>
      <c r="G2572" s="355">
        <v>0</v>
      </c>
      <c r="H2572">
        <v>0</v>
      </c>
    </row>
    <row r="2573" spans="1:10" x14ac:dyDescent="0.2">
      <c r="A2573">
        <v>6192</v>
      </c>
      <c r="B2573" s="585">
        <v>43068.54583333333</v>
      </c>
      <c r="C2573" s="376" t="s">
        <v>2050</v>
      </c>
      <c r="D2573" s="355">
        <v>1279</v>
      </c>
      <c r="E2573">
        <v>0.01</v>
      </c>
      <c r="F2573">
        <v>1.18438</v>
      </c>
      <c r="G2573" s="355">
        <v>0</v>
      </c>
      <c r="H2573">
        <v>1.18438</v>
      </c>
      <c r="I2573">
        <v>-0.79</v>
      </c>
      <c r="J2573" s="355">
        <v>11650.36</v>
      </c>
    </row>
    <row r="2574" spans="1:10" x14ac:dyDescent="0.2">
      <c r="A2574">
        <v>6189</v>
      </c>
      <c r="B2574" s="585">
        <v>43068.415972222225</v>
      </c>
      <c r="C2574" s="376" t="s">
        <v>93</v>
      </c>
      <c r="D2574" s="355">
        <v>1280</v>
      </c>
      <c r="E2574">
        <v>0.02</v>
      </c>
      <c r="F2574">
        <v>1.18709</v>
      </c>
      <c r="G2574" s="355">
        <v>0</v>
      </c>
      <c r="H2574">
        <v>0</v>
      </c>
    </row>
    <row r="2575" spans="1:10" x14ac:dyDescent="0.2">
      <c r="A2575">
        <v>6193</v>
      </c>
      <c r="B2575" s="585">
        <v>43068.54583333333</v>
      </c>
      <c r="C2575" s="376" t="s">
        <v>2050</v>
      </c>
      <c r="D2575" s="355">
        <v>1280</v>
      </c>
      <c r="E2575">
        <v>0.02</v>
      </c>
      <c r="F2575">
        <v>1.18438</v>
      </c>
      <c r="G2575" s="355">
        <v>0</v>
      </c>
      <c r="H2575">
        <v>1.18438</v>
      </c>
      <c r="I2575">
        <v>5.28</v>
      </c>
      <c r="J2575" s="355">
        <v>11655.64</v>
      </c>
    </row>
    <row r="2576" spans="1:10" x14ac:dyDescent="0.2">
      <c r="A2576">
        <v>6194</v>
      </c>
      <c r="B2576" s="585">
        <v>43068.54583333333</v>
      </c>
      <c r="C2576" s="376" t="s">
        <v>93</v>
      </c>
      <c r="D2576" s="355">
        <v>1281</v>
      </c>
      <c r="E2576">
        <v>0.01</v>
      </c>
      <c r="F2576">
        <v>1.1843699999999999</v>
      </c>
      <c r="G2576" s="355">
        <v>0</v>
      </c>
      <c r="H2576">
        <v>0</v>
      </c>
    </row>
    <row r="2577" spans="1:10" x14ac:dyDescent="0.2">
      <c r="A2577">
        <v>6196</v>
      </c>
      <c r="B2577" s="585">
        <v>43068.628472222219</v>
      </c>
      <c r="C2577" s="376" t="s">
        <v>2050</v>
      </c>
      <c r="D2577" s="355">
        <v>1281</v>
      </c>
      <c r="E2577">
        <v>0.01</v>
      </c>
      <c r="F2577">
        <v>1.1828000000000001</v>
      </c>
      <c r="G2577" s="355">
        <v>0</v>
      </c>
      <c r="H2577">
        <v>1.1828000000000001</v>
      </c>
      <c r="I2577">
        <v>1.5</v>
      </c>
      <c r="J2577" s="355">
        <v>11657.14</v>
      </c>
    </row>
    <row r="2578" spans="1:10" x14ac:dyDescent="0.2">
      <c r="A2578">
        <v>6197</v>
      </c>
      <c r="B2578" s="585">
        <v>43068.628472222219</v>
      </c>
      <c r="C2578" s="376" t="s">
        <v>93</v>
      </c>
      <c r="D2578" s="355">
        <v>1282</v>
      </c>
      <c r="E2578">
        <v>0.01</v>
      </c>
      <c r="F2578">
        <v>1.1827799999999999</v>
      </c>
      <c r="G2578" s="355">
        <v>0</v>
      </c>
      <c r="H2578">
        <v>0</v>
      </c>
    </row>
    <row r="2579" spans="1:10" x14ac:dyDescent="0.2">
      <c r="A2579">
        <v>6208</v>
      </c>
      <c r="B2579" s="585">
        <v>43069.460416666669</v>
      </c>
      <c r="C2579" s="376" t="s">
        <v>2050</v>
      </c>
      <c r="D2579" s="355">
        <v>1282</v>
      </c>
      <c r="E2579">
        <v>0.01</v>
      </c>
      <c r="F2579">
        <v>1.18374</v>
      </c>
      <c r="G2579" s="355">
        <v>0</v>
      </c>
      <c r="H2579">
        <v>1.18374</v>
      </c>
      <c r="I2579">
        <v>-0.83</v>
      </c>
      <c r="J2579" s="355">
        <v>11656.31</v>
      </c>
    </row>
    <row r="2580" spans="1:10" x14ac:dyDescent="0.2">
      <c r="A2580">
        <v>6199</v>
      </c>
      <c r="B2580" s="585">
        <v>43068.782638888886</v>
      </c>
      <c r="C2580" s="376" t="s">
        <v>93</v>
      </c>
      <c r="D2580" s="355">
        <v>1283</v>
      </c>
      <c r="E2580">
        <v>0.02</v>
      </c>
      <c r="F2580">
        <v>1.18628</v>
      </c>
      <c r="G2580" s="355">
        <v>0</v>
      </c>
      <c r="H2580">
        <v>0</v>
      </c>
    </row>
    <row r="2581" spans="1:10" x14ac:dyDescent="0.2">
      <c r="A2581">
        <v>6209</v>
      </c>
      <c r="B2581" s="585">
        <v>43069.460416666669</v>
      </c>
      <c r="C2581" s="376" t="s">
        <v>2050</v>
      </c>
      <c r="D2581" s="355">
        <v>1283</v>
      </c>
      <c r="E2581">
        <v>0.02</v>
      </c>
      <c r="F2581">
        <v>1.18374</v>
      </c>
      <c r="G2581" s="355">
        <v>0</v>
      </c>
      <c r="H2581">
        <v>1.18374</v>
      </c>
      <c r="I2581">
        <v>5.33</v>
      </c>
      <c r="J2581" s="355">
        <v>11661.64</v>
      </c>
    </row>
    <row r="2582" spans="1:10" x14ac:dyDescent="0.2">
      <c r="A2582">
        <v>6210</v>
      </c>
      <c r="B2582" s="585">
        <v>43069.460416666669</v>
      </c>
      <c r="C2582" s="376" t="s">
        <v>93</v>
      </c>
      <c r="D2582" s="355">
        <v>1284</v>
      </c>
      <c r="E2582">
        <v>0.01</v>
      </c>
      <c r="F2582">
        <v>1.18371</v>
      </c>
      <c r="G2582" s="355">
        <v>0</v>
      </c>
      <c r="H2582">
        <v>0</v>
      </c>
    </row>
    <row r="2583" spans="1:10" x14ac:dyDescent="0.2">
      <c r="A2583">
        <v>6212</v>
      </c>
      <c r="B2583" s="585">
        <v>43069.5</v>
      </c>
      <c r="C2583" s="376" t="s">
        <v>2050</v>
      </c>
      <c r="D2583" s="355">
        <v>1284</v>
      </c>
      <c r="E2583">
        <v>0.01</v>
      </c>
      <c r="F2583">
        <v>1.18214</v>
      </c>
      <c r="G2583" s="355">
        <v>0</v>
      </c>
      <c r="H2583">
        <v>1.18214</v>
      </c>
      <c r="I2583">
        <v>1.5</v>
      </c>
      <c r="J2583" s="355">
        <v>11663.14</v>
      </c>
    </row>
    <row r="2584" spans="1:10" x14ac:dyDescent="0.2">
      <c r="A2584">
        <v>6213</v>
      </c>
      <c r="B2584" s="585">
        <v>43069.5</v>
      </c>
      <c r="C2584" s="376" t="s">
        <v>93</v>
      </c>
      <c r="D2584" s="355">
        <v>1285</v>
      </c>
      <c r="E2584">
        <v>0.01</v>
      </c>
      <c r="F2584">
        <v>1.1821200000000001</v>
      </c>
      <c r="G2584" s="355">
        <v>0</v>
      </c>
      <c r="H2584">
        <v>0</v>
      </c>
    </row>
    <row r="2585" spans="1:10" x14ac:dyDescent="0.2">
      <c r="A2585">
        <v>6258</v>
      </c>
      <c r="B2585" s="585">
        <v>43070.648611111108</v>
      </c>
      <c r="C2585" s="376" t="s">
        <v>2050</v>
      </c>
      <c r="D2585" s="355">
        <v>1285</v>
      </c>
      <c r="E2585">
        <v>0.01</v>
      </c>
      <c r="F2585">
        <v>1.1881200000000001</v>
      </c>
      <c r="G2585" s="355">
        <v>0</v>
      </c>
      <c r="H2585">
        <v>1.1881200000000001</v>
      </c>
      <c r="I2585">
        <v>-6</v>
      </c>
      <c r="J2585" s="355">
        <v>11685.36</v>
      </c>
    </row>
    <row r="2586" spans="1:10" x14ac:dyDescent="0.2">
      <c r="A2586">
        <v>6215</v>
      </c>
      <c r="B2586" s="585">
        <v>43069.65625</v>
      </c>
      <c r="C2586" s="376" t="s">
        <v>93</v>
      </c>
      <c r="D2586" s="355">
        <v>1286</v>
      </c>
      <c r="E2586">
        <v>0.02</v>
      </c>
      <c r="F2586">
        <v>1.18564</v>
      </c>
      <c r="G2586" s="355">
        <v>0</v>
      </c>
      <c r="H2586">
        <v>0</v>
      </c>
    </row>
    <row r="2587" spans="1:10" x14ac:dyDescent="0.2">
      <c r="A2587">
        <v>6259</v>
      </c>
      <c r="B2587" s="585">
        <v>43070.648611111108</v>
      </c>
      <c r="C2587" s="376" t="s">
        <v>2050</v>
      </c>
      <c r="D2587" s="355">
        <v>1286</v>
      </c>
      <c r="E2587">
        <v>0.02</v>
      </c>
      <c r="F2587">
        <v>1.1881200000000001</v>
      </c>
      <c r="G2587" s="355">
        <v>0</v>
      </c>
      <c r="H2587">
        <v>1.1881200000000001</v>
      </c>
      <c r="I2587">
        <v>-4.97</v>
      </c>
      <c r="J2587" s="355">
        <v>11680.39</v>
      </c>
    </row>
    <row r="2588" spans="1:10" x14ac:dyDescent="0.2">
      <c r="A2588">
        <v>6218</v>
      </c>
      <c r="B2588" s="585">
        <v>43069.693055555559</v>
      </c>
      <c r="C2588" s="376" t="s">
        <v>93</v>
      </c>
      <c r="D2588" s="355">
        <v>1287</v>
      </c>
      <c r="E2588">
        <v>0.03</v>
      </c>
      <c r="F2588">
        <v>1.1891400000000001</v>
      </c>
      <c r="G2588" s="355">
        <v>0</v>
      </c>
      <c r="H2588">
        <v>0</v>
      </c>
    </row>
    <row r="2589" spans="1:10" x14ac:dyDescent="0.2">
      <c r="A2589">
        <v>6260</v>
      </c>
      <c r="B2589" s="585">
        <v>43070.648611111108</v>
      </c>
      <c r="C2589" s="376" t="s">
        <v>2050</v>
      </c>
      <c r="D2589" s="355">
        <v>1287</v>
      </c>
      <c r="E2589">
        <v>0.03</v>
      </c>
      <c r="F2589">
        <v>1.1881200000000001</v>
      </c>
      <c r="G2589" s="355">
        <v>0</v>
      </c>
      <c r="H2589">
        <v>1.1881200000000001</v>
      </c>
      <c r="I2589">
        <v>3.05</v>
      </c>
      <c r="J2589" s="355">
        <v>11683.44</v>
      </c>
    </row>
    <row r="2590" spans="1:10" x14ac:dyDescent="0.2">
      <c r="A2590">
        <v>6226</v>
      </c>
      <c r="B2590" s="585">
        <v>43069.696527777778</v>
      </c>
      <c r="C2590" s="376" t="s">
        <v>92</v>
      </c>
      <c r="D2590" s="355">
        <v>1288</v>
      </c>
      <c r="E2590">
        <v>0.01</v>
      </c>
      <c r="F2590">
        <v>1.1898599999999999</v>
      </c>
      <c r="G2590" s="355">
        <v>0</v>
      </c>
      <c r="H2590">
        <v>0</v>
      </c>
    </row>
    <row r="2591" spans="1:10" x14ac:dyDescent="0.2">
      <c r="A2591">
        <v>6228</v>
      </c>
      <c r="B2591" s="585">
        <v>43069.711111111108</v>
      </c>
      <c r="C2591" s="376" t="s">
        <v>2050</v>
      </c>
      <c r="D2591" s="355">
        <v>1288</v>
      </c>
      <c r="E2591">
        <v>0.01</v>
      </c>
      <c r="F2591">
        <v>1.19143</v>
      </c>
      <c r="G2591" s="355">
        <v>0</v>
      </c>
      <c r="H2591">
        <v>1.19143</v>
      </c>
      <c r="I2591">
        <v>1.5</v>
      </c>
      <c r="J2591" s="355">
        <v>11683.85</v>
      </c>
    </row>
    <row r="2592" spans="1:10" x14ac:dyDescent="0.2">
      <c r="A2592">
        <v>6229</v>
      </c>
      <c r="B2592" s="585">
        <v>43069.711111111108</v>
      </c>
      <c r="C2592" s="376" t="s">
        <v>92</v>
      </c>
      <c r="D2592" s="355">
        <v>1289</v>
      </c>
      <c r="E2592">
        <v>0.01</v>
      </c>
      <c r="F2592">
        <v>1.1914899999999999</v>
      </c>
      <c r="G2592" s="355">
        <v>0</v>
      </c>
      <c r="H2592">
        <v>0</v>
      </c>
    </row>
    <row r="2593" spans="1:10" x14ac:dyDescent="0.2">
      <c r="A2593">
        <v>6236</v>
      </c>
      <c r="B2593" s="585">
        <v>43069.742361111108</v>
      </c>
      <c r="C2593" s="376" t="s">
        <v>2050</v>
      </c>
      <c r="D2593" s="355">
        <v>1289</v>
      </c>
      <c r="E2593">
        <v>0.01</v>
      </c>
      <c r="F2593">
        <v>1.19306</v>
      </c>
      <c r="G2593" s="355">
        <v>0</v>
      </c>
      <c r="H2593">
        <v>1.19306</v>
      </c>
      <c r="I2593">
        <v>1.5</v>
      </c>
      <c r="J2593" s="355">
        <v>11685.35</v>
      </c>
    </row>
    <row r="2594" spans="1:10" x14ac:dyDescent="0.2">
      <c r="A2594">
        <v>6231</v>
      </c>
      <c r="B2594" s="585">
        <v>43069.739583333336</v>
      </c>
      <c r="C2594" s="376" t="s">
        <v>93</v>
      </c>
      <c r="D2594" s="355">
        <v>1290</v>
      </c>
      <c r="E2594">
        <v>0.06</v>
      </c>
      <c r="F2594">
        <v>1.19265</v>
      </c>
      <c r="G2594" s="355">
        <v>0</v>
      </c>
      <c r="H2594">
        <v>0</v>
      </c>
    </row>
    <row r="2595" spans="1:10" x14ac:dyDescent="0.2">
      <c r="A2595">
        <v>6261</v>
      </c>
      <c r="B2595" s="585">
        <v>43070.648611111108</v>
      </c>
      <c r="C2595" s="376" t="s">
        <v>2050</v>
      </c>
      <c r="D2595" s="355">
        <v>1290</v>
      </c>
      <c r="E2595">
        <v>0.06</v>
      </c>
      <c r="F2595">
        <v>1.1881200000000001</v>
      </c>
      <c r="G2595" s="355">
        <v>0</v>
      </c>
      <c r="H2595">
        <v>1.1881200000000001</v>
      </c>
      <c r="I2595">
        <v>27.15</v>
      </c>
      <c r="J2595" s="355">
        <v>11710.59</v>
      </c>
    </row>
    <row r="2596" spans="1:10" x14ac:dyDescent="0.2">
      <c r="A2596">
        <v>6237</v>
      </c>
      <c r="B2596" s="585">
        <v>43069.742361111108</v>
      </c>
      <c r="C2596" s="376" t="s">
        <v>92</v>
      </c>
      <c r="D2596" s="355">
        <v>1291</v>
      </c>
      <c r="E2596">
        <v>0.01</v>
      </c>
      <c r="F2596">
        <v>1.1930799999999999</v>
      </c>
      <c r="G2596" s="355">
        <v>0</v>
      </c>
      <c r="H2596">
        <v>0</v>
      </c>
    </row>
    <row r="2597" spans="1:10" x14ac:dyDescent="0.2">
      <c r="A2597">
        <v>6248</v>
      </c>
      <c r="B2597" s="585">
        <v>43070.324305555558</v>
      </c>
      <c r="C2597" s="376" t="s">
        <v>2050</v>
      </c>
      <c r="D2597" s="355">
        <v>1291</v>
      </c>
      <c r="E2597">
        <v>0.01</v>
      </c>
      <c r="F2597">
        <v>1.1924399999999999</v>
      </c>
      <c r="G2597" s="355">
        <v>0</v>
      </c>
      <c r="H2597">
        <v>1.1924399999999999</v>
      </c>
      <c r="I2597">
        <v>-0.83</v>
      </c>
      <c r="J2597" s="355">
        <v>11684.52</v>
      </c>
    </row>
    <row r="2598" spans="1:10" x14ac:dyDescent="0.2">
      <c r="A2598">
        <v>6239</v>
      </c>
      <c r="B2598" s="585">
        <v>43069.793749999997</v>
      </c>
      <c r="C2598" s="376" t="s">
        <v>92</v>
      </c>
      <c r="D2598" s="355">
        <v>1292</v>
      </c>
      <c r="E2598">
        <v>0.02</v>
      </c>
      <c r="F2598">
        <v>1.1895800000000001</v>
      </c>
      <c r="G2598" s="355">
        <v>0</v>
      </c>
      <c r="H2598">
        <v>0</v>
      </c>
    </row>
    <row r="2599" spans="1:10" x14ac:dyDescent="0.2">
      <c r="A2599">
        <v>6249</v>
      </c>
      <c r="B2599" s="585">
        <v>43070.324305555558</v>
      </c>
      <c r="C2599" s="376" t="s">
        <v>2050</v>
      </c>
      <c r="D2599" s="355">
        <v>1292</v>
      </c>
      <c r="E2599">
        <v>0.02</v>
      </c>
      <c r="F2599">
        <v>1.1924399999999999</v>
      </c>
      <c r="G2599" s="355">
        <v>0</v>
      </c>
      <c r="H2599">
        <v>1.1924399999999999</v>
      </c>
      <c r="I2599">
        <v>5.34</v>
      </c>
      <c r="J2599" s="355">
        <v>11689.86</v>
      </c>
    </row>
    <row r="2600" spans="1:10" x14ac:dyDescent="0.2">
      <c r="A2600">
        <v>6250</v>
      </c>
      <c r="B2600" s="585">
        <v>43070.324305555558</v>
      </c>
      <c r="C2600" s="376" t="s">
        <v>92</v>
      </c>
      <c r="D2600" s="355">
        <v>1293</v>
      </c>
      <c r="E2600">
        <v>0.01</v>
      </c>
      <c r="F2600">
        <v>1.19245</v>
      </c>
      <c r="G2600" s="355">
        <v>0</v>
      </c>
      <c r="H2600">
        <v>0</v>
      </c>
    </row>
    <row r="2601" spans="1:10" x14ac:dyDescent="0.2">
      <c r="A2601">
        <v>6252</v>
      </c>
      <c r="B2601" s="585">
        <v>43070.440972222219</v>
      </c>
      <c r="C2601" s="376" t="s">
        <v>2050</v>
      </c>
      <c r="D2601" s="355">
        <v>1293</v>
      </c>
      <c r="E2601">
        <v>0.01</v>
      </c>
      <c r="F2601">
        <v>1.1940200000000001</v>
      </c>
      <c r="G2601" s="355">
        <v>0</v>
      </c>
      <c r="H2601">
        <v>1.1940200000000001</v>
      </c>
      <c r="I2601">
        <v>1.5</v>
      </c>
      <c r="J2601" s="355">
        <v>11691.36</v>
      </c>
    </row>
    <row r="2602" spans="1:10" x14ac:dyDescent="0.2">
      <c r="A2602">
        <v>6253</v>
      </c>
      <c r="B2602" s="585">
        <v>43070.440972222219</v>
      </c>
      <c r="C2602" s="376" t="s">
        <v>92</v>
      </c>
      <c r="D2602" s="355">
        <v>1294</v>
      </c>
      <c r="E2602">
        <v>0.01</v>
      </c>
      <c r="F2602">
        <v>1.1940500000000001</v>
      </c>
      <c r="G2602" s="355">
        <v>0</v>
      </c>
      <c r="H2602">
        <v>0</v>
      </c>
    </row>
    <row r="2603" spans="1:10" x14ac:dyDescent="0.2">
      <c r="A2603">
        <v>6274</v>
      </c>
      <c r="B2603" s="585">
        <v>43070.759722222225</v>
      </c>
      <c r="C2603" s="376" t="s">
        <v>2050</v>
      </c>
      <c r="D2603" s="355">
        <v>1294</v>
      </c>
      <c r="E2603">
        <v>0.01</v>
      </c>
      <c r="F2603">
        <v>1.19086</v>
      </c>
      <c r="G2603" s="355">
        <v>0</v>
      </c>
      <c r="H2603">
        <v>1.19086</v>
      </c>
      <c r="I2603">
        <v>-3.26</v>
      </c>
      <c r="J2603" s="355">
        <v>11708.83</v>
      </c>
    </row>
    <row r="2604" spans="1:10" x14ac:dyDescent="0.2">
      <c r="A2604">
        <v>6255</v>
      </c>
      <c r="B2604" s="585">
        <v>43070.493750000001</v>
      </c>
      <c r="C2604" s="376" t="s">
        <v>92</v>
      </c>
      <c r="D2604" s="355">
        <v>1295</v>
      </c>
      <c r="E2604">
        <v>0.02</v>
      </c>
      <c r="F2604">
        <v>1.19055</v>
      </c>
      <c r="G2604" s="355">
        <v>0</v>
      </c>
      <c r="H2604">
        <v>0</v>
      </c>
    </row>
    <row r="2605" spans="1:10" x14ac:dyDescent="0.2">
      <c r="A2605">
        <v>6275</v>
      </c>
      <c r="B2605" s="585">
        <v>43070.759722222225</v>
      </c>
      <c r="C2605" s="376" t="s">
        <v>2050</v>
      </c>
      <c r="D2605" s="355">
        <v>1295</v>
      </c>
      <c r="E2605">
        <v>0.02</v>
      </c>
      <c r="F2605">
        <v>1.19086</v>
      </c>
      <c r="G2605" s="355">
        <v>0</v>
      </c>
      <c r="H2605">
        <v>1.19086</v>
      </c>
      <c r="I2605">
        <v>0.48</v>
      </c>
      <c r="J2605" s="355">
        <v>11709.31</v>
      </c>
    </row>
    <row r="2606" spans="1:10" x14ac:dyDescent="0.2">
      <c r="A2606">
        <v>6262</v>
      </c>
      <c r="B2606" s="585">
        <v>43070.648611111108</v>
      </c>
      <c r="C2606" s="376" t="s">
        <v>93</v>
      </c>
      <c r="D2606" s="355">
        <v>1296</v>
      </c>
      <c r="E2606">
        <v>0.01</v>
      </c>
      <c r="F2606">
        <v>1.1879900000000001</v>
      </c>
      <c r="G2606" s="355">
        <v>0</v>
      </c>
      <c r="H2606">
        <v>0</v>
      </c>
    </row>
    <row r="2607" spans="1:10" x14ac:dyDescent="0.2">
      <c r="A2607">
        <v>6268</v>
      </c>
      <c r="B2607" s="585">
        <v>43070.650694444441</v>
      </c>
      <c r="C2607" s="376" t="s">
        <v>2050</v>
      </c>
      <c r="D2607" s="355">
        <v>1296</v>
      </c>
      <c r="E2607">
        <v>0.01</v>
      </c>
      <c r="F2607">
        <v>1.18642</v>
      </c>
      <c r="G2607" s="355">
        <v>0</v>
      </c>
      <c r="H2607">
        <v>1.18642</v>
      </c>
      <c r="I2607">
        <v>1.5</v>
      </c>
      <c r="J2607" s="355">
        <v>11712.09</v>
      </c>
    </row>
    <row r="2608" spans="1:10" x14ac:dyDescent="0.2">
      <c r="A2608">
        <v>6264</v>
      </c>
      <c r="B2608" s="585">
        <v>43070.650694444441</v>
      </c>
      <c r="C2608" s="376" t="s">
        <v>92</v>
      </c>
      <c r="D2608" s="355">
        <v>1297</v>
      </c>
      <c r="E2608">
        <v>0.03</v>
      </c>
      <c r="F2608">
        <v>1.1868700000000001</v>
      </c>
      <c r="G2608" s="355">
        <v>0</v>
      </c>
      <c r="H2608">
        <v>0</v>
      </c>
    </row>
    <row r="2609" spans="1:10" x14ac:dyDescent="0.2">
      <c r="A2609">
        <v>6276</v>
      </c>
      <c r="B2609" s="585">
        <v>43070.759722222225</v>
      </c>
      <c r="C2609" s="376" t="s">
        <v>2050</v>
      </c>
      <c r="D2609" s="355">
        <v>1297</v>
      </c>
      <c r="E2609">
        <v>0.03</v>
      </c>
      <c r="F2609">
        <v>1.19086</v>
      </c>
      <c r="G2609" s="355">
        <v>0</v>
      </c>
      <c r="H2609">
        <v>1.19086</v>
      </c>
      <c r="I2609">
        <v>11.76</v>
      </c>
      <c r="J2609" s="355">
        <v>11721.07</v>
      </c>
    </row>
    <row r="2610" spans="1:10" x14ac:dyDescent="0.2">
      <c r="A2610">
        <v>6269</v>
      </c>
      <c r="B2610" s="585">
        <v>43070.650694444441</v>
      </c>
      <c r="C2610" s="376" t="s">
        <v>93</v>
      </c>
      <c r="D2610" s="355">
        <v>1298</v>
      </c>
      <c r="E2610">
        <v>0.01</v>
      </c>
      <c r="F2610">
        <v>1.1863900000000001</v>
      </c>
      <c r="G2610" s="355">
        <v>0</v>
      </c>
      <c r="H2610">
        <v>0</v>
      </c>
    </row>
    <row r="2611" spans="1:10" x14ac:dyDescent="0.2">
      <c r="A2611">
        <v>6289</v>
      </c>
      <c r="B2611" s="585">
        <v>43070.856249999997</v>
      </c>
      <c r="C2611" s="376" t="s">
        <v>2050</v>
      </c>
      <c r="D2611" s="355">
        <v>1298</v>
      </c>
      <c r="E2611">
        <v>0.01</v>
      </c>
      <c r="F2611">
        <v>1.1895199999999999</v>
      </c>
      <c r="G2611" s="355">
        <v>0</v>
      </c>
      <c r="H2611">
        <v>1.1895199999999999</v>
      </c>
      <c r="I2611">
        <v>-3.2</v>
      </c>
      <c r="J2611" s="355">
        <v>11719.37</v>
      </c>
    </row>
    <row r="2612" spans="1:10" x14ac:dyDescent="0.2">
      <c r="A2612">
        <v>6271</v>
      </c>
      <c r="B2612" s="585">
        <v>43070.756944444445</v>
      </c>
      <c r="C2612" s="376" t="s">
        <v>93</v>
      </c>
      <c r="D2612" s="355">
        <v>1299</v>
      </c>
      <c r="E2612">
        <v>0.02</v>
      </c>
      <c r="F2612">
        <v>1.1899200000000001</v>
      </c>
      <c r="G2612" s="355">
        <v>0</v>
      </c>
      <c r="H2612">
        <v>0</v>
      </c>
    </row>
    <row r="2613" spans="1:10" x14ac:dyDescent="0.2">
      <c r="A2613">
        <v>6290</v>
      </c>
      <c r="B2613" s="585">
        <v>43070.856249999997</v>
      </c>
      <c r="C2613" s="376" t="s">
        <v>2050</v>
      </c>
      <c r="D2613" s="355">
        <v>1299</v>
      </c>
      <c r="E2613">
        <v>0.02</v>
      </c>
      <c r="F2613">
        <v>1.1895199999999999</v>
      </c>
      <c r="G2613" s="355">
        <v>0</v>
      </c>
      <c r="H2613">
        <v>1.1895199999999999</v>
      </c>
      <c r="I2613">
        <v>0.66</v>
      </c>
      <c r="J2613" s="355">
        <v>11720.03</v>
      </c>
    </row>
    <row r="2614" spans="1:10" x14ac:dyDescent="0.2">
      <c r="A2614">
        <v>6277</v>
      </c>
      <c r="B2614" s="585">
        <v>43070.760416666664</v>
      </c>
      <c r="C2614" s="376" t="s">
        <v>92</v>
      </c>
      <c r="D2614" s="355">
        <v>1300</v>
      </c>
      <c r="E2614">
        <v>0.01</v>
      </c>
      <c r="F2614">
        <v>1.19095</v>
      </c>
      <c r="G2614" s="355">
        <v>0</v>
      </c>
      <c r="H2614">
        <v>0</v>
      </c>
    </row>
    <row r="2615" spans="1:10" x14ac:dyDescent="0.2">
      <c r="A2615">
        <v>6279</v>
      </c>
      <c r="B2615" s="585">
        <v>43070.768750000003</v>
      </c>
      <c r="C2615" s="376" t="s">
        <v>2050</v>
      </c>
      <c r="D2615" s="355">
        <v>1300</v>
      </c>
      <c r="E2615">
        <v>0.01</v>
      </c>
      <c r="F2615">
        <v>1.19252</v>
      </c>
      <c r="G2615" s="355">
        <v>0</v>
      </c>
      <c r="H2615">
        <v>1.19252</v>
      </c>
      <c r="I2615">
        <v>1.5</v>
      </c>
      <c r="J2615" s="355">
        <v>11722.57</v>
      </c>
    </row>
    <row r="2616" spans="1:10" x14ac:dyDescent="0.2">
      <c r="A2616">
        <v>6280</v>
      </c>
      <c r="B2616" s="585">
        <v>43070.770833333336</v>
      </c>
      <c r="C2616" s="376" t="s">
        <v>92</v>
      </c>
      <c r="D2616" s="355">
        <v>1301</v>
      </c>
      <c r="E2616">
        <v>0.01</v>
      </c>
      <c r="F2616">
        <v>1.19313</v>
      </c>
      <c r="G2616" s="355">
        <v>0</v>
      </c>
      <c r="H2616">
        <v>0</v>
      </c>
    </row>
    <row r="2617" spans="1:10" x14ac:dyDescent="0.2">
      <c r="A2617">
        <v>6444</v>
      </c>
      <c r="B2617" s="585">
        <v>43082.875</v>
      </c>
      <c r="C2617" s="376" t="s">
        <v>2050</v>
      </c>
      <c r="D2617" s="355">
        <v>1301</v>
      </c>
      <c r="E2617">
        <v>0.01</v>
      </c>
      <c r="F2617">
        <v>1.17845</v>
      </c>
      <c r="G2617" s="355">
        <v>0</v>
      </c>
      <c r="H2617">
        <v>1.17845</v>
      </c>
      <c r="I2617">
        <v>-15.94</v>
      </c>
      <c r="J2617" s="355">
        <v>11757.62</v>
      </c>
    </row>
    <row r="2618" spans="1:10" x14ac:dyDescent="0.2">
      <c r="A2618">
        <v>6282</v>
      </c>
      <c r="B2618" s="585">
        <v>43070.770833333336</v>
      </c>
      <c r="C2618" s="376" t="s">
        <v>93</v>
      </c>
      <c r="D2618" s="355">
        <v>1302</v>
      </c>
      <c r="E2618">
        <v>0.03</v>
      </c>
      <c r="F2618">
        <v>1.19343</v>
      </c>
      <c r="G2618" s="355">
        <v>0</v>
      </c>
      <c r="H2618">
        <v>0</v>
      </c>
    </row>
    <row r="2619" spans="1:10" x14ac:dyDescent="0.2">
      <c r="A2619">
        <v>6291</v>
      </c>
      <c r="B2619" s="585">
        <v>43070.856249999997</v>
      </c>
      <c r="C2619" s="376" t="s">
        <v>2050</v>
      </c>
      <c r="D2619" s="355">
        <v>1302</v>
      </c>
      <c r="E2619">
        <v>0.03</v>
      </c>
      <c r="F2619">
        <v>1.1895199999999999</v>
      </c>
      <c r="G2619" s="355">
        <v>0</v>
      </c>
      <c r="H2619">
        <v>1.1895199999999999</v>
      </c>
      <c r="I2619">
        <v>11.52</v>
      </c>
      <c r="J2619" s="355">
        <v>11731.55</v>
      </c>
    </row>
    <row r="2620" spans="1:10" x14ac:dyDescent="0.2">
      <c r="A2620">
        <v>6286</v>
      </c>
      <c r="B2620" s="585">
        <v>43070.856249999997</v>
      </c>
      <c r="C2620" s="376" t="s">
        <v>92</v>
      </c>
      <c r="D2620" s="355">
        <v>1303</v>
      </c>
      <c r="E2620">
        <v>0.02</v>
      </c>
      <c r="F2620">
        <v>1.1896100000000001</v>
      </c>
      <c r="G2620" s="355">
        <v>0</v>
      </c>
      <c r="H2620">
        <v>0</v>
      </c>
    </row>
    <row r="2621" spans="1:10" x14ac:dyDescent="0.2">
      <c r="A2621">
        <v>6445</v>
      </c>
      <c r="B2621" s="585">
        <v>43082.875</v>
      </c>
      <c r="C2621" s="376" t="s">
        <v>2050</v>
      </c>
      <c r="D2621" s="355">
        <v>1303</v>
      </c>
      <c r="E2621">
        <v>0.02</v>
      </c>
      <c r="F2621">
        <v>1.17845</v>
      </c>
      <c r="G2621" s="355">
        <v>0</v>
      </c>
      <c r="H2621">
        <v>1.17845</v>
      </c>
      <c r="I2621">
        <v>-24.84</v>
      </c>
      <c r="J2621" s="355">
        <v>11732.79</v>
      </c>
    </row>
    <row r="2622" spans="1:10" x14ac:dyDescent="0.2">
      <c r="A2622">
        <v>6292</v>
      </c>
      <c r="B2622" s="585">
        <v>43070.856249999997</v>
      </c>
      <c r="C2622" s="376" t="s">
        <v>93</v>
      </c>
      <c r="D2622" s="355">
        <v>1304</v>
      </c>
      <c r="E2622">
        <v>0.01</v>
      </c>
      <c r="F2622">
        <v>1.1894899999999999</v>
      </c>
      <c r="G2622" s="355">
        <v>0</v>
      </c>
      <c r="H2622">
        <v>0</v>
      </c>
    </row>
    <row r="2623" spans="1:10" x14ac:dyDescent="0.2">
      <c r="A2623">
        <v>6294</v>
      </c>
      <c r="B2623" s="585">
        <v>43073</v>
      </c>
      <c r="C2623" s="376" t="s">
        <v>2050</v>
      </c>
      <c r="D2623" s="355">
        <v>1304</v>
      </c>
      <c r="E2623">
        <v>0.01</v>
      </c>
      <c r="F2623">
        <v>1.1879200000000001</v>
      </c>
      <c r="G2623" s="355">
        <v>0</v>
      </c>
      <c r="H2623">
        <v>1.1879200000000001</v>
      </c>
      <c r="I2623">
        <v>1.57</v>
      </c>
      <c r="J2623" s="355">
        <v>11733.11</v>
      </c>
    </row>
    <row r="2624" spans="1:10" x14ac:dyDescent="0.2">
      <c r="A2624">
        <v>6297</v>
      </c>
      <c r="B2624" s="585">
        <v>43073.004166666666</v>
      </c>
      <c r="C2624" s="376" t="s">
        <v>93</v>
      </c>
      <c r="D2624" s="355">
        <v>1305</v>
      </c>
      <c r="E2624">
        <v>0.01</v>
      </c>
      <c r="F2624">
        <v>1.18672</v>
      </c>
      <c r="G2624" s="355">
        <v>0</v>
      </c>
      <c r="H2624">
        <v>0</v>
      </c>
    </row>
    <row r="2625" spans="1:10" x14ac:dyDescent="0.2">
      <c r="A2625">
        <v>6303</v>
      </c>
      <c r="B2625" s="585">
        <v>43073.381944444445</v>
      </c>
      <c r="C2625" s="376" t="s">
        <v>2050</v>
      </c>
      <c r="D2625" s="355">
        <v>1305</v>
      </c>
      <c r="E2625">
        <v>0.01</v>
      </c>
      <c r="F2625">
        <v>1.1851499999999999</v>
      </c>
      <c r="G2625" s="355">
        <v>0</v>
      </c>
      <c r="H2625">
        <v>1.1851499999999999</v>
      </c>
      <c r="I2625">
        <v>1.5</v>
      </c>
      <c r="J2625" s="355">
        <v>11734.61</v>
      </c>
    </row>
    <row r="2626" spans="1:10" x14ac:dyDescent="0.2">
      <c r="A2626">
        <v>6299</v>
      </c>
      <c r="B2626" s="585">
        <v>43073.079861111109</v>
      </c>
      <c r="C2626" s="376" t="s">
        <v>92</v>
      </c>
      <c r="D2626" s="355">
        <v>1306</v>
      </c>
      <c r="E2626">
        <v>0.03</v>
      </c>
      <c r="F2626">
        <v>1.1860999999999999</v>
      </c>
      <c r="G2626" s="355">
        <v>0</v>
      </c>
      <c r="H2626">
        <v>0</v>
      </c>
    </row>
    <row r="2627" spans="1:10" x14ac:dyDescent="0.2">
      <c r="A2627">
        <v>6446</v>
      </c>
      <c r="B2627" s="585">
        <v>43082.875</v>
      </c>
      <c r="C2627" s="376" t="s">
        <v>2050</v>
      </c>
      <c r="D2627" s="355">
        <v>1306</v>
      </c>
      <c r="E2627">
        <v>0.03</v>
      </c>
      <c r="F2627">
        <v>1.17845</v>
      </c>
      <c r="G2627" s="355">
        <v>0</v>
      </c>
      <c r="H2627">
        <v>1.17845</v>
      </c>
      <c r="I2627">
        <v>-26.37</v>
      </c>
      <c r="J2627" s="355">
        <v>11706.42</v>
      </c>
    </row>
    <row r="2628" spans="1:10" x14ac:dyDescent="0.2">
      <c r="A2628">
        <v>6304</v>
      </c>
      <c r="B2628" s="585">
        <v>43073.381944444445</v>
      </c>
      <c r="C2628" s="376" t="s">
        <v>93</v>
      </c>
      <c r="D2628" s="355">
        <v>1307</v>
      </c>
      <c r="E2628">
        <v>0.01</v>
      </c>
      <c r="F2628">
        <v>1.18512</v>
      </c>
      <c r="G2628" s="355">
        <v>0</v>
      </c>
      <c r="H2628">
        <v>0</v>
      </c>
    </row>
    <row r="2629" spans="1:10" x14ac:dyDescent="0.2">
      <c r="A2629">
        <v>6306</v>
      </c>
      <c r="B2629" s="585">
        <v>43073.675000000003</v>
      </c>
      <c r="C2629" s="376" t="s">
        <v>2050</v>
      </c>
      <c r="D2629" s="355">
        <v>1307</v>
      </c>
      <c r="E2629">
        <v>0.01</v>
      </c>
      <c r="F2629">
        <v>1.1835500000000001</v>
      </c>
      <c r="G2629" s="355">
        <v>0</v>
      </c>
      <c r="H2629">
        <v>1.1835500000000001</v>
      </c>
      <c r="I2629">
        <v>1.5</v>
      </c>
      <c r="J2629" s="355">
        <v>11736.11</v>
      </c>
    </row>
    <row r="2630" spans="1:10" x14ac:dyDescent="0.2">
      <c r="A2630">
        <v>6307</v>
      </c>
      <c r="B2630" s="585">
        <v>43073.675000000003</v>
      </c>
      <c r="C2630" s="376" t="s">
        <v>93</v>
      </c>
      <c r="D2630" s="355">
        <v>1308</v>
      </c>
      <c r="E2630">
        <v>0.01</v>
      </c>
      <c r="F2630">
        <v>1.18354</v>
      </c>
      <c r="G2630" s="355">
        <v>0</v>
      </c>
      <c r="H2630">
        <v>0</v>
      </c>
    </row>
    <row r="2631" spans="1:10" x14ac:dyDescent="0.2">
      <c r="A2631">
        <v>6316</v>
      </c>
      <c r="B2631" s="585">
        <v>43074.467361111114</v>
      </c>
      <c r="C2631" s="376" t="s">
        <v>2050</v>
      </c>
      <c r="D2631" s="355">
        <v>1308</v>
      </c>
      <c r="E2631">
        <v>0.01</v>
      </c>
      <c r="F2631">
        <v>1.1843300000000001</v>
      </c>
      <c r="G2631" s="355">
        <v>0</v>
      </c>
      <c r="H2631">
        <v>1.1843300000000001</v>
      </c>
      <c r="I2631">
        <v>-0.79</v>
      </c>
      <c r="J2631" s="355">
        <v>11735.32</v>
      </c>
    </row>
    <row r="2632" spans="1:10" x14ac:dyDescent="0.2">
      <c r="A2632">
        <v>6313</v>
      </c>
      <c r="B2632" s="585">
        <v>43074.064583333333</v>
      </c>
      <c r="C2632" s="376" t="s">
        <v>93</v>
      </c>
      <c r="D2632" s="355">
        <v>1309</v>
      </c>
      <c r="E2632">
        <v>0.02</v>
      </c>
      <c r="F2632">
        <v>1.1870400000000001</v>
      </c>
      <c r="G2632" s="355">
        <v>0</v>
      </c>
      <c r="H2632">
        <v>0</v>
      </c>
    </row>
    <row r="2633" spans="1:10" x14ac:dyDescent="0.2">
      <c r="A2633">
        <v>6317</v>
      </c>
      <c r="B2633" s="585">
        <v>43074.467361111114</v>
      </c>
      <c r="C2633" s="376" t="s">
        <v>2050</v>
      </c>
      <c r="D2633" s="355">
        <v>1309</v>
      </c>
      <c r="E2633">
        <v>0.02</v>
      </c>
      <c r="F2633">
        <v>1.1843300000000001</v>
      </c>
      <c r="G2633" s="355">
        <v>0</v>
      </c>
      <c r="H2633">
        <v>1.1843300000000001</v>
      </c>
      <c r="I2633">
        <v>5.28</v>
      </c>
      <c r="J2633" s="355">
        <v>11740.6</v>
      </c>
    </row>
    <row r="2634" spans="1:10" x14ac:dyDescent="0.2">
      <c r="A2634">
        <v>6318</v>
      </c>
      <c r="B2634" s="585">
        <v>43074.467361111114</v>
      </c>
      <c r="C2634" s="376" t="s">
        <v>93</v>
      </c>
      <c r="D2634" s="355">
        <v>1310</v>
      </c>
      <c r="E2634">
        <v>0.01</v>
      </c>
      <c r="F2634">
        <v>1.1842999999999999</v>
      </c>
      <c r="G2634" s="355">
        <v>0</v>
      </c>
      <c r="H2634">
        <v>0</v>
      </c>
    </row>
    <row r="2635" spans="1:10" x14ac:dyDescent="0.2">
      <c r="A2635">
        <v>6320</v>
      </c>
      <c r="B2635" s="585">
        <v>43074.67083333333</v>
      </c>
      <c r="C2635" s="376" t="s">
        <v>2050</v>
      </c>
      <c r="D2635" s="355">
        <v>1310</v>
      </c>
      <c r="E2635">
        <v>0.01</v>
      </c>
      <c r="F2635">
        <v>1.1827300000000001</v>
      </c>
      <c r="G2635" s="355">
        <v>0</v>
      </c>
      <c r="H2635">
        <v>1.1827300000000001</v>
      </c>
      <c r="I2635">
        <v>1.5</v>
      </c>
      <c r="J2635" s="355">
        <v>11742.1</v>
      </c>
    </row>
    <row r="2636" spans="1:10" x14ac:dyDescent="0.2">
      <c r="A2636">
        <v>6321</v>
      </c>
      <c r="B2636" s="585">
        <v>43074.67083333333</v>
      </c>
      <c r="C2636" s="376" t="s">
        <v>93</v>
      </c>
      <c r="D2636" s="355">
        <v>1311</v>
      </c>
      <c r="E2636">
        <v>0.01</v>
      </c>
      <c r="F2636">
        <v>1.18262</v>
      </c>
      <c r="G2636" s="355">
        <v>0</v>
      </c>
      <c r="H2636">
        <v>0</v>
      </c>
    </row>
    <row r="2637" spans="1:10" x14ac:dyDescent="0.2">
      <c r="A2637">
        <v>6328</v>
      </c>
      <c r="B2637" s="585">
        <v>43074.780555555553</v>
      </c>
      <c r="C2637" s="376" t="s">
        <v>2050</v>
      </c>
      <c r="D2637" s="355">
        <v>1311</v>
      </c>
      <c r="E2637">
        <v>0.01</v>
      </c>
      <c r="F2637">
        <v>1.1810499999999999</v>
      </c>
      <c r="G2637" s="355">
        <v>0</v>
      </c>
      <c r="H2637">
        <v>1.1810499999999999</v>
      </c>
      <c r="I2637">
        <v>1.5</v>
      </c>
      <c r="J2637" s="355">
        <v>11743.6</v>
      </c>
    </row>
    <row r="2638" spans="1:10" x14ac:dyDescent="0.2">
      <c r="A2638">
        <v>6323</v>
      </c>
      <c r="B2638" s="585">
        <v>43074.671527777777</v>
      </c>
      <c r="C2638" s="376" t="s">
        <v>92</v>
      </c>
      <c r="D2638" s="355">
        <v>1312</v>
      </c>
      <c r="E2638">
        <v>0.06</v>
      </c>
      <c r="F2638">
        <v>1.1826000000000001</v>
      </c>
      <c r="G2638" s="355">
        <v>0</v>
      </c>
      <c r="H2638">
        <v>0</v>
      </c>
    </row>
    <row r="2639" spans="1:10" x14ac:dyDescent="0.2">
      <c r="A2639">
        <v>6447</v>
      </c>
      <c r="B2639" s="585">
        <v>43082.875</v>
      </c>
      <c r="C2639" s="376" t="s">
        <v>2050</v>
      </c>
      <c r="D2639" s="355">
        <v>1312</v>
      </c>
      <c r="E2639">
        <v>0.06</v>
      </c>
      <c r="F2639">
        <v>1.17845</v>
      </c>
      <c r="G2639" s="355">
        <v>0</v>
      </c>
      <c r="H2639">
        <v>1.17845</v>
      </c>
      <c r="I2639">
        <v>-31.02</v>
      </c>
      <c r="J2639" s="355">
        <v>11675.4</v>
      </c>
    </row>
    <row r="2640" spans="1:10" x14ac:dyDescent="0.2">
      <c r="A2640">
        <v>6329</v>
      </c>
      <c r="B2640" s="585">
        <v>43074.780555555553</v>
      </c>
      <c r="C2640" s="376" t="s">
        <v>93</v>
      </c>
      <c r="D2640" s="355">
        <v>1313</v>
      </c>
      <c r="E2640">
        <v>0.01</v>
      </c>
      <c r="F2640">
        <v>1.18102</v>
      </c>
      <c r="G2640" s="355">
        <v>0</v>
      </c>
      <c r="H2640">
        <v>0</v>
      </c>
    </row>
    <row r="2641" spans="1:10" x14ac:dyDescent="0.2">
      <c r="A2641">
        <v>6339</v>
      </c>
      <c r="B2641" s="585">
        <v>43075.436805555553</v>
      </c>
      <c r="C2641" s="376" t="s">
        <v>2050</v>
      </c>
      <c r="D2641" s="355">
        <v>1313</v>
      </c>
      <c r="E2641">
        <v>0.01</v>
      </c>
      <c r="F2641">
        <v>1.18181</v>
      </c>
      <c r="G2641" s="355">
        <v>0</v>
      </c>
      <c r="H2641">
        <v>1.18181</v>
      </c>
      <c r="I2641">
        <v>-0.79</v>
      </c>
      <c r="J2641" s="355">
        <v>11742.8</v>
      </c>
    </row>
    <row r="2642" spans="1:10" x14ac:dyDescent="0.2">
      <c r="A2642">
        <v>6336</v>
      </c>
      <c r="B2642" s="585">
        <v>43075.243750000001</v>
      </c>
      <c r="C2642" s="376" t="s">
        <v>93</v>
      </c>
      <c r="D2642" s="355">
        <v>1314</v>
      </c>
      <c r="E2642">
        <v>0.02</v>
      </c>
      <c r="F2642">
        <v>1.18452</v>
      </c>
      <c r="G2642" s="355">
        <v>0</v>
      </c>
      <c r="H2642">
        <v>0</v>
      </c>
    </row>
    <row r="2643" spans="1:10" x14ac:dyDescent="0.2">
      <c r="A2643">
        <v>6340</v>
      </c>
      <c r="B2643" s="585">
        <v>43075.436805555553</v>
      </c>
      <c r="C2643" s="376" t="s">
        <v>2050</v>
      </c>
      <c r="D2643" s="355">
        <v>1314</v>
      </c>
      <c r="E2643">
        <v>0.02</v>
      </c>
      <c r="F2643">
        <v>1.18181</v>
      </c>
      <c r="G2643" s="355">
        <v>0</v>
      </c>
      <c r="H2643">
        <v>1.18181</v>
      </c>
      <c r="I2643">
        <v>5.28</v>
      </c>
      <c r="J2643" s="355">
        <v>11748.08</v>
      </c>
    </row>
    <row r="2644" spans="1:10" x14ac:dyDescent="0.2">
      <c r="A2644">
        <v>6341</v>
      </c>
      <c r="B2644" s="585">
        <v>43075.436805555553</v>
      </c>
      <c r="C2644" s="376" t="s">
        <v>93</v>
      </c>
      <c r="D2644" s="355">
        <v>1315</v>
      </c>
      <c r="E2644">
        <v>0.01</v>
      </c>
      <c r="F2644">
        <v>1.18177</v>
      </c>
      <c r="G2644" s="355">
        <v>0</v>
      </c>
      <c r="H2644">
        <v>0</v>
      </c>
    </row>
    <row r="2645" spans="1:10" x14ac:dyDescent="0.2">
      <c r="A2645">
        <v>6343</v>
      </c>
      <c r="B2645" s="585">
        <v>43075.662499999999</v>
      </c>
      <c r="C2645" s="376" t="s">
        <v>2050</v>
      </c>
      <c r="D2645" s="355">
        <v>1315</v>
      </c>
      <c r="E2645">
        <v>0.01</v>
      </c>
      <c r="F2645">
        <v>1.1801999999999999</v>
      </c>
      <c r="G2645" s="355">
        <v>0</v>
      </c>
      <c r="H2645">
        <v>1.1801999999999999</v>
      </c>
      <c r="I2645">
        <v>1.5</v>
      </c>
      <c r="J2645" s="355">
        <v>11749.58</v>
      </c>
    </row>
    <row r="2646" spans="1:10" x14ac:dyDescent="0.2">
      <c r="A2646">
        <v>6344</v>
      </c>
      <c r="B2646" s="585">
        <v>43075.662499999999</v>
      </c>
      <c r="C2646" s="376" t="s">
        <v>93</v>
      </c>
      <c r="D2646" s="355">
        <v>1316</v>
      </c>
      <c r="E2646">
        <v>0.01</v>
      </c>
      <c r="F2646">
        <v>1.1801600000000001</v>
      </c>
      <c r="G2646" s="355">
        <v>0</v>
      </c>
      <c r="H2646">
        <v>0</v>
      </c>
    </row>
    <row r="2647" spans="1:10" x14ac:dyDescent="0.2">
      <c r="A2647">
        <v>6352</v>
      </c>
      <c r="B2647" s="585">
        <v>43075.709027777775</v>
      </c>
      <c r="C2647" s="376" t="s">
        <v>2050</v>
      </c>
      <c r="D2647" s="355">
        <v>1316</v>
      </c>
      <c r="E2647">
        <v>0.01</v>
      </c>
      <c r="F2647">
        <v>1.17859</v>
      </c>
      <c r="G2647" s="355">
        <v>0</v>
      </c>
      <c r="H2647">
        <v>1.17859</v>
      </c>
      <c r="I2647">
        <v>1.5</v>
      </c>
      <c r="J2647" s="355">
        <v>11751.08</v>
      </c>
    </row>
    <row r="2648" spans="1:10" x14ac:dyDescent="0.2">
      <c r="A2648">
        <v>6346</v>
      </c>
      <c r="B2648" s="585">
        <v>43075.706250000003</v>
      </c>
      <c r="C2648" s="376" t="s">
        <v>92</v>
      </c>
      <c r="D2648" s="355">
        <v>1317</v>
      </c>
      <c r="E2648">
        <v>0.1</v>
      </c>
      <c r="F2648">
        <v>1.1791</v>
      </c>
      <c r="G2648" s="355">
        <v>0</v>
      </c>
      <c r="H2648">
        <v>0</v>
      </c>
    </row>
    <row r="2649" spans="1:10" x14ac:dyDescent="0.2">
      <c r="A2649">
        <v>6448</v>
      </c>
      <c r="B2649" s="585">
        <v>43082.875</v>
      </c>
      <c r="C2649" s="376" t="s">
        <v>2050</v>
      </c>
      <c r="D2649" s="355">
        <v>1317</v>
      </c>
      <c r="E2649">
        <v>0.1</v>
      </c>
      <c r="F2649">
        <v>1.17845</v>
      </c>
      <c r="G2649" s="355">
        <v>0</v>
      </c>
      <c r="H2649">
        <v>1.17845</v>
      </c>
      <c r="I2649">
        <v>-15.52</v>
      </c>
      <c r="J2649" s="355">
        <v>11659.88</v>
      </c>
    </row>
    <row r="2650" spans="1:10" x14ac:dyDescent="0.2">
      <c r="A2650">
        <v>6353</v>
      </c>
      <c r="B2650" s="585">
        <v>43075.709027777775</v>
      </c>
      <c r="C2650" s="376" t="s">
        <v>93</v>
      </c>
      <c r="D2650" s="355">
        <v>1318</v>
      </c>
      <c r="E2650">
        <v>0.01</v>
      </c>
      <c r="F2650">
        <v>1.1785699999999999</v>
      </c>
      <c r="G2650" s="355">
        <v>0</v>
      </c>
      <c r="H2650">
        <v>0</v>
      </c>
    </row>
    <row r="2651" spans="1:10" x14ac:dyDescent="0.2">
      <c r="A2651">
        <v>6367</v>
      </c>
      <c r="B2651" s="585">
        <v>43077.009722222225</v>
      </c>
      <c r="C2651" s="376" t="s">
        <v>2050</v>
      </c>
      <c r="D2651" s="355">
        <v>1318</v>
      </c>
      <c r="E2651">
        <v>0.01</v>
      </c>
      <c r="F2651">
        <v>1.17726</v>
      </c>
      <c r="G2651" s="355">
        <v>0</v>
      </c>
      <c r="H2651">
        <v>1.17726</v>
      </c>
      <c r="I2651">
        <v>1.5</v>
      </c>
      <c r="J2651" s="355">
        <v>11752.59</v>
      </c>
    </row>
    <row r="2652" spans="1:10" x14ac:dyDescent="0.2">
      <c r="A2652">
        <v>6368</v>
      </c>
      <c r="B2652" s="585">
        <v>43077.009722222225</v>
      </c>
      <c r="C2652" s="376" t="s">
        <v>93</v>
      </c>
      <c r="D2652" s="355">
        <v>1319</v>
      </c>
      <c r="E2652">
        <v>0.01</v>
      </c>
      <c r="F2652">
        <v>1.1772400000000001</v>
      </c>
      <c r="G2652" s="355">
        <v>0</v>
      </c>
      <c r="H2652">
        <v>0</v>
      </c>
    </row>
    <row r="2653" spans="1:10" x14ac:dyDescent="0.2">
      <c r="A2653">
        <v>6370</v>
      </c>
      <c r="B2653" s="585">
        <v>43077.349305555559</v>
      </c>
      <c r="C2653" s="376" t="s">
        <v>2050</v>
      </c>
      <c r="D2653" s="355">
        <v>1319</v>
      </c>
      <c r="E2653">
        <v>0.01</v>
      </c>
      <c r="F2653">
        <v>1.17567</v>
      </c>
      <c r="G2653" s="355">
        <v>0</v>
      </c>
      <c r="H2653">
        <v>1.17567</v>
      </c>
      <c r="I2653">
        <v>1.5</v>
      </c>
      <c r="J2653" s="355">
        <v>11754.09</v>
      </c>
    </row>
    <row r="2654" spans="1:10" x14ac:dyDescent="0.2">
      <c r="A2654">
        <v>6371</v>
      </c>
      <c r="B2654" s="585">
        <v>43077.349305555559</v>
      </c>
      <c r="C2654" s="376" t="s">
        <v>93</v>
      </c>
      <c r="D2654" s="355">
        <v>1320</v>
      </c>
      <c r="E2654">
        <v>0.01</v>
      </c>
      <c r="F2654">
        <v>1.1756599999999999</v>
      </c>
      <c r="G2654" s="355">
        <v>0</v>
      </c>
      <c r="H2654">
        <v>0</v>
      </c>
    </row>
    <row r="2655" spans="1:10" x14ac:dyDescent="0.2">
      <c r="A2655">
        <v>6380</v>
      </c>
      <c r="B2655" s="585">
        <v>43077.433333333334</v>
      </c>
      <c r="C2655" s="376" t="s">
        <v>2050</v>
      </c>
      <c r="D2655" s="355">
        <v>1320</v>
      </c>
      <c r="E2655">
        <v>0.01</v>
      </c>
      <c r="F2655">
        <v>1.1740900000000001</v>
      </c>
      <c r="G2655" s="355">
        <v>0</v>
      </c>
      <c r="H2655">
        <v>1.1740900000000001</v>
      </c>
      <c r="I2655">
        <v>1.5</v>
      </c>
      <c r="J2655" s="355">
        <v>11755.59</v>
      </c>
    </row>
    <row r="2656" spans="1:10" x14ac:dyDescent="0.2">
      <c r="A2656">
        <v>6373</v>
      </c>
      <c r="B2656" s="585">
        <v>43077.354861111111</v>
      </c>
      <c r="C2656" s="376" t="s">
        <v>92</v>
      </c>
      <c r="D2656" s="355">
        <v>1321</v>
      </c>
      <c r="E2656">
        <v>0.19</v>
      </c>
      <c r="F2656">
        <v>1.1755899999999999</v>
      </c>
      <c r="G2656" s="355">
        <v>0</v>
      </c>
      <c r="H2656">
        <v>0</v>
      </c>
    </row>
    <row r="2657" spans="1:10" x14ac:dyDescent="0.2">
      <c r="A2657">
        <v>6449</v>
      </c>
      <c r="B2657" s="585">
        <v>43082.875</v>
      </c>
      <c r="C2657" s="376" t="s">
        <v>2050</v>
      </c>
      <c r="D2657" s="355">
        <v>1321</v>
      </c>
      <c r="E2657">
        <v>0.19</v>
      </c>
      <c r="F2657">
        <v>1.17845</v>
      </c>
      <c r="G2657" s="355">
        <v>0</v>
      </c>
      <c r="H2657">
        <v>1.17845</v>
      </c>
      <c r="I2657">
        <v>46.24</v>
      </c>
      <c r="J2657" s="355">
        <v>11706.12</v>
      </c>
    </row>
    <row r="2658" spans="1:10" x14ac:dyDescent="0.2">
      <c r="A2658">
        <v>6381</v>
      </c>
      <c r="B2658" s="585">
        <v>43077.433333333334</v>
      </c>
      <c r="C2658" s="376" t="s">
        <v>93</v>
      </c>
      <c r="D2658" s="355">
        <v>1322</v>
      </c>
      <c r="E2658">
        <v>0.01</v>
      </c>
      <c r="F2658">
        <v>1.17408</v>
      </c>
      <c r="G2658" s="355">
        <v>0</v>
      </c>
      <c r="H2658">
        <v>0</v>
      </c>
    </row>
    <row r="2659" spans="1:10" x14ac:dyDescent="0.2">
      <c r="A2659">
        <v>6397</v>
      </c>
      <c r="B2659" s="585">
        <v>43080.954861111109</v>
      </c>
      <c r="C2659" s="376" t="s">
        <v>2050</v>
      </c>
      <c r="D2659" s="355">
        <v>1322</v>
      </c>
      <c r="E2659">
        <v>0.01</v>
      </c>
      <c r="F2659">
        <v>1.1772</v>
      </c>
      <c r="G2659" s="355">
        <v>0</v>
      </c>
      <c r="H2659">
        <v>1.1772</v>
      </c>
      <c r="I2659">
        <v>-3.12</v>
      </c>
      <c r="J2659" s="355">
        <v>11752.46</v>
      </c>
    </row>
    <row r="2660" spans="1:10" x14ac:dyDescent="0.2">
      <c r="A2660">
        <v>6390</v>
      </c>
      <c r="B2660" s="585">
        <v>43080.131944444445</v>
      </c>
      <c r="C2660" s="376" t="s">
        <v>93</v>
      </c>
      <c r="D2660" s="355">
        <v>1323</v>
      </c>
      <c r="E2660">
        <v>0.02</v>
      </c>
      <c r="F2660">
        <v>1.1775899999999999</v>
      </c>
      <c r="G2660" s="355">
        <v>0</v>
      </c>
      <c r="H2660">
        <v>0</v>
      </c>
    </row>
    <row r="2661" spans="1:10" x14ac:dyDescent="0.2">
      <c r="A2661">
        <v>6398</v>
      </c>
      <c r="B2661" s="585">
        <v>43080.954861111109</v>
      </c>
      <c r="C2661" s="376" t="s">
        <v>2050</v>
      </c>
      <c r="D2661" s="355">
        <v>1323</v>
      </c>
      <c r="E2661">
        <v>0.02</v>
      </c>
      <c r="F2661">
        <v>1.1772</v>
      </c>
      <c r="G2661" s="355">
        <v>0</v>
      </c>
      <c r="H2661">
        <v>1.1772</v>
      </c>
      <c r="I2661">
        <v>0.64</v>
      </c>
      <c r="J2661" s="355">
        <v>11753.1</v>
      </c>
    </row>
    <row r="2662" spans="1:10" x14ac:dyDescent="0.2">
      <c r="A2662">
        <v>6393</v>
      </c>
      <c r="B2662" s="585">
        <v>43080.71875</v>
      </c>
      <c r="C2662" s="376" t="s">
        <v>93</v>
      </c>
      <c r="D2662" s="355">
        <v>1324</v>
      </c>
      <c r="E2662">
        <v>0.03</v>
      </c>
      <c r="F2662">
        <v>1.18109</v>
      </c>
      <c r="G2662" s="355">
        <v>0</v>
      </c>
      <c r="H2662">
        <v>0</v>
      </c>
    </row>
    <row r="2663" spans="1:10" x14ac:dyDescent="0.2">
      <c r="A2663">
        <v>6399</v>
      </c>
      <c r="B2663" s="585">
        <v>43080.954861111109</v>
      </c>
      <c r="C2663" s="376" t="s">
        <v>2050</v>
      </c>
      <c r="D2663" s="355">
        <v>1324</v>
      </c>
      <c r="E2663">
        <v>0.03</v>
      </c>
      <c r="F2663">
        <v>1.1772</v>
      </c>
      <c r="G2663" s="355">
        <v>0</v>
      </c>
      <c r="H2663">
        <v>1.1772</v>
      </c>
      <c r="I2663">
        <v>11.46</v>
      </c>
      <c r="J2663" s="355">
        <v>11764.56</v>
      </c>
    </row>
    <row r="2664" spans="1:10" x14ac:dyDescent="0.2">
      <c r="A2664">
        <v>6400</v>
      </c>
      <c r="B2664" s="585">
        <v>43080.954861111109</v>
      </c>
      <c r="C2664" s="376" t="s">
        <v>93</v>
      </c>
      <c r="D2664" s="355">
        <v>1325</v>
      </c>
      <c r="E2664">
        <v>0.01</v>
      </c>
      <c r="F2664">
        <v>1.1771799999999999</v>
      </c>
      <c r="G2664" s="355">
        <v>0</v>
      </c>
      <c r="H2664">
        <v>0</v>
      </c>
    </row>
    <row r="2665" spans="1:10" x14ac:dyDescent="0.2">
      <c r="A2665">
        <v>6409</v>
      </c>
      <c r="B2665" s="585">
        <v>43081.648611111108</v>
      </c>
      <c r="C2665" s="376" t="s">
        <v>2050</v>
      </c>
      <c r="D2665" s="355">
        <v>1325</v>
      </c>
      <c r="E2665">
        <v>0.01</v>
      </c>
      <c r="F2665">
        <v>1.1756800000000001</v>
      </c>
      <c r="G2665" s="355">
        <v>0</v>
      </c>
      <c r="H2665">
        <v>1.1756800000000001</v>
      </c>
      <c r="I2665">
        <v>1.5</v>
      </c>
      <c r="J2665" s="355">
        <v>11766.06</v>
      </c>
    </row>
    <row r="2666" spans="1:10" x14ac:dyDescent="0.2">
      <c r="A2666">
        <v>6410</v>
      </c>
      <c r="B2666" s="585">
        <v>43081.648611111108</v>
      </c>
      <c r="C2666" s="376" t="s">
        <v>93</v>
      </c>
      <c r="D2666" s="355">
        <v>1326</v>
      </c>
      <c r="E2666">
        <v>0.01</v>
      </c>
      <c r="F2666">
        <v>1.1756599999999999</v>
      </c>
      <c r="G2666" s="355">
        <v>0</v>
      </c>
      <c r="H2666">
        <v>0</v>
      </c>
    </row>
    <row r="2667" spans="1:10" x14ac:dyDescent="0.2">
      <c r="A2667">
        <v>6412</v>
      </c>
      <c r="B2667" s="585">
        <v>43081.676388888889</v>
      </c>
      <c r="C2667" s="376" t="s">
        <v>2050</v>
      </c>
      <c r="D2667" s="355">
        <v>1326</v>
      </c>
      <c r="E2667">
        <v>0.01</v>
      </c>
      <c r="F2667">
        <v>1.1740900000000001</v>
      </c>
      <c r="G2667" s="355">
        <v>0</v>
      </c>
      <c r="H2667">
        <v>1.1740900000000001</v>
      </c>
      <c r="I2667">
        <v>1.5</v>
      </c>
      <c r="J2667" s="355">
        <v>11767.56</v>
      </c>
    </row>
    <row r="2668" spans="1:10" x14ac:dyDescent="0.2">
      <c r="A2668">
        <v>6413</v>
      </c>
      <c r="B2668" s="585">
        <v>43081.676388888889</v>
      </c>
      <c r="C2668" s="376" t="s">
        <v>93</v>
      </c>
      <c r="D2668" s="355">
        <v>1327</v>
      </c>
      <c r="E2668">
        <v>0.01</v>
      </c>
      <c r="F2668">
        <v>1.17408</v>
      </c>
      <c r="G2668" s="355">
        <v>0</v>
      </c>
      <c r="H2668">
        <v>0</v>
      </c>
    </row>
    <row r="2669" spans="1:10" x14ac:dyDescent="0.2">
      <c r="A2669">
        <v>6415</v>
      </c>
      <c r="B2669" s="585">
        <v>43081.741666666669</v>
      </c>
      <c r="C2669" s="376" t="s">
        <v>2050</v>
      </c>
      <c r="D2669" s="355">
        <v>1327</v>
      </c>
      <c r="E2669">
        <v>0.01</v>
      </c>
      <c r="F2669">
        <v>1.1725099999999999</v>
      </c>
      <c r="G2669" s="355">
        <v>0</v>
      </c>
      <c r="H2669">
        <v>1.1725099999999999</v>
      </c>
      <c r="I2669">
        <v>1.5</v>
      </c>
      <c r="J2669" s="355">
        <v>11769.06</v>
      </c>
    </row>
    <row r="2670" spans="1:10" x14ac:dyDescent="0.2">
      <c r="A2670">
        <v>6416</v>
      </c>
      <c r="B2670" s="585">
        <v>43081.741666666669</v>
      </c>
      <c r="C2670" s="376" t="s">
        <v>93</v>
      </c>
      <c r="D2670" s="355">
        <v>1328</v>
      </c>
      <c r="E2670">
        <v>0.01</v>
      </c>
      <c r="F2670">
        <v>1.1725000000000001</v>
      </c>
      <c r="G2670" s="355">
        <v>0</v>
      </c>
      <c r="H2670">
        <v>0</v>
      </c>
    </row>
    <row r="2671" spans="1:10" x14ac:dyDescent="0.2">
      <c r="A2671">
        <v>6437</v>
      </c>
      <c r="B2671" s="585">
        <v>43082.618750000001</v>
      </c>
      <c r="C2671" s="376" t="s">
        <v>2050</v>
      </c>
      <c r="D2671" s="355">
        <v>1328</v>
      </c>
      <c r="E2671">
        <v>0.01</v>
      </c>
      <c r="F2671">
        <v>1.1732899999999999</v>
      </c>
      <c r="G2671" s="355">
        <v>0</v>
      </c>
      <c r="H2671">
        <v>1.1732899999999999</v>
      </c>
      <c r="I2671">
        <v>-0.79</v>
      </c>
      <c r="J2671" s="355">
        <v>11768.26</v>
      </c>
    </row>
    <row r="2672" spans="1:10" x14ac:dyDescent="0.2">
      <c r="A2672">
        <v>6418</v>
      </c>
      <c r="B2672" s="585">
        <v>43081.772916666669</v>
      </c>
      <c r="C2672" s="376" t="s">
        <v>92</v>
      </c>
      <c r="D2672" s="355">
        <v>1329</v>
      </c>
      <c r="E2672">
        <v>0.34</v>
      </c>
      <c r="F2672">
        <v>1.17208</v>
      </c>
      <c r="G2672" s="355">
        <v>0</v>
      </c>
      <c r="H2672">
        <v>0</v>
      </c>
    </row>
    <row r="2673" spans="1:10" x14ac:dyDescent="0.2">
      <c r="A2673">
        <v>6450</v>
      </c>
      <c r="B2673" s="585">
        <v>43082.875</v>
      </c>
      <c r="C2673" s="376" t="s">
        <v>2050</v>
      </c>
      <c r="D2673" s="355">
        <v>1329</v>
      </c>
      <c r="E2673">
        <v>0.34</v>
      </c>
      <c r="F2673">
        <v>1.17845</v>
      </c>
      <c r="G2673" s="355">
        <v>0</v>
      </c>
      <c r="H2673">
        <v>1.17845</v>
      </c>
      <c r="I2673">
        <v>210.16</v>
      </c>
      <c r="J2673" s="355">
        <v>11916.28</v>
      </c>
    </row>
    <row r="2674" spans="1:10" x14ac:dyDescent="0.2">
      <c r="A2674">
        <v>6434</v>
      </c>
      <c r="B2674" s="585">
        <v>43082.232638888891</v>
      </c>
      <c r="C2674" s="376" t="s">
        <v>93</v>
      </c>
      <c r="D2674" s="355">
        <v>1330</v>
      </c>
      <c r="E2674">
        <v>0.02</v>
      </c>
      <c r="F2674">
        <v>1.17601</v>
      </c>
      <c r="G2674" s="355">
        <v>0</v>
      </c>
      <c r="H2674">
        <v>0</v>
      </c>
    </row>
    <row r="2675" spans="1:10" x14ac:dyDescent="0.2">
      <c r="A2675">
        <v>6438</v>
      </c>
      <c r="B2675" s="585">
        <v>43082.618750000001</v>
      </c>
      <c r="C2675" s="376" t="s">
        <v>2050</v>
      </c>
      <c r="D2675" s="355">
        <v>1330</v>
      </c>
      <c r="E2675">
        <v>0.02</v>
      </c>
      <c r="F2675">
        <v>1.1732899999999999</v>
      </c>
      <c r="G2675" s="355">
        <v>0</v>
      </c>
      <c r="H2675">
        <v>1.1732899999999999</v>
      </c>
      <c r="I2675">
        <v>5.3</v>
      </c>
      <c r="J2675" s="355">
        <v>11773.56</v>
      </c>
    </row>
    <row r="2676" spans="1:10" x14ac:dyDescent="0.2">
      <c r="A2676">
        <v>6439</v>
      </c>
      <c r="B2676" s="585">
        <v>43082.618750000001</v>
      </c>
      <c r="C2676" s="376" t="s">
        <v>93</v>
      </c>
      <c r="D2676" s="355">
        <v>1331</v>
      </c>
      <c r="E2676">
        <v>0.01</v>
      </c>
      <c r="F2676">
        <v>1.17327</v>
      </c>
      <c r="G2676" s="355">
        <v>0</v>
      </c>
      <c r="H2676">
        <v>0</v>
      </c>
    </row>
    <row r="2677" spans="1:10" x14ac:dyDescent="0.2">
      <c r="A2677">
        <v>6481</v>
      </c>
      <c r="B2677" s="585">
        <v>43083.71875</v>
      </c>
      <c r="C2677" s="376" t="s">
        <v>2050</v>
      </c>
      <c r="D2677" s="355">
        <v>1331</v>
      </c>
      <c r="E2677">
        <v>0.01</v>
      </c>
      <c r="F2677">
        <v>1.1792899999999999</v>
      </c>
      <c r="G2677" s="355">
        <v>0</v>
      </c>
      <c r="H2677">
        <v>1.1792899999999999</v>
      </c>
      <c r="I2677">
        <v>-5.89</v>
      </c>
      <c r="J2677" s="355">
        <v>11916.39</v>
      </c>
    </row>
    <row r="2678" spans="1:10" x14ac:dyDescent="0.2">
      <c r="A2678">
        <v>6441</v>
      </c>
      <c r="B2678" s="585">
        <v>43082.65625</v>
      </c>
      <c r="C2678" s="376" t="s">
        <v>93</v>
      </c>
      <c r="D2678" s="355">
        <v>1332</v>
      </c>
      <c r="E2678">
        <v>0.02</v>
      </c>
      <c r="F2678">
        <v>1.1767700000000001</v>
      </c>
      <c r="G2678" s="355">
        <v>0</v>
      </c>
      <c r="H2678">
        <v>0</v>
      </c>
    </row>
    <row r="2679" spans="1:10" x14ac:dyDescent="0.2">
      <c r="A2679">
        <v>6482</v>
      </c>
      <c r="B2679" s="585">
        <v>43083.71875</v>
      </c>
      <c r="C2679" s="376" t="s">
        <v>2050</v>
      </c>
      <c r="D2679" s="355">
        <v>1332</v>
      </c>
      <c r="E2679">
        <v>0.02</v>
      </c>
      <c r="F2679">
        <v>1.1792899999999999</v>
      </c>
      <c r="G2679" s="355">
        <v>0</v>
      </c>
      <c r="H2679">
        <v>1.1792899999999999</v>
      </c>
      <c r="I2679">
        <v>-4.79</v>
      </c>
      <c r="J2679" s="355">
        <v>11911.6</v>
      </c>
    </row>
    <row r="2680" spans="1:10" x14ac:dyDescent="0.2">
      <c r="A2680">
        <v>6451</v>
      </c>
      <c r="B2680" s="585">
        <v>43082.878472222219</v>
      </c>
      <c r="C2680" s="376" t="s">
        <v>92</v>
      </c>
      <c r="D2680" s="355">
        <v>1333</v>
      </c>
      <c r="E2680">
        <v>0.01</v>
      </c>
      <c r="F2680">
        <v>1.17797</v>
      </c>
      <c r="G2680" s="355">
        <v>0</v>
      </c>
      <c r="H2680">
        <v>0</v>
      </c>
    </row>
    <row r="2681" spans="1:10" x14ac:dyDescent="0.2">
      <c r="A2681">
        <v>6453</v>
      </c>
      <c r="B2681" s="585">
        <v>43082.881944444445</v>
      </c>
      <c r="C2681" s="376" t="s">
        <v>2050</v>
      </c>
      <c r="D2681" s="355">
        <v>1333</v>
      </c>
      <c r="E2681">
        <v>0.01</v>
      </c>
      <c r="F2681">
        <v>1.17954</v>
      </c>
      <c r="G2681" s="355">
        <v>0</v>
      </c>
      <c r="H2681">
        <v>1.17954</v>
      </c>
      <c r="I2681">
        <v>1.5</v>
      </c>
      <c r="J2681" s="355">
        <v>11917.78</v>
      </c>
    </row>
    <row r="2682" spans="1:10" x14ac:dyDescent="0.2">
      <c r="A2682">
        <v>6454</v>
      </c>
      <c r="B2682" s="585">
        <v>43082.881944444445</v>
      </c>
      <c r="C2682" s="376" t="s">
        <v>92</v>
      </c>
      <c r="D2682" s="355">
        <v>1334</v>
      </c>
      <c r="E2682">
        <v>0.01</v>
      </c>
      <c r="F2682">
        <v>1.17957</v>
      </c>
      <c r="G2682" s="355">
        <v>0</v>
      </c>
      <c r="H2682">
        <v>0</v>
      </c>
    </row>
    <row r="2683" spans="1:10" x14ac:dyDescent="0.2">
      <c r="A2683">
        <v>6460</v>
      </c>
      <c r="B2683" s="585">
        <v>43082.913194444445</v>
      </c>
      <c r="C2683" s="376" t="s">
        <v>2050</v>
      </c>
      <c r="D2683" s="355">
        <v>1334</v>
      </c>
      <c r="E2683">
        <v>0.01</v>
      </c>
      <c r="F2683">
        <v>1.1811400000000001</v>
      </c>
      <c r="G2683" s="355">
        <v>0</v>
      </c>
      <c r="H2683">
        <v>1.1811400000000001</v>
      </c>
      <c r="I2683">
        <v>1.5</v>
      </c>
      <c r="J2683" s="355">
        <v>11919.28</v>
      </c>
    </row>
    <row r="2684" spans="1:10" x14ac:dyDescent="0.2">
      <c r="A2684">
        <v>6456</v>
      </c>
      <c r="B2684" s="585">
        <v>43082.911805555559</v>
      </c>
      <c r="C2684" s="376" t="s">
        <v>93</v>
      </c>
      <c r="D2684" s="355">
        <v>1335</v>
      </c>
      <c r="E2684">
        <v>0.03</v>
      </c>
      <c r="F2684">
        <v>1.18028</v>
      </c>
      <c r="G2684" s="355">
        <v>0</v>
      </c>
      <c r="H2684">
        <v>0</v>
      </c>
    </row>
    <row r="2685" spans="1:10" x14ac:dyDescent="0.2">
      <c r="A2685">
        <v>6483</v>
      </c>
      <c r="B2685" s="585">
        <v>43083.71875</v>
      </c>
      <c r="C2685" s="376" t="s">
        <v>2050</v>
      </c>
      <c r="D2685" s="355">
        <v>1335</v>
      </c>
      <c r="E2685">
        <v>0.03</v>
      </c>
      <c r="F2685">
        <v>1.1792899999999999</v>
      </c>
      <c r="G2685" s="355">
        <v>0</v>
      </c>
      <c r="H2685">
        <v>1.1792899999999999</v>
      </c>
      <c r="I2685">
        <v>3.35</v>
      </c>
      <c r="J2685" s="355">
        <v>11914.95</v>
      </c>
    </row>
    <row r="2686" spans="1:10" x14ac:dyDescent="0.2">
      <c r="A2686">
        <v>6461</v>
      </c>
      <c r="B2686" s="585">
        <v>43082.913194444445</v>
      </c>
      <c r="C2686" s="376" t="s">
        <v>92</v>
      </c>
      <c r="D2686" s="355">
        <v>1336</v>
      </c>
      <c r="E2686">
        <v>0.01</v>
      </c>
      <c r="F2686">
        <v>1.1812400000000001</v>
      </c>
      <c r="G2686" s="355">
        <v>0</v>
      </c>
      <c r="H2686">
        <v>0</v>
      </c>
    </row>
    <row r="2687" spans="1:10" x14ac:dyDescent="0.2">
      <c r="A2687">
        <v>6463</v>
      </c>
      <c r="B2687" s="585">
        <v>43082.990277777775</v>
      </c>
      <c r="C2687" s="376" t="s">
        <v>2050</v>
      </c>
      <c r="D2687" s="355">
        <v>1336</v>
      </c>
      <c r="E2687">
        <v>0.01</v>
      </c>
      <c r="F2687">
        <v>1.1828099999999999</v>
      </c>
      <c r="G2687" s="355">
        <v>0</v>
      </c>
      <c r="H2687">
        <v>1.1828099999999999</v>
      </c>
      <c r="I2687">
        <v>1.5</v>
      </c>
      <c r="J2687" s="355">
        <v>11920.78</v>
      </c>
    </row>
    <row r="2688" spans="1:10" x14ac:dyDescent="0.2">
      <c r="A2688">
        <v>6464</v>
      </c>
      <c r="B2688" s="585">
        <v>43082.990277777775</v>
      </c>
      <c r="C2688" s="376" t="s">
        <v>92</v>
      </c>
      <c r="D2688" s="355">
        <v>1337</v>
      </c>
      <c r="E2688">
        <v>0.01</v>
      </c>
      <c r="F2688">
        <v>1.18283</v>
      </c>
      <c r="G2688" s="355">
        <v>0</v>
      </c>
      <c r="H2688">
        <v>0</v>
      </c>
    </row>
    <row r="2689" spans="1:10" x14ac:dyDescent="0.2">
      <c r="A2689">
        <v>6475</v>
      </c>
      <c r="B2689" s="585">
        <v>43083.635416666664</v>
      </c>
      <c r="C2689" s="376" t="s">
        <v>2050</v>
      </c>
      <c r="D2689" s="355">
        <v>1337</v>
      </c>
      <c r="E2689">
        <v>0.01</v>
      </c>
      <c r="F2689">
        <v>1.18476</v>
      </c>
      <c r="G2689" s="355">
        <v>0</v>
      </c>
      <c r="H2689">
        <v>1.18476</v>
      </c>
      <c r="I2689">
        <v>1.5</v>
      </c>
      <c r="J2689" s="355">
        <v>11922.29</v>
      </c>
    </row>
    <row r="2690" spans="1:10" x14ac:dyDescent="0.2">
      <c r="A2690">
        <v>6470</v>
      </c>
      <c r="B2690" s="585">
        <v>43083.05972222222</v>
      </c>
      <c r="C2690" s="376" t="s">
        <v>93</v>
      </c>
      <c r="D2690" s="355">
        <v>1338</v>
      </c>
      <c r="E2690">
        <v>0.06</v>
      </c>
      <c r="F2690">
        <v>1.1837800000000001</v>
      </c>
      <c r="G2690" s="355">
        <v>0</v>
      </c>
      <c r="H2690">
        <v>0</v>
      </c>
    </row>
    <row r="2691" spans="1:10" x14ac:dyDescent="0.2">
      <c r="A2691">
        <v>6484</v>
      </c>
      <c r="B2691" s="585">
        <v>43083.71875</v>
      </c>
      <c r="C2691" s="376" t="s">
        <v>2050</v>
      </c>
      <c r="D2691" s="355">
        <v>1338</v>
      </c>
      <c r="E2691">
        <v>0.06</v>
      </c>
      <c r="F2691">
        <v>1.1792899999999999</v>
      </c>
      <c r="G2691" s="355">
        <v>0</v>
      </c>
      <c r="H2691">
        <v>1.1792899999999999</v>
      </c>
      <c r="I2691">
        <v>26.52</v>
      </c>
      <c r="J2691" s="355">
        <v>11941.47</v>
      </c>
    </row>
    <row r="2692" spans="1:10" x14ac:dyDescent="0.2">
      <c r="A2692">
        <v>6476</v>
      </c>
      <c r="B2692" s="585">
        <v>43083.635416666664</v>
      </c>
      <c r="C2692" s="376" t="s">
        <v>92</v>
      </c>
      <c r="D2692" s="355">
        <v>1339</v>
      </c>
      <c r="E2692">
        <v>0.01</v>
      </c>
      <c r="F2692">
        <v>1.18479</v>
      </c>
      <c r="G2692" s="355">
        <v>0</v>
      </c>
      <c r="H2692">
        <v>0</v>
      </c>
    </row>
    <row r="2693" spans="1:10" x14ac:dyDescent="0.2">
      <c r="A2693">
        <v>6523</v>
      </c>
      <c r="B2693" s="585">
        <v>43087.445138888892</v>
      </c>
      <c r="C2693" s="376" t="s">
        <v>2050</v>
      </c>
      <c r="D2693" s="355">
        <v>1339</v>
      </c>
      <c r="E2693">
        <v>0.01</v>
      </c>
      <c r="F2693">
        <v>1.1788799999999999</v>
      </c>
      <c r="G2693" s="355">
        <v>0</v>
      </c>
      <c r="H2693">
        <v>1.1788799999999999</v>
      </c>
      <c r="I2693">
        <v>-6.22</v>
      </c>
      <c r="J2693" s="355">
        <v>11944.26</v>
      </c>
    </row>
    <row r="2694" spans="1:10" x14ac:dyDescent="0.2">
      <c r="A2694">
        <v>6478</v>
      </c>
      <c r="B2694" s="585">
        <v>43083.667361111111</v>
      </c>
      <c r="C2694" s="376" t="s">
        <v>92</v>
      </c>
      <c r="D2694" s="355">
        <v>1340</v>
      </c>
      <c r="E2694">
        <v>0.02</v>
      </c>
      <c r="F2694">
        <v>1.18126</v>
      </c>
      <c r="G2694" s="355">
        <v>0</v>
      </c>
      <c r="H2694">
        <v>0</v>
      </c>
    </row>
    <row r="2695" spans="1:10" x14ac:dyDescent="0.2">
      <c r="A2695">
        <v>6524</v>
      </c>
      <c r="B2695" s="585">
        <v>43087.445138888892</v>
      </c>
      <c r="C2695" s="376" t="s">
        <v>2050</v>
      </c>
      <c r="D2695" s="355">
        <v>1340</v>
      </c>
      <c r="E2695">
        <v>0.02</v>
      </c>
      <c r="F2695">
        <v>1.1788799999999999</v>
      </c>
      <c r="G2695" s="355">
        <v>0</v>
      </c>
      <c r="H2695">
        <v>1.1788799999999999</v>
      </c>
      <c r="I2695">
        <v>-5.38</v>
      </c>
      <c r="J2695" s="355">
        <v>11938.89</v>
      </c>
    </row>
    <row r="2696" spans="1:10" x14ac:dyDescent="0.2">
      <c r="A2696">
        <v>6485</v>
      </c>
      <c r="B2696" s="585">
        <v>43083.71875</v>
      </c>
      <c r="C2696" s="376" t="s">
        <v>93</v>
      </c>
      <c r="D2696" s="355">
        <v>1341</v>
      </c>
      <c r="E2696">
        <v>0.01</v>
      </c>
      <c r="F2696">
        <v>1.17927</v>
      </c>
      <c r="G2696" s="355">
        <v>0</v>
      </c>
      <c r="H2696">
        <v>0</v>
      </c>
    </row>
    <row r="2697" spans="1:10" x14ac:dyDescent="0.2">
      <c r="A2697">
        <v>6487</v>
      </c>
      <c r="B2697" s="585">
        <v>43083.731944444444</v>
      </c>
      <c r="C2697" s="376" t="s">
        <v>2050</v>
      </c>
      <c r="D2697" s="355">
        <v>1341</v>
      </c>
      <c r="E2697">
        <v>0.01</v>
      </c>
      <c r="F2697">
        <v>1.1777</v>
      </c>
      <c r="G2697" s="355">
        <v>0</v>
      </c>
      <c r="H2697">
        <v>1.1777</v>
      </c>
      <c r="I2697">
        <v>1.5</v>
      </c>
      <c r="J2697" s="355">
        <v>11942.97</v>
      </c>
    </row>
    <row r="2698" spans="1:10" x14ac:dyDescent="0.2">
      <c r="A2698">
        <v>6488</v>
      </c>
      <c r="B2698" s="585">
        <v>43083.731944444444</v>
      </c>
      <c r="C2698" s="376" t="s">
        <v>93</v>
      </c>
      <c r="D2698" s="355">
        <v>1342</v>
      </c>
      <c r="E2698">
        <v>0.01</v>
      </c>
      <c r="F2698">
        <v>1.1776500000000001</v>
      </c>
      <c r="G2698" s="355">
        <v>0</v>
      </c>
      <c r="H2698">
        <v>0</v>
      </c>
    </row>
    <row r="2699" spans="1:10" x14ac:dyDescent="0.2">
      <c r="A2699">
        <v>6501</v>
      </c>
      <c r="B2699" s="585">
        <v>43084.684027777781</v>
      </c>
      <c r="C2699" s="376" t="s">
        <v>2050</v>
      </c>
      <c r="D2699" s="355">
        <v>1342</v>
      </c>
      <c r="E2699">
        <v>0.01</v>
      </c>
      <c r="F2699">
        <v>1.1784399999999999</v>
      </c>
      <c r="G2699" s="355">
        <v>0</v>
      </c>
      <c r="H2699">
        <v>1.1784399999999999</v>
      </c>
      <c r="I2699">
        <v>-0.79</v>
      </c>
      <c r="J2699" s="355">
        <v>11942.18</v>
      </c>
    </row>
    <row r="2700" spans="1:10" x14ac:dyDescent="0.2">
      <c r="A2700">
        <v>6490</v>
      </c>
      <c r="B2700" s="585">
        <v>43083.731944444444</v>
      </c>
      <c r="C2700" s="376" t="s">
        <v>92</v>
      </c>
      <c r="D2700" s="355">
        <v>1343</v>
      </c>
      <c r="E2700">
        <v>0.03</v>
      </c>
      <c r="F2700">
        <v>1.1776599999999999</v>
      </c>
      <c r="G2700" s="355">
        <v>0</v>
      </c>
      <c r="H2700">
        <v>0</v>
      </c>
    </row>
    <row r="2701" spans="1:10" x14ac:dyDescent="0.2">
      <c r="A2701">
        <v>6525</v>
      </c>
      <c r="B2701" s="585">
        <v>43087.445138888892</v>
      </c>
      <c r="C2701" s="376" t="s">
        <v>2050</v>
      </c>
      <c r="D2701" s="355">
        <v>1343</v>
      </c>
      <c r="E2701">
        <v>0.03</v>
      </c>
      <c r="F2701">
        <v>1.1788799999999999</v>
      </c>
      <c r="G2701" s="355">
        <v>0</v>
      </c>
      <c r="H2701">
        <v>1.1788799999999999</v>
      </c>
      <c r="I2701">
        <v>2.74</v>
      </c>
      <c r="J2701" s="355">
        <v>11941.62</v>
      </c>
    </row>
    <row r="2702" spans="1:10" x14ac:dyDescent="0.2">
      <c r="A2702">
        <v>6498</v>
      </c>
      <c r="B2702" s="585">
        <v>43084.543055555558</v>
      </c>
      <c r="C2702" s="376" t="s">
        <v>93</v>
      </c>
      <c r="D2702" s="355">
        <v>1344</v>
      </c>
      <c r="E2702">
        <v>0.02</v>
      </c>
      <c r="F2702">
        <v>1.18116</v>
      </c>
      <c r="G2702" s="355">
        <v>0</v>
      </c>
      <c r="H2702">
        <v>0</v>
      </c>
    </row>
    <row r="2703" spans="1:10" x14ac:dyDescent="0.2">
      <c r="A2703">
        <v>6502</v>
      </c>
      <c r="B2703" s="585">
        <v>43084.684027777781</v>
      </c>
      <c r="C2703" s="376" t="s">
        <v>2050</v>
      </c>
      <c r="D2703" s="355">
        <v>1344</v>
      </c>
      <c r="E2703">
        <v>0.02</v>
      </c>
      <c r="F2703">
        <v>1.1784399999999999</v>
      </c>
      <c r="G2703" s="355">
        <v>0</v>
      </c>
      <c r="H2703">
        <v>1.1784399999999999</v>
      </c>
      <c r="I2703">
        <v>5.3</v>
      </c>
      <c r="J2703" s="355">
        <v>11947.48</v>
      </c>
    </row>
    <row r="2704" spans="1:10" x14ac:dyDescent="0.2">
      <c r="A2704">
        <v>6503</v>
      </c>
      <c r="B2704" s="585">
        <v>43084.684027777781</v>
      </c>
      <c r="C2704" s="376" t="s">
        <v>93</v>
      </c>
      <c r="D2704" s="355">
        <v>1345</v>
      </c>
      <c r="E2704">
        <v>0.01</v>
      </c>
      <c r="F2704">
        <v>1.17839</v>
      </c>
      <c r="G2704" s="355">
        <v>0</v>
      </c>
      <c r="H2704">
        <v>0</v>
      </c>
    </row>
    <row r="2705" spans="1:10" x14ac:dyDescent="0.2">
      <c r="A2705">
        <v>6505</v>
      </c>
      <c r="B2705" s="585">
        <v>43084.745138888888</v>
      </c>
      <c r="C2705" s="376" t="s">
        <v>2050</v>
      </c>
      <c r="D2705" s="355">
        <v>1345</v>
      </c>
      <c r="E2705">
        <v>0.01</v>
      </c>
      <c r="F2705">
        <v>1.17682</v>
      </c>
      <c r="G2705" s="355">
        <v>0</v>
      </c>
      <c r="H2705">
        <v>1.17682</v>
      </c>
      <c r="I2705">
        <v>1.5</v>
      </c>
      <c r="J2705" s="355">
        <v>11948.98</v>
      </c>
    </row>
    <row r="2706" spans="1:10" x14ac:dyDescent="0.2">
      <c r="A2706">
        <v>6506</v>
      </c>
      <c r="B2706" s="585">
        <v>43084.745138888888</v>
      </c>
      <c r="C2706" s="376" t="s">
        <v>93</v>
      </c>
      <c r="D2706" s="355">
        <v>1346</v>
      </c>
      <c r="E2706">
        <v>0.01</v>
      </c>
      <c r="F2706">
        <v>1.1768000000000001</v>
      </c>
      <c r="G2706" s="355">
        <v>0</v>
      </c>
      <c r="H2706">
        <v>0</v>
      </c>
    </row>
    <row r="2707" spans="1:10" x14ac:dyDescent="0.2">
      <c r="A2707">
        <v>6508</v>
      </c>
      <c r="B2707" s="585">
        <v>43084.864583333336</v>
      </c>
      <c r="C2707" s="376" t="s">
        <v>2050</v>
      </c>
      <c r="D2707" s="355">
        <v>1346</v>
      </c>
      <c r="E2707">
        <v>0.01</v>
      </c>
      <c r="F2707">
        <v>1.17523</v>
      </c>
      <c r="G2707" s="355">
        <v>0</v>
      </c>
      <c r="H2707">
        <v>1.17523</v>
      </c>
      <c r="I2707">
        <v>1.5</v>
      </c>
      <c r="J2707" s="355">
        <v>11950.48</v>
      </c>
    </row>
    <row r="2708" spans="1:10" x14ac:dyDescent="0.2">
      <c r="A2708">
        <v>6509</v>
      </c>
      <c r="B2708" s="585">
        <v>43084.864583333336</v>
      </c>
      <c r="C2708" s="376" t="s">
        <v>93</v>
      </c>
      <c r="D2708" s="355">
        <v>1347</v>
      </c>
      <c r="E2708">
        <v>0.01</v>
      </c>
      <c r="F2708">
        <v>1.17519</v>
      </c>
      <c r="G2708" s="355">
        <v>0</v>
      </c>
      <c r="H2708">
        <v>0</v>
      </c>
    </row>
    <row r="2709" spans="1:10" x14ac:dyDescent="0.2">
      <c r="A2709">
        <v>6542</v>
      </c>
      <c r="B2709" s="585">
        <v>43087.897222222222</v>
      </c>
      <c r="C2709" s="376" t="s">
        <v>2050</v>
      </c>
      <c r="D2709" s="355">
        <v>1347</v>
      </c>
      <c r="E2709">
        <v>0.01</v>
      </c>
      <c r="F2709">
        <v>1.1783399999999999</v>
      </c>
      <c r="G2709" s="355">
        <v>0</v>
      </c>
      <c r="H2709">
        <v>1.1783399999999999</v>
      </c>
      <c r="I2709">
        <v>-3.15</v>
      </c>
      <c r="J2709" s="355">
        <v>11969.49</v>
      </c>
    </row>
    <row r="2710" spans="1:10" x14ac:dyDescent="0.2">
      <c r="A2710">
        <v>6515</v>
      </c>
      <c r="B2710" s="585">
        <v>43087.022916666669</v>
      </c>
      <c r="C2710" s="376" t="s">
        <v>92</v>
      </c>
      <c r="D2710" s="355">
        <v>1348</v>
      </c>
      <c r="E2710">
        <v>0.06</v>
      </c>
      <c r="F2710">
        <v>1.17414</v>
      </c>
      <c r="G2710" s="355">
        <v>0</v>
      </c>
      <c r="H2710">
        <v>0</v>
      </c>
    </row>
    <row r="2711" spans="1:10" x14ac:dyDescent="0.2">
      <c r="A2711">
        <v>6526</v>
      </c>
      <c r="B2711" s="585">
        <v>43087.445138888892</v>
      </c>
      <c r="C2711" s="376" t="s">
        <v>2050</v>
      </c>
      <c r="D2711" s="355">
        <v>1348</v>
      </c>
      <c r="E2711">
        <v>0.06</v>
      </c>
      <c r="F2711">
        <v>1.1788799999999999</v>
      </c>
      <c r="G2711" s="355">
        <v>0</v>
      </c>
      <c r="H2711">
        <v>1.1788799999999999</v>
      </c>
      <c r="I2711">
        <v>28.02</v>
      </c>
      <c r="J2711" s="355">
        <v>11969.64</v>
      </c>
    </row>
    <row r="2712" spans="1:10" x14ac:dyDescent="0.2">
      <c r="A2712">
        <v>6520</v>
      </c>
      <c r="B2712" s="585">
        <v>43087.445138888892</v>
      </c>
      <c r="C2712" s="376" t="s">
        <v>93</v>
      </c>
      <c r="D2712" s="355">
        <v>1349</v>
      </c>
      <c r="E2712">
        <v>0.02</v>
      </c>
      <c r="F2712">
        <v>1.1787300000000001</v>
      </c>
      <c r="G2712" s="355">
        <v>0</v>
      </c>
      <c r="H2712">
        <v>0</v>
      </c>
    </row>
    <row r="2713" spans="1:10" x14ac:dyDescent="0.2">
      <c r="A2713">
        <v>6543</v>
      </c>
      <c r="B2713" s="585">
        <v>43087.897222222222</v>
      </c>
      <c r="C2713" s="376" t="s">
        <v>2050</v>
      </c>
      <c r="D2713" s="355">
        <v>1349</v>
      </c>
      <c r="E2713">
        <v>0.02</v>
      </c>
      <c r="F2713">
        <v>1.1783399999999999</v>
      </c>
      <c r="G2713" s="355">
        <v>0</v>
      </c>
      <c r="H2713">
        <v>1.1783399999999999</v>
      </c>
      <c r="I2713">
        <v>0.64</v>
      </c>
      <c r="J2713" s="355">
        <v>11970.13</v>
      </c>
    </row>
    <row r="2714" spans="1:10" x14ac:dyDescent="0.2">
      <c r="A2714">
        <v>6527</v>
      </c>
      <c r="B2714" s="585">
        <v>43087.445138888892</v>
      </c>
      <c r="C2714" s="376" t="s">
        <v>92</v>
      </c>
      <c r="D2714" s="355">
        <v>1350</v>
      </c>
      <c r="E2714">
        <v>0.01</v>
      </c>
      <c r="F2714">
        <v>1.1789000000000001</v>
      </c>
      <c r="G2714" s="355">
        <v>0</v>
      </c>
      <c r="H2714">
        <v>0</v>
      </c>
    </row>
    <row r="2715" spans="1:10" x14ac:dyDescent="0.2">
      <c r="A2715">
        <v>6529</v>
      </c>
      <c r="B2715" s="585">
        <v>43087.685416666667</v>
      </c>
      <c r="C2715" s="376" t="s">
        <v>2050</v>
      </c>
      <c r="D2715" s="355">
        <v>1350</v>
      </c>
      <c r="E2715">
        <v>0.01</v>
      </c>
      <c r="F2715">
        <v>1.1804699999999999</v>
      </c>
      <c r="G2715" s="355">
        <v>0</v>
      </c>
      <c r="H2715">
        <v>1.1804699999999999</v>
      </c>
      <c r="I2715">
        <v>1.5</v>
      </c>
      <c r="J2715" s="355">
        <v>11971.14</v>
      </c>
    </row>
    <row r="2716" spans="1:10" x14ac:dyDescent="0.2">
      <c r="A2716">
        <v>6530</v>
      </c>
      <c r="B2716" s="585">
        <v>43087.685416666667</v>
      </c>
      <c r="C2716" s="376" t="s">
        <v>92</v>
      </c>
      <c r="D2716" s="355">
        <v>1351</v>
      </c>
      <c r="E2716">
        <v>0.01</v>
      </c>
      <c r="F2716">
        <v>1.18049</v>
      </c>
      <c r="G2716" s="355">
        <v>0</v>
      </c>
      <c r="H2716">
        <v>0</v>
      </c>
    </row>
    <row r="2717" spans="1:10" x14ac:dyDescent="0.2">
      <c r="A2717">
        <v>6532</v>
      </c>
      <c r="B2717" s="585">
        <v>43087.724305555559</v>
      </c>
      <c r="C2717" s="376" t="s">
        <v>2050</v>
      </c>
      <c r="D2717" s="355">
        <v>1351</v>
      </c>
      <c r="E2717">
        <v>0.01</v>
      </c>
      <c r="F2717">
        <v>1.1820600000000001</v>
      </c>
      <c r="G2717" s="355">
        <v>0</v>
      </c>
      <c r="H2717">
        <v>1.1820600000000001</v>
      </c>
      <c r="I2717">
        <v>1.5</v>
      </c>
      <c r="J2717" s="355">
        <v>11972.64</v>
      </c>
    </row>
    <row r="2718" spans="1:10" x14ac:dyDescent="0.2">
      <c r="A2718">
        <v>6533</v>
      </c>
      <c r="B2718" s="585">
        <v>43087.724305555559</v>
      </c>
      <c r="C2718" s="376" t="s">
        <v>92</v>
      </c>
      <c r="D2718" s="355">
        <v>1352</v>
      </c>
      <c r="E2718">
        <v>0.01</v>
      </c>
      <c r="F2718">
        <v>1.18215</v>
      </c>
      <c r="G2718" s="355">
        <v>0</v>
      </c>
      <c r="H2718">
        <v>0</v>
      </c>
    </row>
    <row r="2719" spans="1:10" x14ac:dyDescent="0.2">
      <c r="A2719">
        <v>6550</v>
      </c>
      <c r="B2719" s="585">
        <v>43088.441666666666</v>
      </c>
      <c r="C2719" s="376" t="s">
        <v>2050</v>
      </c>
      <c r="D2719" s="355">
        <v>1352</v>
      </c>
      <c r="E2719">
        <v>0.01</v>
      </c>
      <c r="F2719">
        <v>1.18147</v>
      </c>
      <c r="G2719" s="355">
        <v>0</v>
      </c>
      <c r="H2719">
        <v>1.18147</v>
      </c>
      <c r="I2719">
        <v>-0.87</v>
      </c>
      <c r="J2719" s="355">
        <v>11980.78</v>
      </c>
    </row>
    <row r="2720" spans="1:10" x14ac:dyDescent="0.2">
      <c r="A2720">
        <v>6535</v>
      </c>
      <c r="B2720" s="585">
        <v>43087.724305555559</v>
      </c>
      <c r="C2720" s="376" t="s">
        <v>93</v>
      </c>
      <c r="D2720" s="355">
        <v>1353</v>
      </c>
      <c r="E2720">
        <v>0.03</v>
      </c>
      <c r="F2720">
        <v>1.18225</v>
      </c>
      <c r="G2720" s="355">
        <v>0</v>
      </c>
      <c r="H2720">
        <v>0</v>
      </c>
    </row>
    <row r="2721" spans="1:10" x14ac:dyDescent="0.2">
      <c r="A2721">
        <v>6544</v>
      </c>
      <c r="B2721" s="585">
        <v>43087.897222222222</v>
      </c>
      <c r="C2721" s="376" t="s">
        <v>2050</v>
      </c>
      <c r="D2721" s="355">
        <v>1353</v>
      </c>
      <c r="E2721">
        <v>0.03</v>
      </c>
      <c r="F2721">
        <v>1.1783399999999999</v>
      </c>
      <c r="G2721" s="355">
        <v>0</v>
      </c>
      <c r="H2721">
        <v>1.1783399999999999</v>
      </c>
      <c r="I2721">
        <v>11.52</v>
      </c>
      <c r="J2721" s="355">
        <v>11981.65</v>
      </c>
    </row>
    <row r="2722" spans="1:10" x14ac:dyDescent="0.2">
      <c r="A2722">
        <v>6539</v>
      </c>
      <c r="B2722" s="585">
        <v>43087.893750000003</v>
      </c>
      <c r="C2722" s="376" t="s">
        <v>92</v>
      </c>
      <c r="D2722" s="355">
        <v>1354</v>
      </c>
      <c r="E2722">
        <v>0.02</v>
      </c>
      <c r="F2722">
        <v>1.17859</v>
      </c>
      <c r="G2722" s="355">
        <v>0</v>
      </c>
      <c r="H2722">
        <v>0</v>
      </c>
    </row>
    <row r="2723" spans="1:10" x14ac:dyDescent="0.2">
      <c r="A2723">
        <v>6551</v>
      </c>
      <c r="B2723" s="585">
        <v>43088.441666666666</v>
      </c>
      <c r="C2723" s="376" t="s">
        <v>2050</v>
      </c>
      <c r="D2723" s="355">
        <v>1354</v>
      </c>
      <c r="E2723">
        <v>0.02</v>
      </c>
      <c r="F2723">
        <v>1.18147</v>
      </c>
      <c r="G2723" s="355">
        <v>0</v>
      </c>
      <c r="H2723">
        <v>1.18147</v>
      </c>
      <c r="I2723">
        <v>5.38</v>
      </c>
      <c r="J2723" s="355">
        <v>11986.16</v>
      </c>
    </row>
    <row r="2724" spans="1:10" x14ac:dyDescent="0.2">
      <c r="A2724">
        <v>6545</v>
      </c>
      <c r="B2724" s="585">
        <v>43087.897222222222</v>
      </c>
      <c r="C2724" s="376" t="s">
        <v>93</v>
      </c>
      <c r="D2724" s="355">
        <v>1355</v>
      </c>
      <c r="E2724">
        <v>0.01</v>
      </c>
      <c r="F2724">
        <v>1.17824</v>
      </c>
      <c r="G2724" s="355">
        <v>0</v>
      </c>
      <c r="H2724">
        <v>0</v>
      </c>
    </row>
    <row r="2725" spans="1:10" x14ac:dyDescent="0.2">
      <c r="A2725">
        <v>6598</v>
      </c>
      <c r="B2725" s="585">
        <v>43091.092361111114</v>
      </c>
      <c r="C2725" s="376" t="s">
        <v>2050</v>
      </c>
      <c r="D2725" s="355">
        <v>1355</v>
      </c>
      <c r="E2725">
        <v>0.01</v>
      </c>
      <c r="F2725">
        <v>1.18449</v>
      </c>
      <c r="G2725" s="355">
        <v>0</v>
      </c>
      <c r="H2725">
        <v>1.18449</v>
      </c>
      <c r="I2725">
        <v>-5.93</v>
      </c>
      <c r="J2725" s="355">
        <v>11987.73</v>
      </c>
    </row>
    <row r="2726" spans="1:10" x14ac:dyDescent="0.2">
      <c r="A2726">
        <v>6552</v>
      </c>
      <c r="B2726" s="585">
        <v>43088.441666666666</v>
      </c>
      <c r="C2726" s="376" t="s">
        <v>92</v>
      </c>
      <c r="D2726" s="355">
        <v>1356</v>
      </c>
      <c r="E2726">
        <v>0.01</v>
      </c>
      <c r="F2726">
        <v>1.1815</v>
      </c>
      <c r="G2726" s="355">
        <v>0</v>
      </c>
      <c r="H2726">
        <v>0</v>
      </c>
    </row>
    <row r="2727" spans="1:10" x14ac:dyDescent="0.2">
      <c r="A2727">
        <v>6557</v>
      </c>
      <c r="B2727" s="585">
        <v>43088.660416666666</v>
      </c>
      <c r="C2727" s="376" t="s">
        <v>2050</v>
      </c>
      <c r="D2727" s="355">
        <v>1356</v>
      </c>
      <c r="E2727">
        <v>0.01</v>
      </c>
      <c r="F2727">
        <v>1.1830700000000001</v>
      </c>
      <c r="G2727" s="355">
        <v>0</v>
      </c>
      <c r="H2727">
        <v>1.1830700000000001</v>
      </c>
      <c r="I2727">
        <v>1.5</v>
      </c>
      <c r="J2727" s="355">
        <v>11987.66</v>
      </c>
    </row>
    <row r="2728" spans="1:10" x14ac:dyDescent="0.2">
      <c r="A2728">
        <v>6554</v>
      </c>
      <c r="B2728" s="585">
        <v>43088.446527777778</v>
      </c>
      <c r="C2728" s="376" t="s">
        <v>93</v>
      </c>
      <c r="D2728" s="355">
        <v>1357</v>
      </c>
      <c r="E2728">
        <v>0.02</v>
      </c>
      <c r="F2728">
        <v>1.1817800000000001</v>
      </c>
      <c r="G2728" s="355">
        <v>0</v>
      </c>
      <c r="H2728">
        <v>0</v>
      </c>
    </row>
    <row r="2729" spans="1:10" x14ac:dyDescent="0.2">
      <c r="A2729">
        <v>6599</v>
      </c>
      <c r="B2729" s="585">
        <v>43091.092361111114</v>
      </c>
      <c r="C2729" s="376" t="s">
        <v>2050</v>
      </c>
      <c r="D2729" s="355">
        <v>1357</v>
      </c>
      <c r="E2729">
        <v>0.02</v>
      </c>
      <c r="F2729">
        <v>1.18449</v>
      </c>
      <c r="G2729" s="355">
        <v>0</v>
      </c>
      <c r="H2729">
        <v>1.18449</v>
      </c>
      <c r="I2729">
        <v>-4.91</v>
      </c>
      <c r="J2729" s="355">
        <v>11982.83</v>
      </c>
    </row>
    <row r="2730" spans="1:10" x14ac:dyDescent="0.2">
      <c r="A2730">
        <v>6558</v>
      </c>
      <c r="B2730" s="585">
        <v>43088.660416666666</v>
      </c>
      <c r="C2730" s="376" t="s">
        <v>92</v>
      </c>
      <c r="D2730" s="355">
        <v>1358</v>
      </c>
      <c r="E2730">
        <v>0.01</v>
      </c>
      <c r="F2730">
        <v>1.18309</v>
      </c>
      <c r="G2730" s="355">
        <v>0</v>
      </c>
      <c r="H2730">
        <v>0</v>
      </c>
    </row>
    <row r="2731" spans="1:10" x14ac:dyDescent="0.2">
      <c r="A2731">
        <v>6560</v>
      </c>
      <c r="B2731" s="585">
        <v>43088.845138888886</v>
      </c>
      <c r="C2731" s="376" t="s">
        <v>2050</v>
      </c>
      <c r="D2731" s="355">
        <v>1358</v>
      </c>
      <c r="E2731">
        <v>0.01</v>
      </c>
      <c r="F2731">
        <v>1.18466</v>
      </c>
      <c r="G2731" s="355">
        <v>0</v>
      </c>
      <c r="H2731">
        <v>1.18466</v>
      </c>
      <c r="I2731">
        <v>1.5</v>
      </c>
      <c r="J2731" s="355">
        <v>11989.16</v>
      </c>
    </row>
    <row r="2732" spans="1:10" x14ac:dyDescent="0.2">
      <c r="A2732">
        <v>6561</v>
      </c>
      <c r="B2732" s="585">
        <v>43088.845138888886</v>
      </c>
      <c r="C2732" s="376" t="s">
        <v>92</v>
      </c>
      <c r="D2732" s="355">
        <v>1359</v>
      </c>
      <c r="E2732">
        <v>0.01</v>
      </c>
      <c r="F2732">
        <v>1.1847000000000001</v>
      </c>
      <c r="G2732" s="355">
        <v>0</v>
      </c>
      <c r="H2732">
        <v>0</v>
      </c>
    </row>
    <row r="2733" spans="1:10" x14ac:dyDescent="0.2">
      <c r="A2733">
        <v>6570</v>
      </c>
      <c r="B2733" s="585">
        <v>43089.713888888888</v>
      </c>
      <c r="C2733" s="376" t="s">
        <v>2050</v>
      </c>
      <c r="D2733" s="355">
        <v>1359</v>
      </c>
      <c r="E2733">
        <v>0.01</v>
      </c>
      <c r="F2733">
        <v>1.1863900000000001</v>
      </c>
      <c r="G2733" s="355">
        <v>0</v>
      </c>
      <c r="H2733">
        <v>1.1863900000000001</v>
      </c>
      <c r="I2733">
        <v>1.5</v>
      </c>
      <c r="J2733" s="355">
        <v>11990.66</v>
      </c>
    </row>
    <row r="2734" spans="1:10" x14ac:dyDescent="0.2">
      <c r="A2734">
        <v>6566</v>
      </c>
      <c r="B2734" s="585">
        <v>43089.4375</v>
      </c>
      <c r="C2734" s="376" t="s">
        <v>93</v>
      </c>
      <c r="D2734" s="355">
        <v>1360</v>
      </c>
      <c r="E2734">
        <v>0.03</v>
      </c>
      <c r="F2734">
        <v>1.1853</v>
      </c>
      <c r="G2734" s="355">
        <v>0</v>
      </c>
      <c r="H2734">
        <v>0</v>
      </c>
    </row>
    <row r="2735" spans="1:10" x14ac:dyDescent="0.2">
      <c r="A2735">
        <v>6600</v>
      </c>
      <c r="B2735" s="585">
        <v>43091.092361111114</v>
      </c>
      <c r="C2735" s="376" t="s">
        <v>2050</v>
      </c>
      <c r="D2735" s="355">
        <v>1360</v>
      </c>
      <c r="E2735">
        <v>0.03</v>
      </c>
      <c r="F2735">
        <v>1.18449</v>
      </c>
      <c r="G2735" s="355">
        <v>0</v>
      </c>
      <c r="H2735">
        <v>1.18449</v>
      </c>
      <c r="I2735">
        <v>3</v>
      </c>
      <c r="J2735" s="355">
        <v>11985.83</v>
      </c>
    </row>
    <row r="2736" spans="1:10" x14ac:dyDescent="0.2">
      <c r="A2736">
        <v>6571</v>
      </c>
      <c r="B2736" s="585">
        <v>43089.713888888888</v>
      </c>
      <c r="C2736" s="376" t="s">
        <v>92</v>
      </c>
      <c r="D2736" s="355">
        <v>1361</v>
      </c>
      <c r="E2736">
        <v>0.01</v>
      </c>
      <c r="F2736">
        <v>1.1864399999999999</v>
      </c>
      <c r="G2736" s="355">
        <v>0</v>
      </c>
      <c r="H2736">
        <v>0</v>
      </c>
    </row>
    <row r="2737" spans="1:10" x14ac:dyDescent="0.2">
      <c r="A2737">
        <v>6573</v>
      </c>
      <c r="B2737" s="585">
        <v>43089.72152777778</v>
      </c>
      <c r="C2737" s="376" t="s">
        <v>2050</v>
      </c>
      <c r="D2737" s="355">
        <v>1361</v>
      </c>
      <c r="E2737">
        <v>0.01</v>
      </c>
      <c r="F2737">
        <v>1.18801</v>
      </c>
      <c r="G2737" s="355">
        <v>0</v>
      </c>
      <c r="H2737">
        <v>1.18801</v>
      </c>
      <c r="I2737">
        <v>1.5</v>
      </c>
      <c r="J2737" s="355">
        <v>11992.16</v>
      </c>
    </row>
    <row r="2738" spans="1:10" x14ac:dyDescent="0.2">
      <c r="A2738">
        <v>6574</v>
      </c>
      <c r="B2738" s="585">
        <v>43089.72152777778</v>
      </c>
      <c r="C2738" s="376" t="s">
        <v>92</v>
      </c>
      <c r="D2738" s="355">
        <v>1362</v>
      </c>
      <c r="E2738">
        <v>0.01</v>
      </c>
      <c r="F2738">
        <v>1.1880500000000001</v>
      </c>
      <c r="G2738" s="355">
        <v>0</v>
      </c>
      <c r="H2738">
        <v>0</v>
      </c>
    </row>
    <row r="2739" spans="1:10" x14ac:dyDescent="0.2">
      <c r="A2739">
        <v>6581</v>
      </c>
      <c r="B2739" s="585">
        <v>43089.734722222223</v>
      </c>
      <c r="C2739" s="376" t="s">
        <v>2050</v>
      </c>
      <c r="D2739" s="355">
        <v>1362</v>
      </c>
      <c r="E2739">
        <v>0.01</v>
      </c>
      <c r="F2739">
        <v>1.1896199999999999</v>
      </c>
      <c r="G2739" s="355">
        <v>0</v>
      </c>
      <c r="H2739">
        <v>1.1896199999999999</v>
      </c>
      <c r="I2739">
        <v>1.5</v>
      </c>
      <c r="J2739" s="355">
        <v>11993.66</v>
      </c>
    </row>
    <row r="2740" spans="1:10" x14ac:dyDescent="0.2">
      <c r="A2740">
        <v>6576</v>
      </c>
      <c r="B2740" s="585">
        <v>43089.731249999997</v>
      </c>
      <c r="C2740" s="376" t="s">
        <v>93</v>
      </c>
      <c r="D2740" s="355">
        <v>1363</v>
      </c>
      <c r="E2740">
        <v>0.06</v>
      </c>
      <c r="F2740">
        <v>1.1888000000000001</v>
      </c>
      <c r="G2740" s="355">
        <v>0</v>
      </c>
      <c r="H2740">
        <v>0</v>
      </c>
    </row>
    <row r="2741" spans="1:10" x14ac:dyDescent="0.2">
      <c r="A2741">
        <v>6601</v>
      </c>
      <c r="B2741" s="585">
        <v>43091.092361111114</v>
      </c>
      <c r="C2741" s="376" t="s">
        <v>2050</v>
      </c>
      <c r="D2741" s="355">
        <v>1363</v>
      </c>
      <c r="E2741">
        <v>0.06</v>
      </c>
      <c r="F2741">
        <v>1.18449</v>
      </c>
      <c r="G2741" s="355">
        <v>0</v>
      </c>
      <c r="H2741">
        <v>1.18449</v>
      </c>
      <c r="I2741">
        <v>27.01</v>
      </c>
      <c r="J2741" s="355">
        <v>12012.84</v>
      </c>
    </row>
    <row r="2742" spans="1:10" x14ac:dyDescent="0.2">
      <c r="A2742">
        <v>6582</v>
      </c>
      <c r="B2742" s="585">
        <v>43089.734722222223</v>
      </c>
      <c r="C2742" s="376" t="s">
        <v>92</v>
      </c>
      <c r="D2742" s="355">
        <v>1364</v>
      </c>
      <c r="E2742">
        <v>0.01</v>
      </c>
      <c r="F2742">
        <v>1.18974</v>
      </c>
      <c r="G2742" s="355">
        <v>0</v>
      </c>
      <c r="H2742">
        <v>0</v>
      </c>
    </row>
    <row r="2743" spans="1:10" x14ac:dyDescent="0.2">
      <c r="A2743">
        <v>6619</v>
      </c>
      <c r="B2743" s="585">
        <v>43094.379861111112</v>
      </c>
      <c r="C2743" s="376" t="s">
        <v>2050</v>
      </c>
      <c r="D2743" s="355">
        <v>1364</v>
      </c>
      <c r="E2743">
        <v>0.01</v>
      </c>
      <c r="F2743">
        <v>1.1868700000000001</v>
      </c>
      <c r="G2743" s="355">
        <v>0</v>
      </c>
      <c r="H2743">
        <v>1.1868700000000001</v>
      </c>
      <c r="I2743">
        <v>-3.53</v>
      </c>
      <c r="J2743" s="355">
        <v>12010.81</v>
      </c>
    </row>
    <row r="2744" spans="1:10" x14ac:dyDescent="0.2">
      <c r="A2744">
        <v>6589</v>
      </c>
      <c r="B2744" s="585">
        <v>43090.597916666666</v>
      </c>
      <c r="C2744" s="376" t="s">
        <v>92</v>
      </c>
      <c r="D2744" s="355">
        <v>1365</v>
      </c>
      <c r="E2744">
        <v>0.02</v>
      </c>
      <c r="F2744">
        <v>1.18624</v>
      </c>
      <c r="G2744" s="355">
        <v>0</v>
      </c>
      <c r="H2744">
        <v>0</v>
      </c>
    </row>
    <row r="2745" spans="1:10" x14ac:dyDescent="0.2">
      <c r="A2745">
        <v>6620</v>
      </c>
      <c r="B2745" s="585">
        <v>43094.379861111112</v>
      </c>
      <c r="C2745" s="376" t="s">
        <v>2050</v>
      </c>
      <c r="D2745" s="355">
        <v>1365</v>
      </c>
      <c r="E2745">
        <v>0.02</v>
      </c>
      <c r="F2745">
        <v>1.1868700000000001</v>
      </c>
      <c r="G2745" s="355">
        <v>0</v>
      </c>
      <c r="H2745">
        <v>1.1868700000000001</v>
      </c>
      <c r="I2745">
        <v>0.64</v>
      </c>
      <c r="J2745" s="355">
        <v>12011.45</v>
      </c>
    </row>
    <row r="2746" spans="1:10" x14ac:dyDescent="0.2">
      <c r="A2746">
        <v>6602</v>
      </c>
      <c r="B2746" s="585">
        <v>43091.092361111114</v>
      </c>
      <c r="C2746" s="376" t="s">
        <v>93</v>
      </c>
      <c r="D2746" s="355">
        <v>1366</v>
      </c>
      <c r="E2746">
        <v>0.01</v>
      </c>
      <c r="F2746">
        <v>1.18445</v>
      </c>
      <c r="G2746" s="355">
        <v>0</v>
      </c>
      <c r="H2746">
        <v>0</v>
      </c>
    </row>
    <row r="2747" spans="1:10" x14ac:dyDescent="0.2">
      <c r="A2747">
        <v>6604</v>
      </c>
      <c r="B2747" s="585">
        <v>43091.09375</v>
      </c>
      <c r="C2747" s="376" t="s">
        <v>2050</v>
      </c>
      <c r="D2747" s="355">
        <v>1366</v>
      </c>
      <c r="E2747">
        <v>0.01</v>
      </c>
      <c r="F2747">
        <v>1.1828799999999999</v>
      </c>
      <c r="G2747" s="355">
        <v>0</v>
      </c>
      <c r="H2747">
        <v>1.1828799999999999</v>
      </c>
      <c r="I2747">
        <v>1.5</v>
      </c>
      <c r="J2747" s="355">
        <v>12014.34</v>
      </c>
    </row>
    <row r="2748" spans="1:10" x14ac:dyDescent="0.2">
      <c r="A2748">
        <v>6605</v>
      </c>
      <c r="B2748" s="585">
        <v>43091.09375</v>
      </c>
      <c r="C2748" s="376" t="s">
        <v>93</v>
      </c>
      <c r="D2748" s="355">
        <v>1367</v>
      </c>
      <c r="E2748">
        <v>0.01</v>
      </c>
      <c r="F2748">
        <v>1.1828099999999999</v>
      </c>
      <c r="G2748" s="355">
        <v>0</v>
      </c>
      <c r="H2748">
        <v>0</v>
      </c>
    </row>
    <row r="2749" spans="1:10" x14ac:dyDescent="0.2">
      <c r="A2749">
        <v>6740</v>
      </c>
      <c r="B2749" s="585">
        <v>43103.544444444444</v>
      </c>
      <c r="C2749" s="376" t="s">
        <v>2050</v>
      </c>
      <c r="D2749" s="355">
        <v>1367</v>
      </c>
      <c r="E2749">
        <v>0.01</v>
      </c>
      <c r="F2749">
        <v>1.2013</v>
      </c>
      <c r="G2749" s="355">
        <v>0</v>
      </c>
      <c r="H2749">
        <v>1.2013</v>
      </c>
      <c r="I2749">
        <v>-17.91</v>
      </c>
      <c r="J2749" s="355">
        <v>12027.95</v>
      </c>
    </row>
    <row r="2750" spans="1:10" x14ac:dyDescent="0.2">
      <c r="A2750">
        <v>6607</v>
      </c>
      <c r="B2750" s="585">
        <v>43091.09375</v>
      </c>
      <c r="C2750" s="376" t="s">
        <v>92</v>
      </c>
      <c r="D2750" s="355">
        <v>1368</v>
      </c>
      <c r="E2750">
        <v>0.03</v>
      </c>
      <c r="F2750">
        <v>1.18272</v>
      </c>
      <c r="G2750" s="355">
        <v>0</v>
      </c>
      <c r="H2750">
        <v>0</v>
      </c>
    </row>
    <row r="2751" spans="1:10" x14ac:dyDescent="0.2">
      <c r="A2751">
        <v>6621</v>
      </c>
      <c r="B2751" s="585">
        <v>43094.379861111112</v>
      </c>
      <c r="C2751" s="376" t="s">
        <v>2050</v>
      </c>
      <c r="D2751" s="355">
        <v>1368</v>
      </c>
      <c r="E2751">
        <v>0.03</v>
      </c>
      <c r="F2751">
        <v>1.1868700000000001</v>
      </c>
      <c r="G2751" s="355">
        <v>0</v>
      </c>
      <c r="H2751">
        <v>1.1868700000000001</v>
      </c>
      <c r="I2751">
        <v>11.88</v>
      </c>
      <c r="J2751" s="355">
        <v>12023.34</v>
      </c>
    </row>
    <row r="2752" spans="1:10" x14ac:dyDescent="0.2">
      <c r="A2752">
        <v>6611</v>
      </c>
      <c r="B2752" s="585">
        <v>43091.969444444447</v>
      </c>
      <c r="C2752" s="376" t="s">
        <v>93</v>
      </c>
      <c r="D2752" s="355">
        <v>1369</v>
      </c>
      <c r="E2752">
        <v>0.02</v>
      </c>
      <c r="F2752">
        <v>1.1863300000000001</v>
      </c>
      <c r="G2752" s="355">
        <v>0</v>
      </c>
      <c r="H2752">
        <v>0</v>
      </c>
    </row>
    <row r="2753" spans="1:10" x14ac:dyDescent="0.2">
      <c r="A2753">
        <v>6741</v>
      </c>
      <c r="B2753" s="585">
        <v>43103.544444444444</v>
      </c>
      <c r="C2753" s="376" t="s">
        <v>2050</v>
      </c>
      <c r="D2753" s="355">
        <v>1369</v>
      </c>
      <c r="E2753">
        <v>0.02</v>
      </c>
      <c r="F2753">
        <v>1.2013</v>
      </c>
      <c r="G2753" s="355">
        <v>0</v>
      </c>
      <c r="H2753">
        <v>1.2013</v>
      </c>
      <c r="I2753">
        <v>-28.77</v>
      </c>
      <c r="J2753" s="355">
        <v>11999.18</v>
      </c>
    </row>
    <row r="2754" spans="1:10" x14ac:dyDescent="0.2">
      <c r="A2754">
        <v>6622</v>
      </c>
      <c r="B2754" s="585">
        <v>43094.379861111112</v>
      </c>
      <c r="C2754" s="376" t="s">
        <v>92</v>
      </c>
      <c r="D2754" s="355">
        <v>1370</v>
      </c>
      <c r="E2754">
        <v>0.01</v>
      </c>
      <c r="F2754">
        <v>1.1869400000000001</v>
      </c>
      <c r="G2754" s="355">
        <v>0</v>
      </c>
      <c r="H2754">
        <v>0</v>
      </c>
    </row>
    <row r="2755" spans="1:10" x14ac:dyDescent="0.2">
      <c r="A2755">
        <v>6630</v>
      </c>
      <c r="B2755" s="585">
        <v>43096.493055555555</v>
      </c>
      <c r="C2755" s="376" t="s">
        <v>2050</v>
      </c>
      <c r="D2755" s="355">
        <v>1370</v>
      </c>
      <c r="E2755">
        <v>0.01</v>
      </c>
      <c r="F2755">
        <v>1.18875</v>
      </c>
      <c r="G2755" s="355">
        <v>0</v>
      </c>
      <c r="H2755">
        <v>1.18875</v>
      </c>
      <c r="I2755">
        <v>1.5</v>
      </c>
      <c r="J2755" s="355">
        <v>12024.84</v>
      </c>
    </row>
    <row r="2756" spans="1:10" x14ac:dyDescent="0.2">
      <c r="A2756">
        <v>6631</v>
      </c>
      <c r="B2756" s="585">
        <v>43096.493055555555</v>
      </c>
      <c r="C2756" s="376" t="s">
        <v>92</v>
      </c>
      <c r="D2756" s="355">
        <v>1371</v>
      </c>
      <c r="E2756">
        <v>0.01</v>
      </c>
      <c r="F2756">
        <v>1.1887799999999999</v>
      </c>
      <c r="G2756" s="355">
        <v>0</v>
      </c>
      <c r="H2756">
        <v>0</v>
      </c>
    </row>
    <row r="2757" spans="1:10" x14ac:dyDescent="0.2">
      <c r="A2757">
        <v>6637</v>
      </c>
      <c r="B2757" s="585">
        <v>43096.663194444445</v>
      </c>
      <c r="C2757" s="376" t="s">
        <v>2050</v>
      </c>
      <c r="D2757" s="355">
        <v>1371</v>
      </c>
      <c r="E2757">
        <v>0.01</v>
      </c>
      <c r="F2757">
        <v>1.19035</v>
      </c>
      <c r="G2757" s="355">
        <v>0</v>
      </c>
      <c r="H2757">
        <v>1.19035</v>
      </c>
      <c r="I2757">
        <v>1.5</v>
      </c>
      <c r="J2757" s="355">
        <v>12026.34</v>
      </c>
    </row>
    <row r="2758" spans="1:10" x14ac:dyDescent="0.2">
      <c r="A2758">
        <v>6633</v>
      </c>
      <c r="B2758" s="585">
        <v>43096.603472222225</v>
      </c>
      <c r="C2758" s="376" t="s">
        <v>93</v>
      </c>
      <c r="D2758" s="355">
        <v>1372</v>
      </c>
      <c r="E2758">
        <v>0.03</v>
      </c>
      <c r="F2758">
        <v>1.18984</v>
      </c>
      <c r="G2758" s="355">
        <v>0</v>
      </c>
      <c r="H2758">
        <v>0</v>
      </c>
    </row>
    <row r="2759" spans="1:10" x14ac:dyDescent="0.2">
      <c r="A2759">
        <v>6742</v>
      </c>
      <c r="B2759" s="585">
        <v>43103.544444444444</v>
      </c>
      <c r="C2759" s="376" t="s">
        <v>2050</v>
      </c>
      <c r="D2759" s="355">
        <v>1372</v>
      </c>
      <c r="E2759">
        <v>0.03</v>
      </c>
      <c r="F2759">
        <v>1.2013</v>
      </c>
      <c r="G2759" s="355">
        <v>0</v>
      </c>
      <c r="H2759">
        <v>1.2013</v>
      </c>
      <c r="I2759">
        <v>-33.22</v>
      </c>
      <c r="J2759" s="355">
        <v>11965.96</v>
      </c>
    </row>
    <row r="2760" spans="1:10" x14ac:dyDescent="0.2">
      <c r="A2760">
        <v>6638</v>
      </c>
      <c r="B2760" s="585">
        <v>43096.663194444445</v>
      </c>
      <c r="C2760" s="376" t="s">
        <v>92</v>
      </c>
      <c r="D2760" s="355">
        <v>1373</v>
      </c>
      <c r="E2760">
        <v>0.01</v>
      </c>
      <c r="F2760">
        <v>1.1903699999999999</v>
      </c>
      <c r="G2760" s="355">
        <v>0</v>
      </c>
      <c r="H2760">
        <v>0</v>
      </c>
    </row>
    <row r="2761" spans="1:10" x14ac:dyDescent="0.2">
      <c r="A2761">
        <v>6644</v>
      </c>
      <c r="B2761" s="585">
        <v>43097.304861111108</v>
      </c>
      <c r="C2761" s="376" t="s">
        <v>2050</v>
      </c>
      <c r="D2761" s="355">
        <v>1373</v>
      </c>
      <c r="E2761">
        <v>0.01</v>
      </c>
      <c r="F2761">
        <v>1.1922999999999999</v>
      </c>
      <c r="G2761" s="355">
        <v>0</v>
      </c>
      <c r="H2761">
        <v>1.1922999999999999</v>
      </c>
      <c r="I2761">
        <v>1.5</v>
      </c>
      <c r="J2761" s="355">
        <v>12027.84</v>
      </c>
    </row>
    <row r="2762" spans="1:10" x14ac:dyDescent="0.2">
      <c r="A2762">
        <v>6645</v>
      </c>
      <c r="B2762" s="585">
        <v>43097.304861111108</v>
      </c>
      <c r="C2762" s="376" t="s">
        <v>92</v>
      </c>
      <c r="D2762" s="355">
        <v>1374</v>
      </c>
      <c r="E2762">
        <v>0.01</v>
      </c>
      <c r="F2762">
        <v>1.1923299999999999</v>
      </c>
      <c r="G2762" s="355">
        <v>0</v>
      </c>
      <c r="H2762">
        <v>0</v>
      </c>
    </row>
    <row r="2763" spans="1:10" x14ac:dyDescent="0.2">
      <c r="A2763">
        <v>6652</v>
      </c>
      <c r="B2763" s="585">
        <v>43097.415277777778</v>
      </c>
      <c r="C2763" s="376" t="s">
        <v>2050</v>
      </c>
      <c r="D2763" s="355">
        <v>1374</v>
      </c>
      <c r="E2763">
        <v>0.01</v>
      </c>
      <c r="F2763">
        <v>1.1939</v>
      </c>
      <c r="G2763" s="355">
        <v>0</v>
      </c>
      <c r="H2763">
        <v>1.1939</v>
      </c>
      <c r="I2763">
        <v>1.5</v>
      </c>
      <c r="J2763" s="355">
        <v>12029.34</v>
      </c>
    </row>
    <row r="2764" spans="1:10" x14ac:dyDescent="0.2">
      <c r="A2764">
        <v>6647</v>
      </c>
      <c r="B2764" s="585">
        <v>43097.368055555555</v>
      </c>
      <c r="C2764" s="376" t="s">
        <v>93</v>
      </c>
      <c r="D2764" s="355">
        <v>1375</v>
      </c>
      <c r="E2764">
        <v>0.06</v>
      </c>
      <c r="F2764">
        <v>1.19336</v>
      </c>
      <c r="G2764" s="355">
        <v>0</v>
      </c>
      <c r="H2764">
        <v>0</v>
      </c>
    </row>
    <row r="2765" spans="1:10" x14ac:dyDescent="0.2">
      <c r="A2765">
        <v>6743</v>
      </c>
      <c r="B2765" s="585">
        <v>43103.544444444444</v>
      </c>
      <c r="C2765" s="376" t="s">
        <v>2050</v>
      </c>
      <c r="D2765" s="355">
        <v>1375</v>
      </c>
      <c r="E2765">
        <v>0.06</v>
      </c>
      <c r="F2765">
        <v>1.2013</v>
      </c>
      <c r="G2765" s="355">
        <v>0</v>
      </c>
      <c r="H2765">
        <v>1.2013</v>
      </c>
      <c r="I2765">
        <v>-46.49</v>
      </c>
      <c r="J2765" s="355">
        <v>11919.47</v>
      </c>
    </row>
    <row r="2766" spans="1:10" x14ac:dyDescent="0.2">
      <c r="A2766">
        <v>6653</v>
      </c>
      <c r="B2766" s="585">
        <v>43097.415277777778</v>
      </c>
      <c r="C2766" s="376" t="s">
        <v>92</v>
      </c>
      <c r="D2766" s="355">
        <v>1376</v>
      </c>
      <c r="E2766">
        <v>0.01</v>
      </c>
      <c r="F2766">
        <v>1.1939200000000001</v>
      </c>
      <c r="G2766" s="355">
        <v>0</v>
      </c>
      <c r="H2766">
        <v>0</v>
      </c>
    </row>
    <row r="2767" spans="1:10" x14ac:dyDescent="0.2">
      <c r="A2767">
        <v>6655</v>
      </c>
      <c r="B2767" s="585">
        <v>43097.801388888889</v>
      </c>
      <c r="C2767" s="376" t="s">
        <v>2050</v>
      </c>
      <c r="D2767" s="355">
        <v>1376</v>
      </c>
      <c r="E2767">
        <v>0.01</v>
      </c>
      <c r="F2767">
        <v>1.1954899999999999</v>
      </c>
      <c r="G2767" s="355">
        <v>0</v>
      </c>
      <c r="H2767">
        <v>1.1954899999999999</v>
      </c>
      <c r="I2767">
        <v>1.5</v>
      </c>
      <c r="J2767" s="355">
        <v>12030.84</v>
      </c>
    </row>
    <row r="2768" spans="1:10" x14ac:dyDescent="0.2">
      <c r="A2768">
        <v>6656</v>
      </c>
      <c r="B2768" s="585">
        <v>43097.801388888889</v>
      </c>
      <c r="C2768" s="376" t="s">
        <v>92</v>
      </c>
      <c r="D2768" s="355">
        <v>1377</v>
      </c>
      <c r="E2768">
        <v>0.01</v>
      </c>
      <c r="F2768">
        <v>1.1955</v>
      </c>
      <c r="G2768" s="355">
        <v>0</v>
      </c>
      <c r="H2768">
        <v>0</v>
      </c>
    </row>
    <row r="2769" spans="1:10" x14ac:dyDescent="0.2">
      <c r="A2769">
        <v>6669</v>
      </c>
      <c r="B2769" s="585">
        <v>43098.462500000001</v>
      </c>
      <c r="C2769" s="376" t="s">
        <v>2050</v>
      </c>
      <c r="D2769" s="355">
        <v>1377</v>
      </c>
      <c r="E2769">
        <v>0.01</v>
      </c>
      <c r="F2769">
        <v>1.19719</v>
      </c>
      <c r="G2769" s="355">
        <v>0</v>
      </c>
      <c r="H2769">
        <v>1.19719</v>
      </c>
      <c r="I2769">
        <v>1.5</v>
      </c>
      <c r="J2769" s="355">
        <v>12032.34</v>
      </c>
    </row>
    <row r="2770" spans="1:10" x14ac:dyDescent="0.2">
      <c r="A2770">
        <v>6663</v>
      </c>
      <c r="B2770" s="585">
        <v>43098.445138888892</v>
      </c>
      <c r="C2770" s="376" t="s">
        <v>93</v>
      </c>
      <c r="D2770" s="355">
        <v>1378</v>
      </c>
      <c r="E2770">
        <v>0.1</v>
      </c>
      <c r="F2770">
        <v>1.19686</v>
      </c>
      <c r="G2770" s="355">
        <v>0</v>
      </c>
      <c r="H2770">
        <v>0</v>
      </c>
    </row>
    <row r="2771" spans="1:10" x14ac:dyDescent="0.2">
      <c r="A2771">
        <v>6744</v>
      </c>
      <c r="B2771" s="585">
        <v>43103.544444444444</v>
      </c>
      <c r="C2771" s="376" t="s">
        <v>2050</v>
      </c>
      <c r="D2771" s="355">
        <v>1378</v>
      </c>
      <c r="E2771">
        <v>0.1</v>
      </c>
      <c r="F2771">
        <v>1.2013</v>
      </c>
      <c r="G2771" s="355">
        <v>0</v>
      </c>
      <c r="H2771">
        <v>1.2013</v>
      </c>
      <c r="I2771">
        <v>-43.14</v>
      </c>
      <c r="J2771" s="355">
        <v>11876.33</v>
      </c>
    </row>
    <row r="2772" spans="1:10" x14ac:dyDescent="0.2">
      <c r="A2772">
        <v>6670</v>
      </c>
      <c r="B2772" s="585">
        <v>43098.462500000001</v>
      </c>
      <c r="C2772" s="376" t="s">
        <v>92</v>
      </c>
      <c r="D2772" s="355">
        <v>1379</v>
      </c>
      <c r="E2772">
        <v>0.01</v>
      </c>
      <c r="F2772">
        <v>1.1972100000000001</v>
      </c>
      <c r="G2772" s="355">
        <v>0</v>
      </c>
      <c r="H2772">
        <v>0</v>
      </c>
    </row>
    <row r="2773" spans="1:10" x14ac:dyDescent="0.2">
      <c r="A2773">
        <v>6672</v>
      </c>
      <c r="B2773" s="585">
        <v>43098.575694444444</v>
      </c>
      <c r="C2773" s="376" t="s">
        <v>2050</v>
      </c>
      <c r="D2773" s="355">
        <v>1379</v>
      </c>
      <c r="E2773">
        <v>0.01</v>
      </c>
      <c r="F2773">
        <v>1.19878</v>
      </c>
      <c r="G2773" s="355">
        <v>0</v>
      </c>
      <c r="H2773">
        <v>1.19878</v>
      </c>
      <c r="I2773">
        <v>1.5</v>
      </c>
      <c r="J2773" s="355">
        <v>12033.84</v>
      </c>
    </row>
    <row r="2774" spans="1:10" x14ac:dyDescent="0.2">
      <c r="A2774">
        <v>6673</v>
      </c>
      <c r="B2774" s="585">
        <v>43098.575694444444</v>
      </c>
      <c r="C2774" s="376" t="s">
        <v>92</v>
      </c>
      <c r="D2774" s="355">
        <v>1380</v>
      </c>
      <c r="E2774">
        <v>0.01</v>
      </c>
      <c r="F2774">
        <v>1.1988000000000001</v>
      </c>
      <c r="G2774" s="355">
        <v>0</v>
      </c>
      <c r="H2774">
        <v>0</v>
      </c>
    </row>
    <row r="2775" spans="1:10" x14ac:dyDescent="0.2">
      <c r="A2775">
        <v>6682</v>
      </c>
      <c r="B2775" s="585">
        <v>43098.747916666667</v>
      </c>
      <c r="C2775" s="376" t="s">
        <v>2050</v>
      </c>
      <c r="D2775" s="355">
        <v>1380</v>
      </c>
      <c r="E2775">
        <v>0.01</v>
      </c>
      <c r="F2775">
        <v>1.2003699999999999</v>
      </c>
      <c r="G2775" s="355">
        <v>0</v>
      </c>
      <c r="H2775">
        <v>1.2003699999999999</v>
      </c>
      <c r="I2775">
        <v>1.5</v>
      </c>
      <c r="J2775" s="355">
        <v>12035.34</v>
      </c>
    </row>
    <row r="2776" spans="1:10" x14ac:dyDescent="0.2">
      <c r="A2776">
        <v>6675</v>
      </c>
      <c r="B2776" s="585">
        <v>43098.747916666667</v>
      </c>
      <c r="C2776" s="376" t="s">
        <v>93</v>
      </c>
      <c r="D2776" s="355">
        <v>1381</v>
      </c>
      <c r="E2776">
        <v>0.19</v>
      </c>
      <c r="F2776">
        <v>1.2003600000000001</v>
      </c>
      <c r="G2776" s="355">
        <v>0</v>
      </c>
      <c r="H2776">
        <v>0</v>
      </c>
    </row>
    <row r="2777" spans="1:10" x14ac:dyDescent="0.2">
      <c r="A2777">
        <v>6745</v>
      </c>
      <c r="B2777" s="585">
        <v>43103.544444444444</v>
      </c>
      <c r="C2777" s="376" t="s">
        <v>2050</v>
      </c>
      <c r="D2777" s="355">
        <v>1381</v>
      </c>
      <c r="E2777">
        <v>0.19</v>
      </c>
      <c r="F2777">
        <v>1.2013</v>
      </c>
      <c r="G2777" s="355">
        <v>0</v>
      </c>
      <c r="H2777">
        <v>1.2013</v>
      </c>
      <c r="I2777">
        <v>-15.46</v>
      </c>
      <c r="J2777" s="355">
        <v>11860.87</v>
      </c>
    </row>
    <row r="2778" spans="1:10" x14ac:dyDescent="0.2">
      <c r="A2778">
        <v>6683</v>
      </c>
      <c r="B2778" s="585">
        <v>43098.747916666667</v>
      </c>
      <c r="C2778" s="376" t="s">
        <v>92</v>
      </c>
      <c r="D2778" s="355">
        <v>1382</v>
      </c>
      <c r="E2778">
        <v>0.01</v>
      </c>
      <c r="F2778">
        <v>1.2003999999999999</v>
      </c>
      <c r="G2778" s="355">
        <v>0</v>
      </c>
      <c r="H2778">
        <v>0</v>
      </c>
    </row>
    <row r="2779" spans="1:10" x14ac:dyDescent="0.2">
      <c r="A2779">
        <v>6685</v>
      </c>
      <c r="B2779" s="585">
        <v>43098.787499999999</v>
      </c>
      <c r="C2779" s="376" t="s">
        <v>2050</v>
      </c>
      <c r="D2779" s="355">
        <v>1382</v>
      </c>
      <c r="E2779">
        <v>0.01</v>
      </c>
      <c r="F2779">
        <v>1.20197</v>
      </c>
      <c r="G2779" s="355">
        <v>0</v>
      </c>
      <c r="H2779">
        <v>1.20197</v>
      </c>
      <c r="I2779">
        <v>1.5</v>
      </c>
      <c r="J2779" s="355">
        <v>12036.84</v>
      </c>
    </row>
    <row r="2780" spans="1:10" x14ac:dyDescent="0.2">
      <c r="A2780">
        <v>6686</v>
      </c>
      <c r="B2780" s="585">
        <v>43098.787499999999</v>
      </c>
      <c r="C2780" s="376" t="s">
        <v>92</v>
      </c>
      <c r="D2780" s="355">
        <v>1383</v>
      </c>
      <c r="E2780">
        <v>0.01</v>
      </c>
      <c r="F2780">
        <v>1.20198</v>
      </c>
      <c r="G2780" s="355">
        <v>0</v>
      </c>
      <c r="H2780">
        <v>0</v>
      </c>
    </row>
    <row r="2781" spans="1:10" x14ac:dyDescent="0.2">
      <c r="A2781">
        <v>6695</v>
      </c>
      <c r="B2781" s="585">
        <v>43102.406944444447</v>
      </c>
      <c r="C2781" s="376" t="s">
        <v>2050</v>
      </c>
      <c r="D2781" s="355">
        <v>1383</v>
      </c>
      <c r="E2781">
        <v>0.01</v>
      </c>
      <c r="F2781">
        <v>1.2037899999999999</v>
      </c>
      <c r="G2781" s="355">
        <v>0</v>
      </c>
      <c r="H2781">
        <v>1.2037899999999999</v>
      </c>
      <c r="I2781">
        <v>1.5</v>
      </c>
      <c r="J2781" s="355">
        <v>12038.35</v>
      </c>
    </row>
    <row r="2782" spans="1:10" x14ac:dyDescent="0.2">
      <c r="A2782">
        <v>6696</v>
      </c>
      <c r="B2782" s="585">
        <v>43102.406944444447</v>
      </c>
      <c r="C2782" s="376" t="s">
        <v>92</v>
      </c>
      <c r="D2782" s="355">
        <v>1384</v>
      </c>
      <c r="E2782">
        <v>0.01</v>
      </c>
      <c r="F2782">
        <v>1.2038</v>
      </c>
      <c r="G2782" s="355">
        <v>0</v>
      </c>
      <c r="H2782">
        <v>0</v>
      </c>
    </row>
    <row r="2783" spans="1:10" x14ac:dyDescent="0.2">
      <c r="A2783">
        <v>6706</v>
      </c>
      <c r="B2783" s="585">
        <v>43102.488194444442</v>
      </c>
      <c r="C2783" s="376" t="s">
        <v>2050</v>
      </c>
      <c r="D2783" s="355">
        <v>1384</v>
      </c>
      <c r="E2783">
        <v>0.01</v>
      </c>
      <c r="F2783">
        <v>1.2053700000000001</v>
      </c>
      <c r="G2783" s="355">
        <v>0</v>
      </c>
      <c r="H2783">
        <v>1.2053700000000001</v>
      </c>
      <c r="I2783">
        <v>1.5</v>
      </c>
      <c r="J2783" s="355">
        <v>12039.85</v>
      </c>
    </row>
    <row r="2784" spans="1:10" x14ac:dyDescent="0.2">
      <c r="A2784">
        <v>6698</v>
      </c>
      <c r="B2784" s="585">
        <v>43102.433333333334</v>
      </c>
      <c r="C2784" s="376" t="s">
        <v>93</v>
      </c>
      <c r="D2784" s="355">
        <v>1385</v>
      </c>
      <c r="E2784">
        <v>0.34</v>
      </c>
      <c r="F2784">
        <v>1.20387</v>
      </c>
      <c r="G2784" s="355">
        <v>0</v>
      </c>
      <c r="H2784">
        <v>0</v>
      </c>
    </row>
    <row r="2785" spans="1:10" x14ac:dyDescent="0.2">
      <c r="A2785">
        <v>6746</v>
      </c>
      <c r="B2785" s="585">
        <v>43103.544444444444</v>
      </c>
      <c r="C2785" s="376" t="s">
        <v>2050</v>
      </c>
      <c r="D2785" s="355">
        <v>1385</v>
      </c>
      <c r="E2785">
        <v>0.34</v>
      </c>
      <c r="F2785">
        <v>1.2013</v>
      </c>
      <c r="G2785" s="355">
        <v>0</v>
      </c>
      <c r="H2785">
        <v>1.2013</v>
      </c>
      <c r="I2785">
        <v>87.22</v>
      </c>
      <c r="J2785" s="355">
        <v>11948.1</v>
      </c>
    </row>
    <row r="2786" spans="1:10" x14ac:dyDescent="0.2">
      <c r="A2786">
        <v>6707</v>
      </c>
      <c r="B2786" s="585">
        <v>43102.488194444442</v>
      </c>
      <c r="C2786" s="376" t="s">
        <v>92</v>
      </c>
      <c r="D2786" s="355">
        <v>1386</v>
      </c>
      <c r="E2786">
        <v>0.01</v>
      </c>
      <c r="F2786">
        <v>1.20539</v>
      </c>
      <c r="G2786" s="355">
        <v>0</v>
      </c>
      <c r="H2786">
        <v>0</v>
      </c>
    </row>
    <row r="2787" spans="1:10" x14ac:dyDescent="0.2">
      <c r="A2787">
        <v>6709</v>
      </c>
      <c r="B2787" s="585">
        <v>43102.499305555553</v>
      </c>
      <c r="C2787" s="376" t="s">
        <v>2050</v>
      </c>
      <c r="D2787" s="355">
        <v>1386</v>
      </c>
      <c r="E2787">
        <v>0.01</v>
      </c>
      <c r="F2787">
        <v>1.20696</v>
      </c>
      <c r="G2787" s="355">
        <v>0</v>
      </c>
      <c r="H2787">
        <v>1.20696</v>
      </c>
      <c r="I2787">
        <v>1.5</v>
      </c>
      <c r="J2787" s="355">
        <v>12041.35</v>
      </c>
    </row>
    <row r="2788" spans="1:10" x14ac:dyDescent="0.2">
      <c r="A2788">
        <v>6710</v>
      </c>
      <c r="B2788" s="585">
        <v>43102.499305555553</v>
      </c>
      <c r="C2788" s="376" t="s">
        <v>92</v>
      </c>
      <c r="D2788" s="355">
        <v>1387</v>
      </c>
      <c r="E2788">
        <v>0.01</v>
      </c>
      <c r="F2788">
        <v>1.2069700000000001</v>
      </c>
      <c r="G2788" s="355">
        <v>0</v>
      </c>
      <c r="H2788">
        <v>0</v>
      </c>
    </row>
    <row r="2789" spans="1:10" x14ac:dyDescent="0.2">
      <c r="A2789">
        <v>6724</v>
      </c>
      <c r="B2789" s="585">
        <v>43102.960416666669</v>
      </c>
      <c r="C2789" s="376" t="s">
        <v>2050</v>
      </c>
      <c r="D2789" s="355">
        <v>1387</v>
      </c>
      <c r="E2789">
        <v>0.01</v>
      </c>
      <c r="F2789">
        <v>1.20621</v>
      </c>
      <c r="G2789" s="355">
        <v>0</v>
      </c>
      <c r="H2789">
        <v>1.20621</v>
      </c>
      <c r="I2789">
        <v>-0.83</v>
      </c>
      <c r="J2789" s="355">
        <v>12040.52</v>
      </c>
    </row>
    <row r="2790" spans="1:10" x14ac:dyDescent="0.2">
      <c r="A2790">
        <v>6712</v>
      </c>
      <c r="B2790" s="585">
        <v>43102.5</v>
      </c>
      <c r="C2790" s="376" t="s">
        <v>93</v>
      </c>
      <c r="D2790" s="355">
        <v>1388</v>
      </c>
      <c r="E2790">
        <v>0.61</v>
      </c>
      <c r="F2790">
        <v>1.2073700000000001</v>
      </c>
      <c r="G2790" s="355">
        <v>0</v>
      </c>
      <c r="H2790">
        <v>0</v>
      </c>
    </row>
    <row r="2791" spans="1:10" x14ac:dyDescent="0.2">
      <c r="A2791">
        <v>6747</v>
      </c>
      <c r="B2791" s="585">
        <v>43103.544444444444</v>
      </c>
      <c r="C2791" s="376" t="s">
        <v>2050</v>
      </c>
      <c r="D2791" s="355">
        <v>1388</v>
      </c>
      <c r="E2791">
        <v>0.61</v>
      </c>
      <c r="F2791">
        <v>1.2013</v>
      </c>
      <c r="G2791" s="355">
        <v>0</v>
      </c>
      <c r="H2791">
        <v>1.2013</v>
      </c>
      <c r="I2791">
        <v>369.99</v>
      </c>
      <c r="J2791" s="355">
        <v>12318.09</v>
      </c>
    </row>
    <row r="2792" spans="1:10" x14ac:dyDescent="0.2">
      <c r="A2792">
        <v>6721</v>
      </c>
      <c r="B2792" s="585">
        <v>43102.723611111112</v>
      </c>
      <c r="C2792" s="376" t="s">
        <v>92</v>
      </c>
      <c r="D2792" s="355">
        <v>1389</v>
      </c>
      <c r="E2792">
        <v>0.02</v>
      </c>
      <c r="F2792">
        <v>1.20347</v>
      </c>
      <c r="G2792" s="355">
        <v>0</v>
      </c>
      <c r="H2792">
        <v>0</v>
      </c>
    </row>
    <row r="2793" spans="1:10" x14ac:dyDescent="0.2">
      <c r="A2793">
        <v>6725</v>
      </c>
      <c r="B2793" s="585">
        <v>43102.960416666669</v>
      </c>
      <c r="C2793" s="376" t="s">
        <v>2050</v>
      </c>
      <c r="D2793" s="355">
        <v>1389</v>
      </c>
      <c r="E2793">
        <v>0.02</v>
      </c>
      <c r="F2793">
        <v>1.20621</v>
      </c>
      <c r="G2793" s="355">
        <v>0</v>
      </c>
      <c r="H2793">
        <v>1.20621</v>
      </c>
      <c r="I2793">
        <v>5.34</v>
      </c>
      <c r="J2793" s="355">
        <v>12045.86</v>
      </c>
    </row>
    <row r="2794" spans="1:10" x14ac:dyDescent="0.2">
      <c r="A2794">
        <v>6726</v>
      </c>
      <c r="B2794" s="585">
        <v>43102.960416666669</v>
      </c>
      <c r="C2794" s="376" t="s">
        <v>92</v>
      </c>
      <c r="D2794" s="355">
        <v>1390</v>
      </c>
      <c r="E2794">
        <v>0.01</v>
      </c>
      <c r="F2794">
        <v>1.2062299999999999</v>
      </c>
      <c r="G2794" s="355">
        <v>0</v>
      </c>
      <c r="H2794">
        <v>0</v>
      </c>
    </row>
    <row r="2795" spans="1:10" x14ac:dyDescent="0.2">
      <c r="A2795">
        <v>6756</v>
      </c>
      <c r="B2795" s="585">
        <v>43104.571527777778</v>
      </c>
      <c r="C2795" s="376" t="s">
        <v>2050</v>
      </c>
      <c r="D2795" s="355">
        <v>1390</v>
      </c>
      <c r="E2795">
        <v>0.01</v>
      </c>
      <c r="F2795">
        <v>1.2058599999999999</v>
      </c>
      <c r="G2795" s="355">
        <v>0</v>
      </c>
      <c r="H2795">
        <v>1.2058599999999999</v>
      </c>
      <c r="I2795">
        <v>-0.92</v>
      </c>
      <c r="J2795" s="355">
        <v>12317.17</v>
      </c>
    </row>
    <row r="2796" spans="1:10" x14ac:dyDescent="0.2">
      <c r="A2796">
        <v>6737</v>
      </c>
      <c r="B2796" s="585">
        <v>43103.521527777775</v>
      </c>
      <c r="C2796" s="376" t="s">
        <v>92</v>
      </c>
      <c r="D2796" s="355">
        <v>1391</v>
      </c>
      <c r="E2796">
        <v>0.02</v>
      </c>
      <c r="F2796">
        <v>1.20272</v>
      </c>
      <c r="G2796" s="355">
        <v>0</v>
      </c>
      <c r="H2796">
        <v>0</v>
      </c>
    </row>
    <row r="2797" spans="1:10" x14ac:dyDescent="0.2">
      <c r="A2797">
        <v>6757</v>
      </c>
      <c r="B2797" s="585">
        <v>43104.571527777778</v>
      </c>
      <c r="C2797" s="376" t="s">
        <v>2050</v>
      </c>
      <c r="D2797" s="355">
        <v>1391</v>
      </c>
      <c r="E2797">
        <v>0.02</v>
      </c>
      <c r="F2797">
        <v>1.2058599999999999</v>
      </c>
      <c r="G2797" s="355">
        <v>0</v>
      </c>
      <c r="H2797">
        <v>1.2058599999999999</v>
      </c>
      <c r="I2797">
        <v>5.43</v>
      </c>
      <c r="J2797" s="355">
        <v>12322.6</v>
      </c>
    </row>
    <row r="2798" spans="1:10" x14ac:dyDescent="0.2">
      <c r="A2798">
        <v>6748</v>
      </c>
      <c r="B2798" s="585">
        <v>43103.544444444444</v>
      </c>
      <c r="C2798" s="376" t="s">
        <v>93</v>
      </c>
      <c r="D2798" s="355">
        <v>1392</v>
      </c>
      <c r="E2798">
        <v>0.01</v>
      </c>
      <c r="F2798">
        <v>1.20129</v>
      </c>
      <c r="G2798" s="355">
        <v>0</v>
      </c>
      <c r="H2798">
        <v>0</v>
      </c>
    </row>
    <row r="2799" spans="1:10" x14ac:dyDescent="0.2">
      <c r="A2799">
        <v>6771</v>
      </c>
      <c r="B2799" s="585">
        <v>43105.492361111108</v>
      </c>
      <c r="C2799" s="376" t="s">
        <v>2050</v>
      </c>
      <c r="D2799" s="355">
        <v>1392</v>
      </c>
      <c r="E2799">
        <v>0.01</v>
      </c>
      <c r="F2799">
        <v>1.20448</v>
      </c>
      <c r="G2799" s="355">
        <v>0</v>
      </c>
      <c r="H2799">
        <v>1.20448</v>
      </c>
      <c r="I2799">
        <v>-3</v>
      </c>
      <c r="J2799" s="355">
        <v>12321.1</v>
      </c>
    </row>
    <row r="2800" spans="1:10" x14ac:dyDescent="0.2">
      <c r="A2800">
        <v>6753</v>
      </c>
      <c r="B2800" s="585">
        <v>43104.505555555559</v>
      </c>
      <c r="C2800" s="376" t="s">
        <v>93</v>
      </c>
      <c r="D2800" s="355">
        <v>1393</v>
      </c>
      <c r="E2800">
        <v>0.02</v>
      </c>
      <c r="F2800">
        <v>1.20479</v>
      </c>
      <c r="G2800" s="355">
        <v>0</v>
      </c>
      <c r="H2800">
        <v>0</v>
      </c>
    </row>
    <row r="2801" spans="1:10" x14ac:dyDescent="0.2">
      <c r="A2801">
        <v>6772</v>
      </c>
      <c r="B2801" s="585">
        <v>43105.492361111108</v>
      </c>
      <c r="C2801" s="376" t="s">
        <v>2050</v>
      </c>
      <c r="D2801" s="355">
        <v>1393</v>
      </c>
      <c r="E2801">
        <v>0.02</v>
      </c>
      <c r="F2801">
        <v>1.20448</v>
      </c>
      <c r="G2801" s="355">
        <v>0</v>
      </c>
      <c r="H2801">
        <v>1.20448</v>
      </c>
      <c r="I2801">
        <v>0.61</v>
      </c>
      <c r="J2801" s="355">
        <v>12321.71</v>
      </c>
    </row>
    <row r="2802" spans="1:10" x14ac:dyDescent="0.2">
      <c r="A2802">
        <v>6758</v>
      </c>
      <c r="B2802" s="585">
        <v>43104.571527777778</v>
      </c>
      <c r="C2802" s="376" t="s">
        <v>92</v>
      </c>
      <c r="D2802" s="355">
        <v>1394</v>
      </c>
      <c r="E2802">
        <v>0.01</v>
      </c>
      <c r="F2802">
        <v>1.2058899999999999</v>
      </c>
      <c r="G2802" s="355">
        <v>0</v>
      </c>
      <c r="H2802">
        <v>0</v>
      </c>
    </row>
    <row r="2803" spans="1:10" x14ac:dyDescent="0.2">
      <c r="A2803">
        <v>6760</v>
      </c>
      <c r="B2803" s="585">
        <v>43104.656944444447</v>
      </c>
      <c r="C2803" s="376" t="s">
        <v>2050</v>
      </c>
      <c r="D2803" s="355">
        <v>1394</v>
      </c>
      <c r="E2803">
        <v>0.01</v>
      </c>
      <c r="F2803">
        <v>1.20746</v>
      </c>
      <c r="G2803" s="355">
        <v>0</v>
      </c>
      <c r="H2803">
        <v>1.20746</v>
      </c>
      <c r="I2803">
        <v>1.5</v>
      </c>
      <c r="J2803" s="355">
        <v>12324.1</v>
      </c>
    </row>
    <row r="2804" spans="1:10" x14ac:dyDescent="0.2">
      <c r="A2804">
        <v>6761</v>
      </c>
      <c r="B2804" s="585">
        <v>43104.656944444447</v>
      </c>
      <c r="C2804" s="376" t="s">
        <v>92</v>
      </c>
      <c r="D2804" s="355">
        <v>1395</v>
      </c>
      <c r="E2804">
        <v>0.01</v>
      </c>
      <c r="F2804">
        <v>1.20749</v>
      </c>
      <c r="G2804" s="355">
        <v>0</v>
      </c>
      <c r="H2804">
        <v>0</v>
      </c>
    </row>
    <row r="2805" spans="1:10" x14ac:dyDescent="0.2">
      <c r="A2805">
        <v>6835</v>
      </c>
      <c r="B2805" s="585">
        <v>43110.530555555553</v>
      </c>
      <c r="C2805" s="376" t="s">
        <v>2050</v>
      </c>
      <c r="D2805" s="355">
        <v>1395</v>
      </c>
      <c r="E2805">
        <v>0.01</v>
      </c>
      <c r="F2805">
        <v>1.19886</v>
      </c>
      <c r="G2805" s="355">
        <v>0</v>
      </c>
      <c r="H2805">
        <v>1.19886</v>
      </c>
      <c r="I2805">
        <v>-9.18</v>
      </c>
      <c r="J2805" s="355">
        <v>12335.94</v>
      </c>
    </row>
    <row r="2806" spans="1:10" x14ac:dyDescent="0.2">
      <c r="A2806">
        <v>6763</v>
      </c>
      <c r="B2806" s="585">
        <v>43104.697222222225</v>
      </c>
      <c r="C2806" s="376" t="s">
        <v>93</v>
      </c>
      <c r="D2806" s="355">
        <v>1396</v>
      </c>
      <c r="E2806">
        <v>0.03</v>
      </c>
      <c r="F2806">
        <v>1.2082900000000001</v>
      </c>
      <c r="G2806" s="355">
        <v>0</v>
      </c>
      <c r="H2806">
        <v>0</v>
      </c>
    </row>
    <row r="2807" spans="1:10" x14ac:dyDescent="0.2">
      <c r="A2807">
        <v>6773</v>
      </c>
      <c r="B2807" s="585">
        <v>43105.492361111108</v>
      </c>
      <c r="C2807" s="376" t="s">
        <v>2050</v>
      </c>
      <c r="D2807" s="355">
        <v>1396</v>
      </c>
      <c r="E2807">
        <v>0.03</v>
      </c>
      <c r="F2807">
        <v>1.20448</v>
      </c>
      <c r="G2807" s="355">
        <v>0</v>
      </c>
      <c r="H2807">
        <v>1.20448</v>
      </c>
      <c r="I2807">
        <v>11.42</v>
      </c>
      <c r="J2807" s="355">
        <v>12333.13</v>
      </c>
    </row>
    <row r="2808" spans="1:10" x14ac:dyDescent="0.2">
      <c r="A2808">
        <v>6774</v>
      </c>
      <c r="B2808" s="585">
        <v>43105.492361111108</v>
      </c>
      <c r="C2808" s="376" t="s">
        <v>93</v>
      </c>
      <c r="D2808" s="355">
        <v>1397</v>
      </c>
      <c r="E2808">
        <v>0.01</v>
      </c>
      <c r="F2808">
        <v>1.2044600000000001</v>
      </c>
      <c r="G2808" s="355">
        <v>0</v>
      </c>
      <c r="H2808">
        <v>0</v>
      </c>
    </row>
    <row r="2809" spans="1:10" x14ac:dyDescent="0.2">
      <c r="A2809">
        <v>6779</v>
      </c>
      <c r="B2809" s="585">
        <v>43105.677777777775</v>
      </c>
      <c r="C2809" s="376" t="s">
        <v>2050</v>
      </c>
      <c r="D2809" s="355">
        <v>1397</v>
      </c>
      <c r="E2809">
        <v>0.01</v>
      </c>
      <c r="F2809">
        <v>1.20289</v>
      </c>
      <c r="G2809" s="355">
        <v>0</v>
      </c>
      <c r="H2809">
        <v>1.20289</v>
      </c>
      <c r="I2809">
        <v>1.5</v>
      </c>
      <c r="J2809" s="355">
        <v>12334.63</v>
      </c>
    </row>
    <row r="2810" spans="1:10" x14ac:dyDescent="0.2">
      <c r="A2810">
        <v>6776</v>
      </c>
      <c r="B2810" s="585">
        <v>43105.673611111109</v>
      </c>
      <c r="C2810" s="376" t="s">
        <v>92</v>
      </c>
      <c r="D2810" s="355">
        <v>1398</v>
      </c>
      <c r="E2810">
        <v>0.02</v>
      </c>
      <c r="F2810">
        <v>1.2039299999999999</v>
      </c>
      <c r="G2810" s="355">
        <v>0</v>
      </c>
      <c r="H2810">
        <v>0</v>
      </c>
    </row>
    <row r="2811" spans="1:10" x14ac:dyDescent="0.2">
      <c r="A2811">
        <v>6836</v>
      </c>
      <c r="B2811" s="585">
        <v>43110.530555555553</v>
      </c>
      <c r="C2811" s="376" t="s">
        <v>2050</v>
      </c>
      <c r="D2811" s="355">
        <v>1398</v>
      </c>
      <c r="E2811">
        <v>0.02</v>
      </c>
      <c r="F2811">
        <v>1.19886</v>
      </c>
      <c r="G2811" s="355">
        <v>0</v>
      </c>
      <c r="H2811">
        <v>1.19886</v>
      </c>
      <c r="I2811">
        <v>-10.99</v>
      </c>
      <c r="J2811" s="355">
        <v>12324.95</v>
      </c>
    </row>
    <row r="2812" spans="1:10" x14ac:dyDescent="0.2">
      <c r="A2812">
        <v>6780</v>
      </c>
      <c r="B2812" s="585">
        <v>43105.677777777775</v>
      </c>
      <c r="C2812" s="376" t="s">
        <v>93</v>
      </c>
      <c r="D2812" s="355">
        <v>1399</v>
      </c>
      <c r="E2812">
        <v>0.01</v>
      </c>
      <c r="F2812">
        <v>1.20286</v>
      </c>
      <c r="G2812" s="355">
        <v>0</v>
      </c>
      <c r="H2812">
        <v>0</v>
      </c>
    </row>
    <row r="2813" spans="1:10" x14ac:dyDescent="0.2">
      <c r="A2813">
        <v>6785</v>
      </c>
      <c r="B2813" s="585">
        <v>43108.318749999999</v>
      </c>
      <c r="C2813" s="376" t="s">
        <v>2050</v>
      </c>
      <c r="D2813" s="355">
        <v>1399</v>
      </c>
      <c r="E2813">
        <v>0.01</v>
      </c>
      <c r="F2813">
        <v>1.20136</v>
      </c>
      <c r="G2813" s="355">
        <v>0</v>
      </c>
      <c r="H2813">
        <v>1.20136</v>
      </c>
      <c r="I2813">
        <v>1.5</v>
      </c>
      <c r="J2813" s="355">
        <v>12336.12</v>
      </c>
    </row>
    <row r="2814" spans="1:10" x14ac:dyDescent="0.2">
      <c r="A2814">
        <v>6786</v>
      </c>
      <c r="B2814" s="585">
        <v>43108.318749999999</v>
      </c>
      <c r="C2814" s="376" t="s">
        <v>93</v>
      </c>
      <c r="D2814" s="355">
        <v>1400</v>
      </c>
      <c r="E2814">
        <v>0.01</v>
      </c>
      <c r="F2814">
        <v>1.2013199999999999</v>
      </c>
      <c r="G2814" s="355">
        <v>0</v>
      </c>
      <c r="H2814">
        <v>0</v>
      </c>
    </row>
    <row r="2815" spans="1:10" x14ac:dyDescent="0.2">
      <c r="A2815">
        <v>6792</v>
      </c>
      <c r="B2815" s="585">
        <v>43108.413888888892</v>
      </c>
      <c r="C2815" s="376" t="s">
        <v>2050</v>
      </c>
      <c r="D2815" s="355">
        <v>1400</v>
      </c>
      <c r="E2815">
        <v>0.01</v>
      </c>
      <c r="F2815">
        <v>1.1997500000000001</v>
      </c>
      <c r="G2815" s="355">
        <v>0</v>
      </c>
      <c r="H2815">
        <v>1.1997500000000001</v>
      </c>
      <c r="I2815">
        <v>1.5</v>
      </c>
      <c r="J2815" s="355">
        <v>12337.62</v>
      </c>
    </row>
    <row r="2816" spans="1:10" x14ac:dyDescent="0.2">
      <c r="A2816">
        <v>6788</v>
      </c>
      <c r="B2816" s="585">
        <v>43108.402777777781</v>
      </c>
      <c r="C2816" s="376" t="s">
        <v>92</v>
      </c>
      <c r="D2816" s="355">
        <v>1401</v>
      </c>
      <c r="E2816">
        <v>0.03</v>
      </c>
      <c r="F2816">
        <v>1.2003699999999999</v>
      </c>
      <c r="G2816" s="355">
        <v>0</v>
      </c>
      <c r="H2816">
        <v>0</v>
      </c>
    </row>
    <row r="2817" spans="1:10" x14ac:dyDescent="0.2">
      <c r="A2817">
        <v>6837</v>
      </c>
      <c r="B2817" s="585">
        <v>43110.530555555553</v>
      </c>
      <c r="C2817" s="376" t="s">
        <v>2050</v>
      </c>
      <c r="D2817" s="355">
        <v>1401</v>
      </c>
      <c r="E2817">
        <v>0.03</v>
      </c>
      <c r="F2817">
        <v>1.19886</v>
      </c>
      <c r="G2817" s="355">
        <v>0</v>
      </c>
      <c r="H2817">
        <v>1.19886</v>
      </c>
      <c r="I2817">
        <v>-5.45</v>
      </c>
      <c r="J2817" s="355">
        <v>12319.5</v>
      </c>
    </row>
    <row r="2818" spans="1:10" x14ac:dyDescent="0.2">
      <c r="A2818">
        <v>6793</v>
      </c>
      <c r="B2818" s="585">
        <v>43108.413888888892</v>
      </c>
      <c r="C2818" s="376" t="s">
        <v>93</v>
      </c>
      <c r="D2818" s="355">
        <v>1402</v>
      </c>
      <c r="E2818">
        <v>0.01</v>
      </c>
      <c r="F2818">
        <v>1.19973</v>
      </c>
      <c r="G2818" s="355">
        <v>0</v>
      </c>
      <c r="H2818">
        <v>0</v>
      </c>
    </row>
    <row r="2819" spans="1:10" x14ac:dyDescent="0.2">
      <c r="A2819">
        <v>6795</v>
      </c>
      <c r="B2819" s="585">
        <v>43108.611111111109</v>
      </c>
      <c r="C2819" s="376" t="s">
        <v>2050</v>
      </c>
      <c r="D2819" s="355">
        <v>1402</v>
      </c>
      <c r="E2819">
        <v>0.01</v>
      </c>
      <c r="F2819">
        <v>1.1981599999999999</v>
      </c>
      <c r="G2819" s="355">
        <v>0</v>
      </c>
      <c r="H2819">
        <v>1.1981599999999999</v>
      </c>
      <c r="I2819">
        <v>1.5</v>
      </c>
      <c r="J2819" s="355">
        <v>12339.12</v>
      </c>
    </row>
    <row r="2820" spans="1:10" x14ac:dyDescent="0.2">
      <c r="A2820">
        <v>6796</v>
      </c>
      <c r="B2820" s="585">
        <v>43108.611111111109</v>
      </c>
      <c r="C2820" s="376" t="s">
        <v>93</v>
      </c>
      <c r="D2820" s="355">
        <v>1403</v>
      </c>
      <c r="E2820">
        <v>0.01</v>
      </c>
      <c r="F2820">
        <v>1.1981200000000001</v>
      </c>
      <c r="G2820" s="355">
        <v>0</v>
      </c>
      <c r="H2820">
        <v>0</v>
      </c>
    </row>
    <row r="2821" spans="1:10" x14ac:dyDescent="0.2">
      <c r="A2821">
        <v>6803</v>
      </c>
      <c r="B2821" s="585">
        <v>43108.709027777775</v>
      </c>
      <c r="C2821" s="376" t="s">
        <v>2050</v>
      </c>
      <c r="D2821" s="355">
        <v>1403</v>
      </c>
      <c r="E2821">
        <v>0.01</v>
      </c>
      <c r="F2821">
        <v>1.19655</v>
      </c>
      <c r="G2821" s="355">
        <v>0</v>
      </c>
      <c r="H2821">
        <v>1.19655</v>
      </c>
      <c r="I2821">
        <v>1.5</v>
      </c>
      <c r="J2821" s="355">
        <v>12340.62</v>
      </c>
    </row>
    <row r="2822" spans="1:10" x14ac:dyDescent="0.2">
      <c r="A2822">
        <v>6798</v>
      </c>
      <c r="B2822" s="585">
        <v>43108.637499999997</v>
      </c>
      <c r="C2822" s="376" t="s">
        <v>92</v>
      </c>
      <c r="D2822" s="355">
        <v>1404</v>
      </c>
      <c r="E2822">
        <v>0.06</v>
      </c>
      <c r="F2822">
        <v>1.1968700000000001</v>
      </c>
      <c r="G2822" s="355">
        <v>0</v>
      </c>
      <c r="H2822">
        <v>0</v>
      </c>
    </row>
    <row r="2823" spans="1:10" x14ac:dyDescent="0.2">
      <c r="A2823">
        <v>6838</v>
      </c>
      <c r="B2823" s="585">
        <v>43110.530555555553</v>
      </c>
      <c r="C2823" s="376" t="s">
        <v>2050</v>
      </c>
      <c r="D2823" s="355">
        <v>1404</v>
      </c>
      <c r="E2823">
        <v>0.06</v>
      </c>
      <c r="F2823">
        <v>1.19886</v>
      </c>
      <c r="G2823" s="355">
        <v>0</v>
      </c>
      <c r="H2823">
        <v>1.19886</v>
      </c>
      <c r="I2823">
        <v>10.09</v>
      </c>
      <c r="J2823" s="355">
        <v>12329.59</v>
      </c>
    </row>
    <row r="2824" spans="1:10" x14ac:dyDescent="0.2">
      <c r="A2824">
        <v>6804</v>
      </c>
      <c r="B2824" s="585">
        <v>43108.709027777775</v>
      </c>
      <c r="C2824" s="376" t="s">
        <v>93</v>
      </c>
      <c r="D2824" s="355">
        <v>1405</v>
      </c>
      <c r="E2824">
        <v>0.01</v>
      </c>
      <c r="F2824">
        <v>1.19652</v>
      </c>
      <c r="G2824" s="355">
        <v>0</v>
      </c>
      <c r="H2824">
        <v>0</v>
      </c>
    </row>
    <row r="2825" spans="1:10" x14ac:dyDescent="0.2">
      <c r="A2825">
        <v>6811</v>
      </c>
      <c r="B2825" s="585">
        <v>43109.416666666664</v>
      </c>
      <c r="C2825" s="376" t="s">
        <v>2050</v>
      </c>
      <c r="D2825" s="355">
        <v>1405</v>
      </c>
      <c r="E2825">
        <v>0.01</v>
      </c>
      <c r="F2825">
        <v>1.19502</v>
      </c>
      <c r="G2825" s="355">
        <v>0</v>
      </c>
      <c r="H2825">
        <v>1.19502</v>
      </c>
      <c r="I2825">
        <v>1.5</v>
      </c>
      <c r="J2825" s="355">
        <v>12342.12</v>
      </c>
    </row>
    <row r="2826" spans="1:10" x14ac:dyDescent="0.2">
      <c r="A2826">
        <v>6812</v>
      </c>
      <c r="B2826" s="585">
        <v>43109.416666666664</v>
      </c>
      <c r="C2826" s="376" t="s">
        <v>93</v>
      </c>
      <c r="D2826" s="355">
        <v>1406</v>
      </c>
      <c r="E2826">
        <v>0.01</v>
      </c>
      <c r="F2826">
        <v>1.19499</v>
      </c>
      <c r="G2826" s="355">
        <v>0</v>
      </c>
      <c r="H2826">
        <v>0</v>
      </c>
    </row>
    <row r="2827" spans="1:10" x14ac:dyDescent="0.2">
      <c r="A2827">
        <v>6814</v>
      </c>
      <c r="B2827" s="585">
        <v>43109.443749999999</v>
      </c>
      <c r="C2827" s="376" t="s">
        <v>2050</v>
      </c>
      <c r="D2827" s="355">
        <v>1406</v>
      </c>
      <c r="E2827">
        <v>0.01</v>
      </c>
      <c r="F2827">
        <v>1.1934199999999999</v>
      </c>
      <c r="G2827" s="355">
        <v>0</v>
      </c>
      <c r="H2827">
        <v>1.1934199999999999</v>
      </c>
      <c r="I2827">
        <v>1.5</v>
      </c>
      <c r="J2827" s="355">
        <v>12343.62</v>
      </c>
    </row>
    <row r="2828" spans="1:10" x14ac:dyDescent="0.2">
      <c r="A2828">
        <v>6815</v>
      </c>
      <c r="B2828" s="585">
        <v>43109.443749999999</v>
      </c>
      <c r="C2828" s="376" t="s">
        <v>93</v>
      </c>
      <c r="D2828" s="355">
        <v>1407</v>
      </c>
      <c r="E2828">
        <v>0.01</v>
      </c>
      <c r="F2828">
        <v>1.19339</v>
      </c>
      <c r="G2828" s="355">
        <v>0</v>
      </c>
      <c r="H2828">
        <v>0</v>
      </c>
    </row>
    <row r="2829" spans="1:10" x14ac:dyDescent="0.2">
      <c r="A2829">
        <v>6823</v>
      </c>
      <c r="B2829" s="585">
        <v>43109.65347222222</v>
      </c>
      <c r="C2829" s="376" t="s">
        <v>2050</v>
      </c>
      <c r="D2829" s="355">
        <v>1407</v>
      </c>
      <c r="E2829">
        <v>0.01</v>
      </c>
      <c r="F2829">
        <v>1.1918200000000001</v>
      </c>
      <c r="G2829" s="355">
        <v>0</v>
      </c>
      <c r="H2829">
        <v>1.1918200000000001</v>
      </c>
      <c r="I2829">
        <v>1.5</v>
      </c>
      <c r="J2829" s="355">
        <v>12345.12</v>
      </c>
    </row>
    <row r="2830" spans="1:10" x14ac:dyDescent="0.2">
      <c r="A2830">
        <v>6817</v>
      </c>
      <c r="B2830" s="585">
        <v>43109.443749999999</v>
      </c>
      <c r="C2830" s="376" t="s">
        <v>92</v>
      </c>
      <c r="D2830" s="355">
        <v>1408</v>
      </c>
      <c r="E2830">
        <v>0.1</v>
      </c>
      <c r="F2830">
        <v>1.19337</v>
      </c>
      <c r="G2830" s="355">
        <v>0</v>
      </c>
      <c r="H2830">
        <v>0</v>
      </c>
    </row>
    <row r="2831" spans="1:10" x14ac:dyDescent="0.2">
      <c r="A2831">
        <v>6839</v>
      </c>
      <c r="B2831" s="585">
        <v>43110.530555555553</v>
      </c>
      <c r="C2831" s="376" t="s">
        <v>2050</v>
      </c>
      <c r="D2831" s="355">
        <v>1408</v>
      </c>
      <c r="E2831">
        <v>0.1</v>
      </c>
      <c r="F2831">
        <v>1.19886</v>
      </c>
      <c r="G2831" s="355">
        <v>0</v>
      </c>
      <c r="H2831">
        <v>1.19886</v>
      </c>
      <c r="I2831">
        <v>53.01</v>
      </c>
      <c r="J2831" s="355">
        <v>12382.6</v>
      </c>
    </row>
    <row r="2832" spans="1:10" x14ac:dyDescent="0.2">
      <c r="A2832">
        <v>6824</v>
      </c>
      <c r="B2832" s="585">
        <v>43109.65347222222</v>
      </c>
      <c r="C2832" s="376" t="s">
        <v>93</v>
      </c>
      <c r="D2832" s="355">
        <v>1409</v>
      </c>
      <c r="E2832">
        <v>0.01</v>
      </c>
      <c r="F2832">
        <v>1.1917899999999999</v>
      </c>
      <c r="G2832" s="355">
        <v>0</v>
      </c>
      <c r="H2832">
        <v>0</v>
      </c>
    </row>
    <row r="2833" spans="1:10" x14ac:dyDescent="0.2">
      <c r="A2833">
        <v>6852</v>
      </c>
      <c r="B2833" s="585">
        <v>43110.882638888892</v>
      </c>
      <c r="C2833" s="376" t="s">
        <v>2050</v>
      </c>
      <c r="D2833" s="355">
        <v>1409</v>
      </c>
      <c r="E2833">
        <v>0.01</v>
      </c>
      <c r="F2833">
        <v>1.19502</v>
      </c>
      <c r="G2833" s="355">
        <v>0</v>
      </c>
      <c r="H2833">
        <v>1.19502</v>
      </c>
      <c r="I2833">
        <v>-3.23</v>
      </c>
      <c r="J2833" s="355">
        <v>12380.87</v>
      </c>
    </row>
    <row r="2834" spans="1:10" x14ac:dyDescent="0.2">
      <c r="A2834">
        <v>6832</v>
      </c>
      <c r="B2834" s="585">
        <v>43110.431944444441</v>
      </c>
      <c r="C2834" s="376" t="s">
        <v>93</v>
      </c>
      <c r="D2834" s="355">
        <v>1410</v>
      </c>
      <c r="E2834">
        <v>0.02</v>
      </c>
      <c r="F2834">
        <v>1.19529</v>
      </c>
      <c r="G2834" s="355">
        <v>0</v>
      </c>
      <c r="H2834">
        <v>0</v>
      </c>
    </row>
    <row r="2835" spans="1:10" x14ac:dyDescent="0.2">
      <c r="A2835">
        <v>6853</v>
      </c>
      <c r="B2835" s="585">
        <v>43110.882638888892</v>
      </c>
      <c r="C2835" s="376" t="s">
        <v>2050</v>
      </c>
      <c r="D2835" s="355">
        <v>1410</v>
      </c>
      <c r="E2835">
        <v>0.02</v>
      </c>
      <c r="F2835">
        <v>1.19502</v>
      </c>
      <c r="G2835" s="355">
        <v>0</v>
      </c>
      <c r="H2835">
        <v>1.19502</v>
      </c>
      <c r="I2835">
        <v>0.4</v>
      </c>
      <c r="J2835" s="355">
        <v>12381.27</v>
      </c>
    </row>
    <row r="2836" spans="1:10" x14ac:dyDescent="0.2">
      <c r="A2836">
        <v>6840</v>
      </c>
      <c r="B2836" s="585">
        <v>43110.53125</v>
      </c>
      <c r="C2836" s="376" t="s">
        <v>93</v>
      </c>
      <c r="D2836" s="355">
        <v>1411</v>
      </c>
      <c r="E2836">
        <v>0.03</v>
      </c>
      <c r="F2836">
        <v>1.19903</v>
      </c>
      <c r="G2836" s="355">
        <v>0</v>
      </c>
      <c r="H2836">
        <v>0</v>
      </c>
    </row>
    <row r="2837" spans="1:10" x14ac:dyDescent="0.2">
      <c r="A2837">
        <v>6854</v>
      </c>
      <c r="B2837" s="585">
        <v>43110.882638888892</v>
      </c>
      <c r="C2837" s="376" t="s">
        <v>2050</v>
      </c>
      <c r="D2837" s="355">
        <v>1411</v>
      </c>
      <c r="E2837">
        <v>0.03</v>
      </c>
      <c r="F2837">
        <v>1.19502</v>
      </c>
      <c r="G2837" s="355">
        <v>0</v>
      </c>
      <c r="H2837">
        <v>1.19502</v>
      </c>
      <c r="I2837">
        <v>11.82</v>
      </c>
      <c r="J2837" s="355">
        <v>12393.09</v>
      </c>
    </row>
    <row r="2838" spans="1:10" x14ac:dyDescent="0.2">
      <c r="A2838">
        <v>6844</v>
      </c>
      <c r="B2838" s="585">
        <v>43110.53125</v>
      </c>
      <c r="C2838" s="376" t="s">
        <v>92</v>
      </c>
      <c r="D2838" s="355">
        <v>1412</v>
      </c>
      <c r="E2838">
        <v>0.01</v>
      </c>
      <c r="F2838">
        <v>1.19906</v>
      </c>
      <c r="G2838" s="355">
        <v>0</v>
      </c>
      <c r="H2838">
        <v>0</v>
      </c>
    </row>
    <row r="2839" spans="1:10" x14ac:dyDescent="0.2">
      <c r="A2839">
        <v>6846</v>
      </c>
      <c r="B2839" s="585">
        <v>43110.543055555558</v>
      </c>
      <c r="C2839" s="376" t="s">
        <v>2050</v>
      </c>
      <c r="D2839" s="355">
        <v>1412</v>
      </c>
      <c r="E2839">
        <v>0.01</v>
      </c>
      <c r="F2839">
        <v>1.2006300000000001</v>
      </c>
      <c r="G2839" s="355">
        <v>0</v>
      </c>
      <c r="H2839">
        <v>1.2006300000000001</v>
      </c>
      <c r="I2839">
        <v>1.5</v>
      </c>
      <c r="J2839" s="355">
        <v>12384.1</v>
      </c>
    </row>
    <row r="2840" spans="1:10" x14ac:dyDescent="0.2">
      <c r="A2840">
        <v>6847</v>
      </c>
      <c r="B2840" s="585">
        <v>43110.543055555558</v>
      </c>
      <c r="C2840" s="376" t="s">
        <v>92</v>
      </c>
      <c r="D2840" s="355">
        <v>1413</v>
      </c>
      <c r="E2840">
        <v>0.01</v>
      </c>
      <c r="F2840">
        <v>1.2006699999999999</v>
      </c>
      <c r="G2840" s="355">
        <v>0</v>
      </c>
      <c r="H2840">
        <v>0</v>
      </c>
    </row>
    <row r="2841" spans="1:10" x14ac:dyDescent="0.2">
      <c r="A2841">
        <v>6867</v>
      </c>
      <c r="B2841" s="585">
        <v>43111.605555555558</v>
      </c>
      <c r="C2841" s="376" t="s">
        <v>2050</v>
      </c>
      <c r="D2841" s="355">
        <v>1413</v>
      </c>
      <c r="E2841">
        <v>0.01</v>
      </c>
      <c r="F2841">
        <v>1.19774</v>
      </c>
      <c r="G2841" s="355">
        <v>0</v>
      </c>
      <c r="H2841">
        <v>1.19774</v>
      </c>
      <c r="I2841">
        <v>-3.36</v>
      </c>
      <c r="J2841" s="355">
        <v>12391.23</v>
      </c>
    </row>
    <row r="2842" spans="1:10" x14ac:dyDescent="0.2">
      <c r="A2842">
        <v>6849</v>
      </c>
      <c r="B2842" s="585">
        <v>43110.758333333331</v>
      </c>
      <c r="C2842" s="376" t="s">
        <v>92</v>
      </c>
      <c r="D2842" s="355">
        <v>1414</v>
      </c>
      <c r="E2842">
        <v>0.02</v>
      </c>
      <c r="F2842">
        <v>1.19716</v>
      </c>
      <c r="G2842" s="355">
        <v>0</v>
      </c>
      <c r="H2842">
        <v>0</v>
      </c>
    </row>
    <row r="2843" spans="1:10" x14ac:dyDescent="0.2">
      <c r="A2843">
        <v>6868</v>
      </c>
      <c r="B2843" s="585">
        <v>43111.605555555558</v>
      </c>
      <c r="C2843" s="376" t="s">
        <v>2050</v>
      </c>
      <c r="D2843" s="355">
        <v>1414</v>
      </c>
      <c r="E2843">
        <v>0.02</v>
      </c>
      <c r="F2843">
        <v>1.19774</v>
      </c>
      <c r="G2843" s="355">
        <v>0</v>
      </c>
      <c r="H2843">
        <v>1.19774</v>
      </c>
      <c r="I2843">
        <v>0.31</v>
      </c>
      <c r="J2843" s="355">
        <v>12391.53</v>
      </c>
    </row>
    <row r="2844" spans="1:10" x14ac:dyDescent="0.2">
      <c r="A2844">
        <v>6855</v>
      </c>
      <c r="B2844" s="585">
        <v>43110.882638888892</v>
      </c>
      <c r="C2844" s="376" t="s">
        <v>93</v>
      </c>
      <c r="D2844" s="355">
        <v>1415</v>
      </c>
      <c r="E2844">
        <v>0.01</v>
      </c>
      <c r="F2844">
        <v>1.1950000000000001</v>
      </c>
      <c r="G2844" s="355">
        <v>0</v>
      </c>
      <c r="H2844">
        <v>0</v>
      </c>
    </row>
    <row r="2845" spans="1:10" x14ac:dyDescent="0.2">
      <c r="A2845">
        <v>6864</v>
      </c>
      <c r="B2845" s="585">
        <v>43111.398611111108</v>
      </c>
      <c r="C2845" s="376" t="s">
        <v>2050</v>
      </c>
      <c r="D2845" s="355">
        <v>1415</v>
      </c>
      <c r="E2845">
        <v>0.01</v>
      </c>
      <c r="F2845">
        <v>1.19363</v>
      </c>
      <c r="G2845" s="355">
        <v>0</v>
      </c>
      <c r="H2845">
        <v>1.19363</v>
      </c>
      <c r="I2845">
        <v>1.5</v>
      </c>
      <c r="J2845" s="355">
        <v>12394.58</v>
      </c>
    </row>
    <row r="2846" spans="1:10" x14ac:dyDescent="0.2">
      <c r="A2846">
        <v>6860</v>
      </c>
      <c r="B2846" s="585">
        <v>43111.367361111108</v>
      </c>
      <c r="C2846" s="376" t="s">
        <v>92</v>
      </c>
      <c r="D2846" s="355">
        <v>1416</v>
      </c>
      <c r="E2846">
        <v>0.03</v>
      </c>
      <c r="F2846">
        <v>1.1936599999999999</v>
      </c>
      <c r="G2846" s="355">
        <v>0</v>
      </c>
      <c r="H2846">
        <v>0</v>
      </c>
    </row>
    <row r="2847" spans="1:10" x14ac:dyDescent="0.2">
      <c r="A2847">
        <v>6869</v>
      </c>
      <c r="B2847" s="585">
        <v>43111.605555555558</v>
      </c>
      <c r="C2847" s="376" t="s">
        <v>2050</v>
      </c>
      <c r="D2847" s="355">
        <v>1416</v>
      </c>
      <c r="E2847">
        <v>0.03</v>
      </c>
      <c r="F2847">
        <v>1.19774</v>
      </c>
      <c r="G2847" s="355">
        <v>0</v>
      </c>
      <c r="H2847">
        <v>1.19774</v>
      </c>
      <c r="I2847">
        <v>12.03</v>
      </c>
      <c r="J2847" s="355">
        <v>12403.56</v>
      </c>
    </row>
    <row r="2848" spans="1:10" x14ac:dyDescent="0.2">
      <c r="A2848">
        <v>6865</v>
      </c>
      <c r="B2848" s="585">
        <v>43111.398611111108</v>
      </c>
      <c r="C2848" s="376" t="s">
        <v>93</v>
      </c>
      <c r="D2848" s="355">
        <v>1417</v>
      </c>
      <c r="E2848">
        <v>0.01</v>
      </c>
      <c r="F2848">
        <v>1.1935800000000001</v>
      </c>
      <c r="G2848" s="355">
        <v>0</v>
      </c>
      <c r="H2848">
        <v>0</v>
      </c>
    </row>
    <row r="2849" spans="1:10" x14ac:dyDescent="0.2">
      <c r="A2849">
        <v>7043</v>
      </c>
      <c r="B2849" s="585">
        <v>43116.382638888892</v>
      </c>
      <c r="C2849" s="376" t="s">
        <v>2050</v>
      </c>
      <c r="D2849" s="355">
        <v>1417</v>
      </c>
      <c r="E2849">
        <v>0.01</v>
      </c>
      <c r="F2849">
        <v>1.2217899999999999</v>
      </c>
      <c r="G2849" s="355">
        <v>0</v>
      </c>
      <c r="H2849">
        <v>1.2217899999999999</v>
      </c>
      <c r="I2849">
        <v>-28.08</v>
      </c>
      <c r="J2849" s="355">
        <v>12417.49</v>
      </c>
    </row>
    <row r="2850" spans="1:10" x14ac:dyDescent="0.2">
      <c r="A2850">
        <v>6870</v>
      </c>
      <c r="B2850" s="585">
        <v>43111.607638888891</v>
      </c>
      <c r="C2850" s="376" t="s">
        <v>2112</v>
      </c>
      <c r="D2850" s="355">
        <v>1418</v>
      </c>
      <c r="E2850">
        <v>0.02</v>
      </c>
      <c r="F2850">
        <v>1.19814</v>
      </c>
      <c r="G2850" s="355">
        <v>0</v>
      </c>
      <c r="H2850">
        <v>0</v>
      </c>
    </row>
    <row r="2851" spans="1:10" x14ac:dyDescent="0.2">
      <c r="A2851">
        <v>6875</v>
      </c>
      <c r="B2851" s="585">
        <v>43111.60833333333</v>
      </c>
      <c r="C2851" s="376" t="s">
        <v>93</v>
      </c>
      <c r="D2851" s="355">
        <v>1418</v>
      </c>
      <c r="E2851">
        <v>0.02</v>
      </c>
      <c r="F2851">
        <v>1.19814</v>
      </c>
      <c r="G2851" s="355">
        <v>0</v>
      </c>
      <c r="H2851">
        <v>1.1951000000000001</v>
      </c>
    </row>
    <row r="2852" spans="1:10" x14ac:dyDescent="0.2">
      <c r="A2852">
        <v>7044</v>
      </c>
      <c r="B2852" s="585">
        <v>43116.382638888892</v>
      </c>
      <c r="C2852" s="376" t="s">
        <v>2050</v>
      </c>
      <c r="D2852" s="355">
        <v>1418</v>
      </c>
      <c r="E2852">
        <v>0.02</v>
      </c>
      <c r="F2852">
        <v>1.2217899999999999</v>
      </c>
      <c r="G2852" s="355">
        <v>0</v>
      </c>
      <c r="H2852">
        <v>1.2217899999999999</v>
      </c>
      <c r="I2852">
        <v>-47.05</v>
      </c>
      <c r="J2852" s="355">
        <v>12370.45</v>
      </c>
    </row>
    <row r="2853" spans="1:10" x14ac:dyDescent="0.2">
      <c r="A2853">
        <v>6873</v>
      </c>
      <c r="B2853" s="585">
        <v>43111.607638888891</v>
      </c>
      <c r="C2853" s="376" t="s">
        <v>92</v>
      </c>
      <c r="D2853" s="355">
        <v>1419</v>
      </c>
      <c r="E2853">
        <v>0.01</v>
      </c>
      <c r="F2853">
        <v>1.1987699999999999</v>
      </c>
      <c r="G2853" s="355">
        <v>0</v>
      </c>
      <c r="H2853">
        <v>0</v>
      </c>
    </row>
    <row r="2854" spans="1:10" x14ac:dyDescent="0.2">
      <c r="A2854">
        <v>6878</v>
      </c>
      <c r="B2854" s="585">
        <v>43111.619444444441</v>
      </c>
      <c r="C2854" s="376" t="s">
        <v>2050</v>
      </c>
      <c r="D2854" s="355">
        <v>1419</v>
      </c>
      <c r="E2854">
        <v>0.01</v>
      </c>
      <c r="F2854">
        <v>1.20034</v>
      </c>
      <c r="G2854" s="355">
        <v>0</v>
      </c>
      <c r="H2854">
        <v>1.20034</v>
      </c>
      <c r="I2854">
        <v>1.5</v>
      </c>
      <c r="J2854" s="355">
        <v>12405.06</v>
      </c>
    </row>
    <row r="2855" spans="1:10" x14ac:dyDescent="0.2">
      <c r="A2855">
        <v>6879</v>
      </c>
      <c r="B2855" s="585">
        <v>43111.619444444441</v>
      </c>
      <c r="C2855" s="376" t="s">
        <v>92</v>
      </c>
      <c r="D2855" s="355">
        <v>1420</v>
      </c>
      <c r="E2855">
        <v>0.01</v>
      </c>
      <c r="F2855">
        <v>1.2003999999999999</v>
      </c>
      <c r="G2855" s="355">
        <v>0</v>
      </c>
      <c r="H2855">
        <v>0</v>
      </c>
    </row>
    <row r="2856" spans="1:10" x14ac:dyDescent="0.2">
      <c r="A2856">
        <v>6881</v>
      </c>
      <c r="B2856" s="585">
        <v>43111.62777777778</v>
      </c>
      <c r="C2856" s="376" t="s">
        <v>2050</v>
      </c>
      <c r="D2856" s="355">
        <v>1420</v>
      </c>
      <c r="E2856">
        <v>0.01</v>
      </c>
      <c r="F2856">
        <v>1.20197</v>
      </c>
      <c r="G2856" s="355">
        <v>0</v>
      </c>
      <c r="H2856">
        <v>1.20197</v>
      </c>
      <c r="I2856">
        <v>1.5</v>
      </c>
      <c r="J2856" s="355">
        <v>12406.56</v>
      </c>
    </row>
    <row r="2857" spans="1:10" x14ac:dyDescent="0.2">
      <c r="A2857">
        <v>6882</v>
      </c>
      <c r="B2857" s="585">
        <v>43111.628472222219</v>
      </c>
      <c r="C2857" s="376" t="s">
        <v>93</v>
      </c>
      <c r="D2857" s="355">
        <v>1421</v>
      </c>
      <c r="E2857">
        <v>0.03</v>
      </c>
      <c r="F2857">
        <v>1.20228</v>
      </c>
      <c r="G2857" s="355">
        <v>0</v>
      </c>
      <c r="H2857">
        <v>0</v>
      </c>
    </row>
    <row r="2858" spans="1:10" x14ac:dyDescent="0.2">
      <c r="A2858">
        <v>7045</v>
      </c>
      <c r="B2858" s="585">
        <v>43116.382638888892</v>
      </c>
      <c r="C2858" s="376" t="s">
        <v>2050</v>
      </c>
      <c r="D2858" s="355">
        <v>1421</v>
      </c>
      <c r="E2858">
        <v>0.03</v>
      </c>
      <c r="F2858">
        <v>1.2217899999999999</v>
      </c>
      <c r="G2858" s="355">
        <v>0</v>
      </c>
      <c r="H2858">
        <v>1.2217899999999999</v>
      </c>
      <c r="I2858">
        <v>-58.15</v>
      </c>
      <c r="J2858" s="355">
        <v>12312.3</v>
      </c>
    </row>
    <row r="2859" spans="1:10" x14ac:dyDescent="0.2">
      <c r="A2859">
        <v>6886</v>
      </c>
      <c r="B2859" s="585">
        <v>43111.628472222219</v>
      </c>
      <c r="C2859" s="376" t="s">
        <v>92</v>
      </c>
      <c r="D2859" s="355">
        <v>1422</v>
      </c>
      <c r="E2859">
        <v>0.01</v>
      </c>
      <c r="F2859">
        <v>1.2022999999999999</v>
      </c>
      <c r="G2859" s="355">
        <v>0</v>
      </c>
      <c r="H2859">
        <v>0</v>
      </c>
    </row>
    <row r="2860" spans="1:10" x14ac:dyDescent="0.2">
      <c r="A2860">
        <v>6888</v>
      </c>
      <c r="B2860" s="585">
        <v>43111.666666666664</v>
      </c>
      <c r="C2860" s="376" t="s">
        <v>2050</v>
      </c>
      <c r="D2860" s="355">
        <v>1422</v>
      </c>
      <c r="E2860">
        <v>0.01</v>
      </c>
      <c r="F2860">
        <v>1.20387</v>
      </c>
      <c r="G2860" s="355">
        <v>0</v>
      </c>
      <c r="H2860">
        <v>1.20387</v>
      </c>
      <c r="I2860">
        <v>1.5</v>
      </c>
      <c r="J2860" s="355">
        <v>12408.06</v>
      </c>
    </row>
    <row r="2861" spans="1:10" x14ac:dyDescent="0.2">
      <c r="A2861">
        <v>6889</v>
      </c>
      <c r="B2861" s="585">
        <v>43111.666666666664</v>
      </c>
      <c r="C2861" s="376" t="s">
        <v>92</v>
      </c>
      <c r="D2861" s="355">
        <v>1423</v>
      </c>
      <c r="E2861">
        <v>0.01</v>
      </c>
      <c r="F2861">
        <v>1.2040200000000001</v>
      </c>
      <c r="G2861" s="355">
        <v>0</v>
      </c>
      <c r="H2861">
        <v>0</v>
      </c>
    </row>
    <row r="2862" spans="1:10" x14ac:dyDescent="0.2">
      <c r="A2862">
        <v>6891</v>
      </c>
      <c r="B2862" s="585">
        <v>43111.711111111108</v>
      </c>
      <c r="C2862" s="376" t="s">
        <v>2050</v>
      </c>
      <c r="D2862" s="355">
        <v>1423</v>
      </c>
      <c r="E2862">
        <v>0.01</v>
      </c>
      <c r="F2862">
        <v>1.2055899999999999</v>
      </c>
      <c r="G2862" s="355">
        <v>0</v>
      </c>
      <c r="H2862">
        <v>1.2055899999999999</v>
      </c>
      <c r="I2862">
        <v>1.5</v>
      </c>
      <c r="J2862" s="355">
        <v>12409.56</v>
      </c>
    </row>
    <row r="2863" spans="1:10" x14ac:dyDescent="0.2">
      <c r="A2863">
        <v>6892</v>
      </c>
      <c r="B2863" s="585">
        <v>43111.711111111108</v>
      </c>
      <c r="C2863" s="376" t="s">
        <v>92</v>
      </c>
      <c r="D2863" s="355">
        <v>1424</v>
      </c>
      <c r="E2863">
        <v>0.01</v>
      </c>
      <c r="F2863">
        <v>1.2056199999999999</v>
      </c>
      <c r="G2863" s="355">
        <v>0</v>
      </c>
      <c r="H2863">
        <v>0</v>
      </c>
    </row>
    <row r="2864" spans="1:10" x14ac:dyDescent="0.2">
      <c r="A2864">
        <v>6904</v>
      </c>
      <c r="B2864" s="585">
        <v>43112.402777777781</v>
      </c>
      <c r="C2864" s="376" t="s">
        <v>2050</v>
      </c>
      <c r="D2864" s="355">
        <v>1424</v>
      </c>
      <c r="E2864">
        <v>0.01</v>
      </c>
      <c r="F2864">
        <v>1.2073100000000001</v>
      </c>
      <c r="G2864" s="355">
        <v>0</v>
      </c>
      <c r="H2864">
        <v>1.2073100000000001</v>
      </c>
      <c r="I2864">
        <v>1.5</v>
      </c>
      <c r="J2864" s="355">
        <v>12411.07</v>
      </c>
    </row>
    <row r="2865" spans="1:10" x14ac:dyDescent="0.2">
      <c r="A2865">
        <v>6894</v>
      </c>
      <c r="B2865" s="585">
        <v>43111.718055555553</v>
      </c>
      <c r="C2865" s="376" t="s">
        <v>93</v>
      </c>
      <c r="D2865" s="355">
        <v>1425</v>
      </c>
      <c r="E2865">
        <v>0.06</v>
      </c>
      <c r="F2865">
        <v>1.2057800000000001</v>
      </c>
      <c r="G2865" s="355">
        <v>0</v>
      </c>
      <c r="H2865">
        <v>0</v>
      </c>
    </row>
    <row r="2866" spans="1:10" x14ac:dyDescent="0.2">
      <c r="A2866">
        <v>7046</v>
      </c>
      <c r="B2866" s="585">
        <v>43116.382638888892</v>
      </c>
      <c r="C2866" s="376" t="s">
        <v>2050</v>
      </c>
      <c r="D2866" s="355">
        <v>1425</v>
      </c>
      <c r="E2866">
        <v>0.06</v>
      </c>
      <c r="F2866">
        <v>1.2217899999999999</v>
      </c>
      <c r="G2866" s="355">
        <v>0</v>
      </c>
      <c r="H2866">
        <v>1.2217899999999999</v>
      </c>
      <c r="I2866">
        <v>-95.3</v>
      </c>
      <c r="J2866" s="355">
        <v>12216.99</v>
      </c>
    </row>
    <row r="2867" spans="1:10" x14ac:dyDescent="0.2">
      <c r="A2867">
        <v>6905</v>
      </c>
      <c r="B2867" s="585">
        <v>43112.40625</v>
      </c>
      <c r="C2867" s="376" t="s">
        <v>92</v>
      </c>
      <c r="D2867" s="355">
        <v>1426</v>
      </c>
      <c r="E2867">
        <v>0.01</v>
      </c>
      <c r="F2867">
        <v>1.20679</v>
      </c>
      <c r="G2867" s="355">
        <v>0</v>
      </c>
      <c r="H2867">
        <v>0</v>
      </c>
    </row>
    <row r="2868" spans="1:10" x14ac:dyDescent="0.2">
      <c r="A2868">
        <v>6907</v>
      </c>
      <c r="B2868" s="585">
        <v>43112.441666666666</v>
      </c>
      <c r="C2868" s="376" t="s">
        <v>2050</v>
      </c>
      <c r="D2868" s="355">
        <v>1426</v>
      </c>
      <c r="E2868">
        <v>0.01</v>
      </c>
      <c r="F2868">
        <v>1.2083600000000001</v>
      </c>
      <c r="G2868" s="355">
        <v>0</v>
      </c>
      <c r="H2868">
        <v>1.2083600000000001</v>
      </c>
      <c r="I2868">
        <v>1.5</v>
      </c>
      <c r="J2868" s="355">
        <v>12412.57</v>
      </c>
    </row>
    <row r="2869" spans="1:10" x14ac:dyDescent="0.2">
      <c r="A2869">
        <v>6908</v>
      </c>
      <c r="B2869" s="585">
        <v>43112.441666666666</v>
      </c>
      <c r="C2869" s="376" t="s">
        <v>92</v>
      </c>
      <c r="D2869" s="355">
        <v>1427</v>
      </c>
      <c r="E2869">
        <v>0.01</v>
      </c>
      <c r="F2869">
        <v>1.2083699999999999</v>
      </c>
      <c r="G2869" s="355">
        <v>0</v>
      </c>
      <c r="H2869">
        <v>0</v>
      </c>
    </row>
    <row r="2870" spans="1:10" x14ac:dyDescent="0.2">
      <c r="A2870">
        <v>6910</v>
      </c>
      <c r="B2870" s="585">
        <v>43112.443749999999</v>
      </c>
      <c r="C2870" s="376" t="s">
        <v>2050</v>
      </c>
      <c r="D2870" s="355">
        <v>1427</v>
      </c>
      <c r="E2870">
        <v>0.01</v>
      </c>
      <c r="F2870">
        <v>1.20994</v>
      </c>
      <c r="G2870" s="355">
        <v>0</v>
      </c>
      <c r="H2870">
        <v>1.20994</v>
      </c>
      <c r="I2870">
        <v>1.5</v>
      </c>
      <c r="J2870" s="355">
        <v>12414.07</v>
      </c>
    </row>
    <row r="2871" spans="1:10" x14ac:dyDescent="0.2">
      <c r="A2871">
        <v>6911</v>
      </c>
      <c r="B2871" s="585">
        <v>43112.444444444445</v>
      </c>
      <c r="C2871" s="376" t="s">
        <v>93</v>
      </c>
      <c r="D2871" s="355">
        <v>1428</v>
      </c>
      <c r="E2871">
        <v>0.1</v>
      </c>
      <c r="F2871">
        <v>1.21078</v>
      </c>
      <c r="G2871" s="355">
        <v>0</v>
      </c>
      <c r="H2871">
        <v>0</v>
      </c>
    </row>
    <row r="2872" spans="1:10" x14ac:dyDescent="0.2">
      <c r="A2872">
        <v>7047</v>
      </c>
      <c r="B2872" s="585">
        <v>43116.382638888892</v>
      </c>
      <c r="C2872" s="376" t="s">
        <v>2050</v>
      </c>
      <c r="D2872" s="355">
        <v>1428</v>
      </c>
      <c r="E2872">
        <v>0.1</v>
      </c>
      <c r="F2872">
        <v>1.2217899999999999</v>
      </c>
      <c r="G2872" s="355">
        <v>0</v>
      </c>
      <c r="H2872">
        <v>1.2217899999999999</v>
      </c>
      <c r="I2872">
        <v>-109.49</v>
      </c>
      <c r="J2872" s="355">
        <v>12107.5</v>
      </c>
    </row>
    <row r="2873" spans="1:10" x14ac:dyDescent="0.2">
      <c r="A2873">
        <v>6917</v>
      </c>
      <c r="B2873" s="585">
        <v>43112.444444444445</v>
      </c>
      <c r="C2873" s="376" t="s">
        <v>92</v>
      </c>
      <c r="D2873" s="355">
        <v>1429</v>
      </c>
      <c r="E2873">
        <v>0.01</v>
      </c>
      <c r="F2873">
        <v>1.2108000000000001</v>
      </c>
      <c r="G2873" s="355">
        <v>0</v>
      </c>
      <c r="H2873">
        <v>0</v>
      </c>
    </row>
    <row r="2874" spans="1:10" x14ac:dyDescent="0.2">
      <c r="A2874">
        <v>6919</v>
      </c>
      <c r="B2874" s="585">
        <v>43112.461805555555</v>
      </c>
      <c r="C2874" s="376" t="s">
        <v>2050</v>
      </c>
      <c r="D2874" s="355">
        <v>1429</v>
      </c>
      <c r="E2874">
        <v>0.01</v>
      </c>
      <c r="F2874">
        <v>1.2123699999999999</v>
      </c>
      <c r="G2874" s="355">
        <v>0</v>
      </c>
      <c r="H2874">
        <v>1.2123699999999999</v>
      </c>
      <c r="I2874">
        <v>1.5</v>
      </c>
      <c r="J2874" s="355">
        <v>12415.57</v>
      </c>
    </row>
    <row r="2875" spans="1:10" x14ac:dyDescent="0.2">
      <c r="A2875">
        <v>6920</v>
      </c>
      <c r="B2875" s="585">
        <v>43112.461805555555</v>
      </c>
      <c r="C2875" s="376" t="s">
        <v>92</v>
      </c>
      <c r="D2875" s="355">
        <v>1430</v>
      </c>
      <c r="E2875">
        <v>0.01</v>
      </c>
      <c r="F2875">
        <v>1.2124299999999999</v>
      </c>
      <c r="G2875" s="355">
        <v>0</v>
      </c>
      <c r="H2875">
        <v>0</v>
      </c>
    </row>
    <row r="2876" spans="1:10" x14ac:dyDescent="0.2">
      <c r="A2876">
        <v>6922</v>
      </c>
      <c r="B2876" s="585">
        <v>43112.642361111109</v>
      </c>
      <c r="C2876" s="376" t="s">
        <v>2050</v>
      </c>
      <c r="D2876" s="355">
        <v>1430</v>
      </c>
      <c r="E2876">
        <v>0.01</v>
      </c>
      <c r="F2876">
        <v>1.214</v>
      </c>
      <c r="G2876" s="355">
        <v>0</v>
      </c>
      <c r="H2876">
        <v>1.214</v>
      </c>
      <c r="I2876">
        <v>1.5</v>
      </c>
      <c r="J2876" s="355">
        <v>12417.07</v>
      </c>
    </row>
    <row r="2877" spans="1:10" x14ac:dyDescent="0.2">
      <c r="A2877">
        <v>6923</v>
      </c>
      <c r="B2877" s="585">
        <v>43112.642361111109</v>
      </c>
      <c r="C2877" s="376" t="s">
        <v>92</v>
      </c>
      <c r="D2877" s="355">
        <v>1431</v>
      </c>
      <c r="E2877">
        <v>0.01</v>
      </c>
      <c r="F2877">
        <v>1.2140200000000001</v>
      </c>
      <c r="G2877" s="355">
        <v>0</v>
      </c>
      <c r="H2877">
        <v>0</v>
      </c>
    </row>
    <row r="2878" spans="1:10" x14ac:dyDescent="0.2">
      <c r="A2878">
        <v>6932</v>
      </c>
      <c r="B2878" s="585">
        <v>43112.855555555558</v>
      </c>
      <c r="C2878" s="376" t="s">
        <v>2050</v>
      </c>
      <c r="D2878" s="355">
        <v>1431</v>
      </c>
      <c r="E2878">
        <v>0.01</v>
      </c>
      <c r="F2878">
        <v>1.2155899999999999</v>
      </c>
      <c r="G2878" s="355">
        <v>0</v>
      </c>
      <c r="H2878">
        <v>1.2155899999999999</v>
      </c>
      <c r="I2878">
        <v>1.5</v>
      </c>
      <c r="J2878" s="355">
        <v>12418.57</v>
      </c>
    </row>
    <row r="2879" spans="1:10" x14ac:dyDescent="0.2">
      <c r="A2879">
        <v>6925</v>
      </c>
      <c r="B2879" s="585">
        <v>43112.686111111114</v>
      </c>
      <c r="C2879" s="376" t="s">
        <v>93</v>
      </c>
      <c r="D2879" s="355">
        <v>1432</v>
      </c>
      <c r="E2879">
        <v>0.19</v>
      </c>
      <c r="F2879">
        <v>1.2142900000000001</v>
      </c>
      <c r="G2879" s="355">
        <v>0</v>
      </c>
      <c r="H2879">
        <v>0</v>
      </c>
    </row>
    <row r="2880" spans="1:10" x14ac:dyDescent="0.2">
      <c r="A2880">
        <v>7048</v>
      </c>
      <c r="B2880" s="585">
        <v>43116.382638888892</v>
      </c>
      <c r="C2880" s="376" t="s">
        <v>2050</v>
      </c>
      <c r="D2880" s="355">
        <v>1432</v>
      </c>
      <c r="E2880">
        <v>0.19</v>
      </c>
      <c r="F2880">
        <v>1.2217899999999999</v>
      </c>
      <c r="G2880" s="355">
        <v>0</v>
      </c>
      <c r="H2880">
        <v>1.2217899999999999</v>
      </c>
      <c r="I2880">
        <v>-141.34</v>
      </c>
      <c r="J2880" s="355">
        <v>11966.16</v>
      </c>
    </row>
    <row r="2881" spans="1:10" x14ac:dyDescent="0.2">
      <c r="A2881">
        <v>6933</v>
      </c>
      <c r="B2881" s="585">
        <v>43112.855555555558</v>
      </c>
      <c r="C2881" s="376" t="s">
        <v>92</v>
      </c>
      <c r="D2881" s="355">
        <v>1433</v>
      </c>
      <c r="E2881">
        <v>0.01</v>
      </c>
      <c r="F2881">
        <v>1.2157</v>
      </c>
      <c r="G2881" s="355">
        <v>0</v>
      </c>
      <c r="H2881">
        <v>0</v>
      </c>
    </row>
    <row r="2882" spans="1:10" x14ac:dyDescent="0.2">
      <c r="A2882">
        <v>6935</v>
      </c>
      <c r="B2882" s="585">
        <v>43112.885416666664</v>
      </c>
      <c r="C2882" s="376" t="s">
        <v>2050</v>
      </c>
      <c r="D2882" s="355">
        <v>1433</v>
      </c>
      <c r="E2882">
        <v>0.01</v>
      </c>
      <c r="F2882">
        <v>1.2172700000000001</v>
      </c>
      <c r="G2882" s="355">
        <v>0</v>
      </c>
      <c r="H2882">
        <v>1.2172700000000001</v>
      </c>
      <c r="I2882">
        <v>1.5</v>
      </c>
      <c r="J2882" s="355">
        <v>12420.07</v>
      </c>
    </row>
    <row r="2883" spans="1:10" x14ac:dyDescent="0.2">
      <c r="A2883">
        <v>6936</v>
      </c>
      <c r="B2883" s="585">
        <v>43112.885416666664</v>
      </c>
      <c r="C2883" s="376" t="s">
        <v>92</v>
      </c>
      <c r="D2883" s="355">
        <v>1434</v>
      </c>
      <c r="E2883">
        <v>0.01</v>
      </c>
      <c r="F2883">
        <v>1.21729</v>
      </c>
      <c r="G2883" s="355">
        <v>0</v>
      </c>
      <c r="H2883">
        <v>0</v>
      </c>
    </row>
    <row r="2884" spans="1:10" x14ac:dyDescent="0.2">
      <c r="A2884">
        <v>6946</v>
      </c>
      <c r="B2884" s="585">
        <v>43112.958333333336</v>
      </c>
      <c r="C2884" s="376" t="s">
        <v>2050</v>
      </c>
      <c r="D2884" s="355">
        <v>1434</v>
      </c>
      <c r="E2884">
        <v>0.01</v>
      </c>
      <c r="F2884">
        <v>1.2188600000000001</v>
      </c>
      <c r="G2884" s="355">
        <v>0</v>
      </c>
      <c r="H2884">
        <v>1.2188600000000001</v>
      </c>
      <c r="I2884">
        <v>1.5</v>
      </c>
      <c r="J2884" s="355">
        <v>12421.57</v>
      </c>
    </row>
    <row r="2885" spans="1:10" x14ac:dyDescent="0.2">
      <c r="A2885">
        <v>6938</v>
      </c>
      <c r="B2885" s="585">
        <v>43112.896527777775</v>
      </c>
      <c r="C2885" s="376" t="s">
        <v>93</v>
      </c>
      <c r="D2885" s="355">
        <v>1435</v>
      </c>
      <c r="E2885">
        <v>0.34</v>
      </c>
      <c r="F2885">
        <v>1.2178</v>
      </c>
      <c r="G2885" s="355">
        <v>0</v>
      </c>
      <c r="H2885">
        <v>0</v>
      </c>
    </row>
    <row r="2886" spans="1:10" x14ac:dyDescent="0.2">
      <c r="A2886">
        <v>7049</v>
      </c>
      <c r="B2886" s="585">
        <v>43116.382638888892</v>
      </c>
      <c r="C2886" s="376" t="s">
        <v>2050</v>
      </c>
      <c r="D2886" s="355">
        <v>1435</v>
      </c>
      <c r="E2886">
        <v>0.34</v>
      </c>
      <c r="F2886">
        <v>1.2217899999999999</v>
      </c>
      <c r="G2886" s="355">
        <v>0</v>
      </c>
      <c r="H2886">
        <v>1.2217899999999999</v>
      </c>
      <c r="I2886">
        <v>-133.59</v>
      </c>
      <c r="J2886" s="355">
        <v>11832.56</v>
      </c>
    </row>
    <row r="2887" spans="1:10" x14ac:dyDescent="0.2">
      <c r="A2887">
        <v>6947</v>
      </c>
      <c r="B2887" s="585">
        <v>43112.958333333336</v>
      </c>
      <c r="C2887" s="376" t="s">
        <v>92</v>
      </c>
      <c r="D2887" s="355">
        <v>1436</v>
      </c>
      <c r="E2887">
        <v>0.01</v>
      </c>
      <c r="F2887">
        <v>1.21888</v>
      </c>
      <c r="G2887" s="355">
        <v>0</v>
      </c>
      <c r="H2887">
        <v>0</v>
      </c>
    </row>
    <row r="2888" spans="1:10" x14ac:dyDescent="0.2">
      <c r="A2888">
        <v>6949</v>
      </c>
      <c r="B2888" s="585">
        <v>43112.961111111108</v>
      </c>
      <c r="C2888" s="376" t="s">
        <v>2050</v>
      </c>
      <c r="D2888" s="355">
        <v>1436</v>
      </c>
      <c r="E2888">
        <v>0.01</v>
      </c>
      <c r="F2888">
        <v>1.22045</v>
      </c>
      <c r="G2888" s="355">
        <v>0</v>
      </c>
      <c r="H2888">
        <v>1.22045</v>
      </c>
      <c r="I2888">
        <v>1.5</v>
      </c>
      <c r="J2888" s="355">
        <v>12423.07</v>
      </c>
    </row>
    <row r="2889" spans="1:10" x14ac:dyDescent="0.2">
      <c r="A2889">
        <v>6950</v>
      </c>
      <c r="B2889" s="585">
        <v>43112.965277777781</v>
      </c>
      <c r="C2889" s="376" t="s">
        <v>92</v>
      </c>
      <c r="D2889" s="355">
        <v>1437</v>
      </c>
      <c r="E2889">
        <v>0.01</v>
      </c>
      <c r="F2889">
        <v>1.2203299999999999</v>
      </c>
      <c r="G2889" s="355">
        <v>0</v>
      </c>
      <c r="H2889">
        <v>0</v>
      </c>
    </row>
    <row r="2890" spans="1:10" x14ac:dyDescent="0.2">
      <c r="A2890">
        <v>6969</v>
      </c>
      <c r="B2890" s="585">
        <v>43115.304166666669</v>
      </c>
      <c r="C2890" s="376" t="s">
        <v>2050</v>
      </c>
      <c r="D2890" s="355">
        <v>1437</v>
      </c>
      <c r="E2890">
        <v>0.01</v>
      </c>
      <c r="F2890">
        <v>1.2220200000000001</v>
      </c>
      <c r="G2890" s="355">
        <v>0</v>
      </c>
      <c r="H2890">
        <v>1.2220200000000001</v>
      </c>
      <c r="I2890">
        <v>1.5</v>
      </c>
      <c r="J2890" s="355">
        <v>12424.57</v>
      </c>
    </row>
    <row r="2891" spans="1:10" x14ac:dyDescent="0.2">
      <c r="A2891">
        <v>6960</v>
      </c>
      <c r="B2891" s="585">
        <v>43115.303472222222</v>
      </c>
      <c r="C2891" s="376" t="s">
        <v>93</v>
      </c>
      <c r="D2891" s="355">
        <v>1438</v>
      </c>
      <c r="E2891">
        <v>0.61</v>
      </c>
      <c r="F2891">
        <v>1.2213000000000001</v>
      </c>
      <c r="G2891" s="355">
        <v>0</v>
      </c>
      <c r="H2891">
        <v>0</v>
      </c>
    </row>
    <row r="2892" spans="1:10" x14ac:dyDescent="0.2">
      <c r="A2892">
        <v>7050</v>
      </c>
      <c r="B2892" s="585">
        <v>43116.382638888892</v>
      </c>
      <c r="C2892" s="376" t="s">
        <v>2050</v>
      </c>
      <c r="D2892" s="355">
        <v>1438</v>
      </c>
      <c r="E2892">
        <v>0.61</v>
      </c>
      <c r="F2892">
        <v>1.2217899999999999</v>
      </c>
      <c r="G2892" s="355">
        <v>0</v>
      </c>
      <c r="H2892">
        <v>1.2217899999999999</v>
      </c>
      <c r="I2892">
        <v>-30.17</v>
      </c>
      <c r="J2892" s="355">
        <v>11802.39</v>
      </c>
    </row>
    <row r="2893" spans="1:10" x14ac:dyDescent="0.2">
      <c r="A2893">
        <v>6970</v>
      </c>
      <c r="B2893" s="585">
        <v>43115.304166666669</v>
      </c>
      <c r="C2893" s="376" t="s">
        <v>92</v>
      </c>
      <c r="D2893" s="355">
        <v>1439</v>
      </c>
      <c r="E2893">
        <v>0.01</v>
      </c>
      <c r="F2893">
        <v>1.22204</v>
      </c>
      <c r="G2893" s="355">
        <v>0</v>
      </c>
      <c r="H2893">
        <v>0</v>
      </c>
    </row>
    <row r="2894" spans="1:10" x14ac:dyDescent="0.2">
      <c r="A2894">
        <v>6972</v>
      </c>
      <c r="B2894" s="585">
        <v>43115.304166666669</v>
      </c>
      <c r="C2894" s="376" t="s">
        <v>2050</v>
      </c>
      <c r="D2894" s="355">
        <v>1439</v>
      </c>
      <c r="E2894">
        <v>0.01</v>
      </c>
      <c r="F2894">
        <v>1.2236100000000001</v>
      </c>
      <c r="G2894" s="355">
        <v>0</v>
      </c>
      <c r="H2894">
        <v>1.2236100000000001</v>
      </c>
      <c r="I2894">
        <v>1.5</v>
      </c>
      <c r="J2894" s="355">
        <v>12426.07</v>
      </c>
    </row>
    <row r="2895" spans="1:10" x14ac:dyDescent="0.2">
      <c r="A2895">
        <v>6973</v>
      </c>
      <c r="B2895" s="585">
        <v>43115.305555555555</v>
      </c>
      <c r="C2895" s="376" t="s">
        <v>92</v>
      </c>
      <c r="D2895" s="355">
        <v>1440</v>
      </c>
      <c r="E2895">
        <v>0.01</v>
      </c>
      <c r="F2895">
        <v>1.2237199999999999</v>
      </c>
      <c r="G2895" s="355">
        <v>0</v>
      </c>
      <c r="H2895">
        <v>0</v>
      </c>
    </row>
    <row r="2896" spans="1:10" x14ac:dyDescent="0.2">
      <c r="A2896">
        <v>6978</v>
      </c>
      <c r="B2896" s="585">
        <v>43115.45208333333</v>
      </c>
      <c r="C2896" s="376" t="s">
        <v>2050</v>
      </c>
      <c r="D2896" s="355">
        <v>1440</v>
      </c>
      <c r="E2896">
        <v>0.01</v>
      </c>
      <c r="F2896">
        <v>1.22296</v>
      </c>
      <c r="G2896" s="355">
        <v>0</v>
      </c>
      <c r="H2896">
        <v>1.22296</v>
      </c>
      <c r="I2896">
        <v>-0.83</v>
      </c>
      <c r="J2896" s="355">
        <v>12425.24</v>
      </c>
    </row>
    <row r="2897" spans="1:10" x14ac:dyDescent="0.2">
      <c r="A2897">
        <v>6975</v>
      </c>
      <c r="B2897" s="585">
        <v>43115.40902777778</v>
      </c>
      <c r="C2897" s="376" t="s">
        <v>92</v>
      </c>
      <c r="D2897" s="355">
        <v>1441</v>
      </c>
      <c r="E2897">
        <v>0.02</v>
      </c>
      <c r="F2897">
        <v>1.2202200000000001</v>
      </c>
      <c r="G2897" s="355">
        <v>0</v>
      </c>
      <c r="H2897">
        <v>0</v>
      </c>
    </row>
    <row r="2898" spans="1:10" x14ac:dyDescent="0.2">
      <c r="A2898">
        <v>6979</v>
      </c>
      <c r="B2898" s="585">
        <v>43115.45208333333</v>
      </c>
      <c r="C2898" s="376" t="s">
        <v>2050</v>
      </c>
      <c r="D2898" s="355">
        <v>1441</v>
      </c>
      <c r="E2898">
        <v>0.02</v>
      </c>
      <c r="F2898">
        <v>1.22296</v>
      </c>
      <c r="G2898" s="355">
        <v>0</v>
      </c>
      <c r="H2898">
        <v>1.22296</v>
      </c>
      <c r="I2898">
        <v>5.34</v>
      </c>
      <c r="J2898" s="355">
        <v>12430.58</v>
      </c>
    </row>
    <row r="2899" spans="1:10" x14ac:dyDescent="0.2">
      <c r="A2899">
        <v>6980</v>
      </c>
      <c r="B2899" s="585">
        <v>43115.45208333333</v>
      </c>
      <c r="C2899" s="376" t="s">
        <v>92</v>
      </c>
      <c r="D2899" s="355">
        <v>1442</v>
      </c>
      <c r="E2899">
        <v>0.01</v>
      </c>
      <c r="F2899">
        <v>1.22298</v>
      </c>
      <c r="G2899" s="355">
        <v>0</v>
      </c>
      <c r="H2899">
        <v>0</v>
      </c>
    </row>
    <row r="2900" spans="1:10" x14ac:dyDescent="0.2">
      <c r="A2900">
        <v>6982</v>
      </c>
      <c r="B2900" s="585">
        <v>43115.482638888891</v>
      </c>
      <c r="C2900" s="376" t="s">
        <v>2050</v>
      </c>
      <c r="D2900" s="355">
        <v>1442</v>
      </c>
      <c r="E2900">
        <v>0.01</v>
      </c>
      <c r="F2900">
        <v>1.22455</v>
      </c>
      <c r="G2900" s="355">
        <v>0</v>
      </c>
      <c r="H2900">
        <v>1.22455</v>
      </c>
      <c r="I2900">
        <v>1.5</v>
      </c>
      <c r="J2900" s="355">
        <v>12432.08</v>
      </c>
    </row>
    <row r="2901" spans="1:10" x14ac:dyDescent="0.2">
      <c r="A2901">
        <v>6983</v>
      </c>
      <c r="B2901" s="585">
        <v>43115.482638888891</v>
      </c>
      <c r="C2901" s="376" t="s">
        <v>92</v>
      </c>
      <c r="D2901" s="355">
        <v>1443</v>
      </c>
      <c r="E2901">
        <v>0.01</v>
      </c>
      <c r="F2901">
        <v>1.2245600000000001</v>
      </c>
      <c r="G2901" s="355">
        <v>0</v>
      </c>
      <c r="H2901">
        <v>0</v>
      </c>
    </row>
    <row r="2902" spans="1:10" x14ac:dyDescent="0.2">
      <c r="A2902">
        <v>6995</v>
      </c>
      <c r="B2902" s="585">
        <v>43115.494444444441</v>
      </c>
      <c r="C2902" s="376" t="s">
        <v>2050</v>
      </c>
      <c r="D2902" s="355">
        <v>1443</v>
      </c>
      <c r="E2902">
        <v>0.01</v>
      </c>
      <c r="F2902">
        <v>1.2261299999999999</v>
      </c>
      <c r="G2902" s="355">
        <v>0</v>
      </c>
      <c r="H2902">
        <v>1.2261299999999999</v>
      </c>
      <c r="I2902">
        <v>1.5</v>
      </c>
      <c r="J2902" s="355">
        <v>12433.58</v>
      </c>
    </row>
    <row r="2903" spans="1:10" x14ac:dyDescent="0.2">
      <c r="A2903">
        <v>6985</v>
      </c>
      <c r="B2903" s="585">
        <v>43115.486111111109</v>
      </c>
      <c r="C2903" s="376" t="s">
        <v>93</v>
      </c>
      <c r="D2903" s="355">
        <v>1444</v>
      </c>
      <c r="E2903">
        <v>1.1000000000000001</v>
      </c>
      <c r="F2903">
        <v>1.22481</v>
      </c>
      <c r="G2903" s="355">
        <v>0</v>
      </c>
      <c r="H2903">
        <v>0</v>
      </c>
    </row>
    <row r="2904" spans="1:10" x14ac:dyDescent="0.2">
      <c r="A2904">
        <v>7051</v>
      </c>
      <c r="B2904" s="585">
        <v>43116.382638888892</v>
      </c>
      <c r="C2904" s="376" t="s">
        <v>2050</v>
      </c>
      <c r="D2904" s="355">
        <v>1444</v>
      </c>
      <c r="E2904">
        <v>1.1000000000000001</v>
      </c>
      <c r="F2904">
        <v>1.2217899999999999</v>
      </c>
      <c r="G2904" s="355">
        <v>0</v>
      </c>
      <c r="H2904">
        <v>1.2217899999999999</v>
      </c>
      <c r="I2904">
        <v>331.69</v>
      </c>
      <c r="J2904" s="355">
        <v>12134.09</v>
      </c>
    </row>
    <row r="2905" spans="1:10" x14ac:dyDescent="0.2">
      <c r="A2905">
        <v>6996</v>
      </c>
      <c r="B2905" s="585">
        <v>43115.494444444441</v>
      </c>
      <c r="C2905" s="376" t="s">
        <v>92</v>
      </c>
      <c r="D2905" s="355">
        <v>1445</v>
      </c>
      <c r="E2905">
        <v>0.01</v>
      </c>
      <c r="F2905">
        <v>1.22618</v>
      </c>
      <c r="G2905" s="355">
        <v>0</v>
      </c>
      <c r="H2905">
        <v>0</v>
      </c>
    </row>
    <row r="2906" spans="1:10" x14ac:dyDescent="0.2">
      <c r="A2906">
        <v>6998</v>
      </c>
      <c r="B2906" s="585">
        <v>43115.513888888891</v>
      </c>
      <c r="C2906" s="376" t="s">
        <v>2050</v>
      </c>
      <c r="D2906" s="355">
        <v>1445</v>
      </c>
      <c r="E2906">
        <v>0.01</v>
      </c>
      <c r="F2906">
        <v>1.2277499999999999</v>
      </c>
      <c r="G2906" s="355">
        <v>0</v>
      </c>
      <c r="H2906">
        <v>1.2277499999999999</v>
      </c>
      <c r="I2906">
        <v>1.5</v>
      </c>
      <c r="J2906" s="355">
        <v>12435.08</v>
      </c>
    </row>
    <row r="2907" spans="1:10" x14ac:dyDescent="0.2">
      <c r="A2907">
        <v>6999</v>
      </c>
      <c r="B2907" s="585">
        <v>43115.513888888891</v>
      </c>
      <c r="C2907" s="376" t="s">
        <v>92</v>
      </c>
      <c r="D2907" s="355">
        <v>1446</v>
      </c>
      <c r="E2907">
        <v>0.01</v>
      </c>
      <c r="F2907">
        <v>1.22777</v>
      </c>
      <c r="G2907" s="355">
        <v>0</v>
      </c>
      <c r="H2907">
        <v>0</v>
      </c>
    </row>
    <row r="2908" spans="1:10" x14ac:dyDescent="0.2">
      <c r="A2908">
        <v>7012</v>
      </c>
      <c r="B2908" s="585">
        <v>43115.522222222222</v>
      </c>
      <c r="C2908" s="376" t="s">
        <v>2050</v>
      </c>
      <c r="D2908" s="355">
        <v>1446</v>
      </c>
      <c r="E2908">
        <v>0.01</v>
      </c>
      <c r="F2908">
        <v>1.2293400000000001</v>
      </c>
      <c r="G2908" s="355">
        <v>0</v>
      </c>
      <c r="H2908">
        <v>1.2293400000000001</v>
      </c>
      <c r="I2908">
        <v>1.5</v>
      </c>
      <c r="J2908" s="355">
        <v>12436.58</v>
      </c>
    </row>
    <row r="2909" spans="1:10" x14ac:dyDescent="0.2">
      <c r="A2909">
        <v>7001</v>
      </c>
      <c r="B2909" s="585">
        <v>43115.518750000003</v>
      </c>
      <c r="C2909" s="376" t="s">
        <v>93</v>
      </c>
      <c r="D2909" s="355">
        <v>1447</v>
      </c>
      <c r="E2909">
        <v>1.98</v>
      </c>
      <c r="F2909">
        <v>1.22831</v>
      </c>
      <c r="G2909" s="355">
        <v>0</v>
      </c>
      <c r="H2909">
        <v>0</v>
      </c>
    </row>
    <row r="2910" spans="1:10" x14ac:dyDescent="0.2">
      <c r="A2910">
        <v>7052</v>
      </c>
      <c r="B2910" s="585">
        <v>43116.382638888892</v>
      </c>
      <c r="C2910" s="376" t="s">
        <v>2050</v>
      </c>
      <c r="D2910" s="355">
        <v>1447</v>
      </c>
      <c r="E2910">
        <v>1.98</v>
      </c>
      <c r="F2910">
        <v>1.2217899999999999</v>
      </c>
      <c r="G2910" s="355">
        <v>0</v>
      </c>
      <c r="H2910">
        <v>1.2217899999999999</v>
      </c>
      <c r="I2910">
        <v>1290.05</v>
      </c>
      <c r="J2910" s="355">
        <v>13424.14</v>
      </c>
    </row>
    <row r="2911" spans="1:10" x14ac:dyDescent="0.2">
      <c r="A2911">
        <v>7013</v>
      </c>
      <c r="B2911" s="585">
        <v>43115.522222222222</v>
      </c>
      <c r="C2911" s="376" t="s">
        <v>92</v>
      </c>
      <c r="D2911" s="355">
        <v>1448</v>
      </c>
      <c r="E2911">
        <v>0.01</v>
      </c>
      <c r="F2911">
        <v>1.2293700000000001</v>
      </c>
      <c r="G2911" s="355">
        <v>0</v>
      </c>
      <c r="H2911">
        <v>0</v>
      </c>
    </row>
    <row r="2912" spans="1:10" x14ac:dyDescent="0.2">
      <c r="A2912">
        <v>7018</v>
      </c>
      <c r="B2912" s="585">
        <v>43115.665972222225</v>
      </c>
      <c r="C2912" s="376" t="s">
        <v>2050</v>
      </c>
      <c r="D2912" s="355">
        <v>1448</v>
      </c>
      <c r="E2912">
        <v>0.01</v>
      </c>
      <c r="F2912">
        <v>1.2285699999999999</v>
      </c>
      <c r="G2912" s="355">
        <v>0</v>
      </c>
      <c r="H2912">
        <v>1.2285699999999999</v>
      </c>
      <c r="I2912">
        <v>-0.87</v>
      </c>
      <c r="J2912" s="355">
        <v>12435.71</v>
      </c>
    </row>
    <row r="2913" spans="1:10" x14ac:dyDescent="0.2">
      <c r="A2913">
        <v>7015</v>
      </c>
      <c r="B2913" s="585">
        <v>43115.574305555558</v>
      </c>
      <c r="C2913" s="376" t="s">
        <v>92</v>
      </c>
      <c r="D2913" s="355">
        <v>1449</v>
      </c>
      <c r="E2913">
        <v>0.02</v>
      </c>
      <c r="F2913">
        <v>1.2258199999999999</v>
      </c>
      <c r="G2913" s="355">
        <v>0</v>
      </c>
      <c r="H2913">
        <v>0</v>
      </c>
    </row>
    <row r="2914" spans="1:10" x14ac:dyDescent="0.2">
      <c r="A2914">
        <v>7019</v>
      </c>
      <c r="B2914" s="585">
        <v>43115.665972222225</v>
      </c>
      <c r="C2914" s="376" t="s">
        <v>2050</v>
      </c>
      <c r="D2914" s="355">
        <v>1449</v>
      </c>
      <c r="E2914">
        <v>0.02</v>
      </c>
      <c r="F2914">
        <v>1.2285699999999999</v>
      </c>
      <c r="G2914" s="355">
        <v>0</v>
      </c>
      <c r="H2914">
        <v>1.2285699999999999</v>
      </c>
      <c r="I2914">
        <v>5.36</v>
      </c>
      <c r="J2914" s="355">
        <v>12441.07</v>
      </c>
    </row>
    <row r="2915" spans="1:10" x14ac:dyDescent="0.2">
      <c r="A2915">
        <v>7020</v>
      </c>
      <c r="B2915" s="585">
        <v>43115.665972222225</v>
      </c>
      <c r="C2915" s="376" t="s">
        <v>92</v>
      </c>
      <c r="D2915" s="355">
        <v>1450</v>
      </c>
      <c r="E2915">
        <v>0.01</v>
      </c>
      <c r="F2915">
        <v>1.2285900000000001</v>
      </c>
      <c r="G2915" s="355">
        <v>0</v>
      </c>
      <c r="H2915">
        <v>0</v>
      </c>
    </row>
    <row r="2916" spans="1:10" x14ac:dyDescent="0.2">
      <c r="A2916">
        <v>7036</v>
      </c>
      <c r="B2916" s="585">
        <v>43116.194444444445</v>
      </c>
      <c r="C2916" s="376" t="s">
        <v>2050</v>
      </c>
      <c r="D2916" s="355">
        <v>1450</v>
      </c>
      <c r="E2916">
        <v>0.01</v>
      </c>
      <c r="F2916">
        <v>1.2278500000000001</v>
      </c>
      <c r="G2916" s="355">
        <v>0</v>
      </c>
      <c r="H2916">
        <v>1.2278500000000001</v>
      </c>
      <c r="I2916">
        <v>-0.93</v>
      </c>
      <c r="J2916" s="355">
        <v>12440.14</v>
      </c>
    </row>
    <row r="2917" spans="1:10" x14ac:dyDescent="0.2">
      <c r="A2917">
        <v>7033</v>
      </c>
      <c r="B2917" s="585">
        <v>43116.134722222225</v>
      </c>
      <c r="C2917" s="376" t="s">
        <v>92</v>
      </c>
      <c r="D2917" s="355">
        <v>1451</v>
      </c>
      <c r="E2917">
        <v>0.02</v>
      </c>
      <c r="F2917">
        <v>1.22506</v>
      </c>
      <c r="G2917" s="355">
        <v>0</v>
      </c>
      <c r="H2917">
        <v>0</v>
      </c>
    </row>
    <row r="2918" spans="1:10" x14ac:dyDescent="0.2">
      <c r="A2918">
        <v>7037</v>
      </c>
      <c r="B2918" s="585">
        <v>43116.194444444445</v>
      </c>
      <c r="C2918" s="376" t="s">
        <v>2050</v>
      </c>
      <c r="D2918" s="355">
        <v>1451</v>
      </c>
      <c r="E2918">
        <v>0.02</v>
      </c>
      <c r="F2918">
        <v>1.2278500000000001</v>
      </c>
      <c r="G2918" s="355">
        <v>0</v>
      </c>
      <c r="H2918">
        <v>1.2278500000000001</v>
      </c>
      <c r="I2918">
        <v>5.44</v>
      </c>
      <c r="J2918" s="355">
        <v>12445.58</v>
      </c>
    </row>
    <row r="2919" spans="1:10" x14ac:dyDescent="0.2">
      <c r="A2919">
        <v>7038</v>
      </c>
      <c r="B2919" s="585">
        <v>43116.194444444445</v>
      </c>
      <c r="C2919" s="376" t="s">
        <v>92</v>
      </c>
      <c r="D2919" s="355">
        <v>1452</v>
      </c>
      <c r="E2919">
        <v>0.01</v>
      </c>
      <c r="F2919">
        <v>1.2279</v>
      </c>
      <c r="G2919" s="355">
        <v>0</v>
      </c>
      <c r="H2919">
        <v>0</v>
      </c>
    </row>
    <row r="2920" spans="1:10" x14ac:dyDescent="0.2">
      <c r="A2920">
        <v>7058</v>
      </c>
      <c r="B2920" s="585">
        <v>43116.421527777777</v>
      </c>
      <c r="C2920" s="376" t="s">
        <v>2050</v>
      </c>
      <c r="D2920" s="355">
        <v>1452</v>
      </c>
      <c r="E2920">
        <v>0.01</v>
      </c>
      <c r="F2920">
        <v>1.22607</v>
      </c>
      <c r="G2920" s="355">
        <v>0</v>
      </c>
      <c r="H2920">
        <v>1.22607</v>
      </c>
      <c r="I2920">
        <v>-1.9</v>
      </c>
      <c r="J2920" s="355">
        <v>13422.24</v>
      </c>
    </row>
    <row r="2921" spans="1:10" x14ac:dyDescent="0.2">
      <c r="A2921">
        <v>7040</v>
      </c>
      <c r="B2921" s="585">
        <v>43116.381944444445</v>
      </c>
      <c r="C2921" s="376" t="s">
        <v>92</v>
      </c>
      <c r="D2921" s="355">
        <v>1453</v>
      </c>
      <c r="E2921">
        <v>0.02</v>
      </c>
      <c r="F2921">
        <v>1.2228000000000001</v>
      </c>
      <c r="G2921" s="355">
        <v>0</v>
      </c>
      <c r="H2921">
        <v>0</v>
      </c>
    </row>
    <row r="2922" spans="1:10" x14ac:dyDescent="0.2">
      <c r="A2922">
        <v>7059</v>
      </c>
      <c r="B2922" s="585">
        <v>43116.421527777777</v>
      </c>
      <c r="C2922" s="376" t="s">
        <v>2050</v>
      </c>
      <c r="D2922" s="355">
        <v>1453</v>
      </c>
      <c r="E2922">
        <v>0.02</v>
      </c>
      <c r="F2922">
        <v>1.22607</v>
      </c>
      <c r="G2922" s="355">
        <v>0</v>
      </c>
      <c r="H2922">
        <v>1.22607</v>
      </c>
      <c r="I2922">
        <v>6.4</v>
      </c>
      <c r="J2922" s="355">
        <v>13428.64</v>
      </c>
    </row>
    <row r="2923" spans="1:10" x14ac:dyDescent="0.2">
      <c r="A2923">
        <v>7053</v>
      </c>
      <c r="B2923" s="585">
        <v>43116.385416666664</v>
      </c>
      <c r="C2923" s="376" t="s">
        <v>93</v>
      </c>
      <c r="D2923" s="355">
        <v>1454</v>
      </c>
      <c r="E2923">
        <v>0.01</v>
      </c>
      <c r="F2923">
        <v>1.2223200000000001</v>
      </c>
      <c r="G2923" s="355">
        <v>0</v>
      </c>
      <c r="H2923">
        <v>0</v>
      </c>
    </row>
    <row r="2924" spans="1:10" x14ac:dyDescent="0.2">
      <c r="A2924">
        <v>7062</v>
      </c>
      <c r="B2924" s="585">
        <v>43116.448611111111</v>
      </c>
      <c r="C2924" s="376" t="s">
        <v>2050</v>
      </c>
      <c r="D2924" s="355">
        <v>1454</v>
      </c>
      <c r="E2924">
        <v>0.01</v>
      </c>
      <c r="F2924">
        <v>1.2231000000000001</v>
      </c>
      <c r="G2924" s="355">
        <v>0</v>
      </c>
      <c r="H2924">
        <v>1.2231000000000001</v>
      </c>
      <c r="I2924">
        <v>-0.85</v>
      </c>
      <c r="J2924" s="355">
        <v>13427.79</v>
      </c>
    </row>
    <row r="2925" spans="1:10" x14ac:dyDescent="0.2">
      <c r="A2925">
        <v>7055</v>
      </c>
      <c r="B2925" s="585">
        <v>43116.421527777777</v>
      </c>
      <c r="C2925" s="376" t="s">
        <v>93</v>
      </c>
      <c r="D2925" s="355">
        <v>1455</v>
      </c>
      <c r="E2925">
        <v>0.02</v>
      </c>
      <c r="F2925">
        <v>1.22584</v>
      </c>
      <c r="G2925" s="355">
        <v>0</v>
      </c>
      <c r="H2925">
        <v>0</v>
      </c>
    </row>
    <row r="2926" spans="1:10" x14ac:dyDescent="0.2">
      <c r="A2926">
        <v>7063</v>
      </c>
      <c r="B2926" s="585">
        <v>43116.448611111111</v>
      </c>
      <c r="C2926" s="376" t="s">
        <v>2050</v>
      </c>
      <c r="D2926" s="355">
        <v>1455</v>
      </c>
      <c r="E2926">
        <v>0.02</v>
      </c>
      <c r="F2926">
        <v>1.2231000000000001</v>
      </c>
      <c r="G2926" s="355">
        <v>0</v>
      </c>
      <c r="H2926">
        <v>1.2231000000000001</v>
      </c>
      <c r="I2926">
        <v>5.34</v>
      </c>
      <c r="J2926" s="355">
        <v>13433.13</v>
      </c>
    </row>
    <row r="2927" spans="1:10" x14ac:dyDescent="0.2">
      <c r="A2927">
        <v>7060</v>
      </c>
      <c r="B2927" s="585">
        <v>43116.421527777777</v>
      </c>
      <c r="C2927" s="376" t="s">
        <v>92</v>
      </c>
      <c r="D2927" s="355">
        <v>1456</v>
      </c>
      <c r="E2927">
        <v>0.01</v>
      </c>
      <c r="F2927">
        <v>1.2261500000000001</v>
      </c>
      <c r="G2927" s="355">
        <v>0</v>
      </c>
      <c r="H2927">
        <v>0</v>
      </c>
    </row>
    <row r="2928" spans="1:10" x14ac:dyDescent="0.2">
      <c r="A2928">
        <v>7075</v>
      </c>
      <c r="B2928" s="585">
        <v>43116.852777777778</v>
      </c>
      <c r="C2928" s="376" t="s">
        <v>2050</v>
      </c>
      <c r="D2928" s="355">
        <v>1456</v>
      </c>
      <c r="E2928">
        <v>0.01</v>
      </c>
      <c r="F2928">
        <v>1.22539</v>
      </c>
      <c r="G2928" s="355">
        <v>0</v>
      </c>
      <c r="H2928">
        <v>1.22539</v>
      </c>
      <c r="I2928">
        <v>-0.83</v>
      </c>
      <c r="J2928" s="355">
        <v>13433.8</v>
      </c>
    </row>
    <row r="2929" spans="1:10" x14ac:dyDescent="0.2">
      <c r="A2929">
        <v>7064</v>
      </c>
      <c r="B2929" s="585">
        <v>43116.448611111111</v>
      </c>
      <c r="C2929" s="376" t="s">
        <v>93</v>
      </c>
      <c r="D2929" s="355">
        <v>1457</v>
      </c>
      <c r="E2929">
        <v>0.01</v>
      </c>
      <c r="F2929">
        <v>1.2230099999999999</v>
      </c>
      <c r="G2929" s="355">
        <v>0</v>
      </c>
      <c r="H2929">
        <v>0</v>
      </c>
    </row>
    <row r="2930" spans="1:10" x14ac:dyDescent="0.2">
      <c r="A2930">
        <v>7069</v>
      </c>
      <c r="B2930" s="585">
        <v>43116.525000000001</v>
      </c>
      <c r="C2930" s="376" t="s">
        <v>2050</v>
      </c>
      <c r="D2930" s="355">
        <v>1457</v>
      </c>
      <c r="E2930">
        <v>0.01</v>
      </c>
      <c r="F2930">
        <v>1.2214400000000001</v>
      </c>
      <c r="G2930" s="355">
        <v>0</v>
      </c>
      <c r="H2930">
        <v>1.2214400000000001</v>
      </c>
      <c r="I2930">
        <v>1.5</v>
      </c>
      <c r="J2930" s="355">
        <v>13434.63</v>
      </c>
    </row>
    <row r="2931" spans="1:10" x14ac:dyDescent="0.2">
      <c r="A2931">
        <v>7066</v>
      </c>
      <c r="B2931" s="585">
        <v>43116.45</v>
      </c>
      <c r="C2931" s="376" t="s">
        <v>92</v>
      </c>
      <c r="D2931" s="355">
        <v>1458</v>
      </c>
      <c r="E2931">
        <v>0.02</v>
      </c>
      <c r="F2931">
        <v>1.22265</v>
      </c>
      <c r="G2931" s="355">
        <v>0</v>
      </c>
      <c r="H2931">
        <v>0</v>
      </c>
    </row>
    <row r="2932" spans="1:10" x14ac:dyDescent="0.2">
      <c r="A2932">
        <v>7076</v>
      </c>
      <c r="B2932" s="585">
        <v>43116.852777777778</v>
      </c>
      <c r="C2932" s="376" t="s">
        <v>2050</v>
      </c>
      <c r="D2932" s="355">
        <v>1458</v>
      </c>
      <c r="E2932">
        <v>0.02</v>
      </c>
      <c r="F2932">
        <v>1.22539</v>
      </c>
      <c r="G2932" s="355">
        <v>0</v>
      </c>
      <c r="H2932">
        <v>1.22539</v>
      </c>
      <c r="I2932">
        <v>5.34</v>
      </c>
      <c r="J2932" s="355">
        <v>13439.14</v>
      </c>
    </row>
    <row r="2933" spans="1:10" x14ac:dyDescent="0.2">
      <c r="A2933">
        <v>7070</v>
      </c>
      <c r="B2933" s="585">
        <v>43116.527777777781</v>
      </c>
      <c r="C2933" s="376" t="s">
        <v>93</v>
      </c>
      <c r="D2933" s="355">
        <v>1459</v>
      </c>
      <c r="E2933">
        <v>0.01</v>
      </c>
      <c r="F2933">
        <v>1.22082</v>
      </c>
      <c r="G2933" s="355">
        <v>0</v>
      </c>
      <c r="H2933">
        <v>0</v>
      </c>
    </row>
    <row r="2934" spans="1:10" x14ac:dyDescent="0.2">
      <c r="A2934">
        <v>7104</v>
      </c>
      <c r="B2934" s="585">
        <v>43117.206250000003</v>
      </c>
      <c r="C2934" s="376" t="s">
        <v>2050</v>
      </c>
      <c r="D2934" s="355">
        <v>1459</v>
      </c>
      <c r="E2934">
        <v>0.01</v>
      </c>
      <c r="F2934">
        <v>1.2267699999999999</v>
      </c>
      <c r="G2934" s="355">
        <v>0</v>
      </c>
      <c r="H2934">
        <v>1.2267699999999999</v>
      </c>
      <c r="I2934">
        <v>-5.95</v>
      </c>
      <c r="J2934" s="355">
        <v>13437.68</v>
      </c>
    </row>
    <row r="2935" spans="1:10" x14ac:dyDescent="0.2">
      <c r="A2935">
        <v>7072</v>
      </c>
      <c r="B2935" s="585">
        <v>43116.792361111111</v>
      </c>
      <c r="C2935" s="376" t="s">
        <v>93</v>
      </c>
      <c r="D2935" s="355">
        <v>1460</v>
      </c>
      <c r="E2935">
        <v>0.02</v>
      </c>
      <c r="F2935">
        <v>1.2243200000000001</v>
      </c>
      <c r="G2935" s="355">
        <v>0</v>
      </c>
      <c r="H2935">
        <v>0</v>
      </c>
    </row>
    <row r="2936" spans="1:10" x14ac:dyDescent="0.2">
      <c r="A2936">
        <v>7105</v>
      </c>
      <c r="B2936" s="585">
        <v>43117.206250000003</v>
      </c>
      <c r="C2936" s="376" t="s">
        <v>2050</v>
      </c>
      <c r="D2936" s="355">
        <v>1460</v>
      </c>
      <c r="E2936">
        <v>0.02</v>
      </c>
      <c r="F2936">
        <v>1.2267699999999999</v>
      </c>
      <c r="G2936" s="355">
        <v>0</v>
      </c>
      <c r="H2936">
        <v>1.2267699999999999</v>
      </c>
      <c r="I2936">
        <v>-4.91</v>
      </c>
      <c r="J2936" s="355">
        <v>13432.77</v>
      </c>
    </row>
    <row r="2937" spans="1:10" x14ac:dyDescent="0.2">
      <c r="A2937">
        <v>7077</v>
      </c>
      <c r="B2937" s="585">
        <v>43116.852777777778</v>
      </c>
      <c r="C2937" s="376" t="s">
        <v>92</v>
      </c>
      <c r="D2937" s="355">
        <v>1461</v>
      </c>
      <c r="E2937">
        <v>0.01</v>
      </c>
      <c r="F2937">
        <v>1.22542</v>
      </c>
      <c r="G2937" s="355">
        <v>0</v>
      </c>
      <c r="H2937">
        <v>0</v>
      </c>
    </row>
    <row r="2938" spans="1:10" x14ac:dyDescent="0.2">
      <c r="A2938">
        <v>7079</v>
      </c>
      <c r="B2938" s="585">
        <v>43116.877083333333</v>
      </c>
      <c r="C2938" s="376" t="s">
        <v>2050</v>
      </c>
      <c r="D2938" s="355">
        <v>1461</v>
      </c>
      <c r="E2938">
        <v>0.01</v>
      </c>
      <c r="F2938">
        <v>1.22699</v>
      </c>
      <c r="G2938" s="355">
        <v>0</v>
      </c>
      <c r="H2938">
        <v>1.22699</v>
      </c>
      <c r="I2938">
        <v>1.5</v>
      </c>
      <c r="J2938" s="355">
        <v>13440.64</v>
      </c>
    </row>
    <row r="2939" spans="1:10" x14ac:dyDescent="0.2">
      <c r="A2939">
        <v>7080</v>
      </c>
      <c r="B2939" s="585">
        <v>43116.877083333333</v>
      </c>
      <c r="C2939" s="376" t="s">
        <v>92</v>
      </c>
      <c r="D2939" s="355">
        <v>1462</v>
      </c>
      <c r="E2939">
        <v>0.01</v>
      </c>
      <c r="F2939">
        <v>1.22702</v>
      </c>
      <c r="G2939" s="355">
        <v>0</v>
      </c>
      <c r="H2939">
        <v>0</v>
      </c>
    </row>
    <row r="2940" spans="1:10" x14ac:dyDescent="0.2">
      <c r="A2940">
        <v>7090</v>
      </c>
      <c r="B2940" s="585">
        <v>43117.113888888889</v>
      </c>
      <c r="C2940" s="376" t="s">
        <v>2050</v>
      </c>
      <c r="D2940" s="355">
        <v>1462</v>
      </c>
      <c r="E2940">
        <v>0.01</v>
      </c>
      <c r="F2940">
        <v>1.22871</v>
      </c>
      <c r="G2940" s="355">
        <v>0</v>
      </c>
      <c r="H2940">
        <v>1.22871</v>
      </c>
      <c r="I2940">
        <v>1.5</v>
      </c>
      <c r="J2940" s="355">
        <v>13442.14</v>
      </c>
    </row>
    <row r="2941" spans="1:10" x14ac:dyDescent="0.2">
      <c r="A2941">
        <v>7082</v>
      </c>
      <c r="B2941" s="585">
        <v>43116.890972222223</v>
      </c>
      <c r="C2941" s="376" t="s">
        <v>93</v>
      </c>
      <c r="D2941" s="355">
        <v>1463</v>
      </c>
      <c r="E2941">
        <v>0.03</v>
      </c>
      <c r="F2941">
        <v>1.22783</v>
      </c>
      <c r="G2941" s="355">
        <v>0</v>
      </c>
      <c r="H2941">
        <v>0</v>
      </c>
    </row>
    <row r="2942" spans="1:10" x14ac:dyDescent="0.2">
      <c r="A2942">
        <v>7106</v>
      </c>
      <c r="B2942" s="585">
        <v>43117.206250000003</v>
      </c>
      <c r="C2942" s="376" t="s">
        <v>2050</v>
      </c>
      <c r="D2942" s="355">
        <v>1463</v>
      </c>
      <c r="E2942">
        <v>0.03</v>
      </c>
      <c r="F2942">
        <v>1.2267699999999999</v>
      </c>
      <c r="G2942" s="355">
        <v>0</v>
      </c>
      <c r="H2942">
        <v>1.2267699999999999</v>
      </c>
      <c r="I2942">
        <v>3.17</v>
      </c>
      <c r="J2942" s="355">
        <v>13435.94</v>
      </c>
    </row>
    <row r="2943" spans="1:10" x14ac:dyDescent="0.2">
      <c r="A2943">
        <v>7091</v>
      </c>
      <c r="B2943" s="585">
        <v>43117.114583333336</v>
      </c>
      <c r="C2943" s="376" t="s">
        <v>92</v>
      </c>
      <c r="D2943" s="355">
        <v>1464</v>
      </c>
      <c r="E2943">
        <v>0.01</v>
      </c>
      <c r="F2943">
        <v>1.22919</v>
      </c>
      <c r="G2943" s="355">
        <v>0</v>
      </c>
      <c r="H2943">
        <v>0</v>
      </c>
    </row>
    <row r="2944" spans="1:10" x14ac:dyDescent="0.2">
      <c r="A2944">
        <v>7093</v>
      </c>
      <c r="B2944" s="585">
        <v>43117.115972222222</v>
      </c>
      <c r="C2944" s="376" t="s">
        <v>2050</v>
      </c>
      <c r="D2944" s="355">
        <v>1464</v>
      </c>
      <c r="E2944">
        <v>0.01</v>
      </c>
      <c r="F2944">
        <v>1.2307600000000001</v>
      </c>
      <c r="G2944" s="355">
        <v>0</v>
      </c>
      <c r="H2944">
        <v>1.2307600000000001</v>
      </c>
      <c r="I2944">
        <v>1.5</v>
      </c>
      <c r="J2944" s="355">
        <v>13443.64</v>
      </c>
    </row>
    <row r="2945" spans="1:10" x14ac:dyDescent="0.2">
      <c r="A2945">
        <v>7094</v>
      </c>
      <c r="B2945" s="585">
        <v>43117.118055555555</v>
      </c>
      <c r="C2945" s="376" t="s">
        <v>92</v>
      </c>
      <c r="D2945" s="355">
        <v>1465</v>
      </c>
      <c r="E2945">
        <v>0.01</v>
      </c>
      <c r="F2945">
        <v>1.23098</v>
      </c>
      <c r="G2945" s="355">
        <v>0</v>
      </c>
      <c r="H2945">
        <v>0</v>
      </c>
    </row>
    <row r="2946" spans="1:10" x14ac:dyDescent="0.2">
      <c r="A2946">
        <v>7134</v>
      </c>
      <c r="B2946" s="585">
        <v>43117.831944444442</v>
      </c>
      <c r="C2946" s="376" t="s">
        <v>2050</v>
      </c>
      <c r="D2946" s="355">
        <v>1465</v>
      </c>
      <c r="E2946">
        <v>0.01</v>
      </c>
      <c r="F2946">
        <v>1.22502</v>
      </c>
      <c r="G2946" s="355">
        <v>0</v>
      </c>
      <c r="H2946">
        <v>1.22502</v>
      </c>
      <c r="I2946">
        <v>-6.03</v>
      </c>
      <c r="J2946" s="355">
        <v>13462.85</v>
      </c>
    </row>
    <row r="2947" spans="1:10" x14ac:dyDescent="0.2">
      <c r="A2947">
        <v>7096</v>
      </c>
      <c r="B2947" s="585">
        <v>43117.119444444441</v>
      </c>
      <c r="C2947" s="376" t="s">
        <v>93</v>
      </c>
      <c r="D2947" s="355">
        <v>1466</v>
      </c>
      <c r="E2947">
        <v>0.06</v>
      </c>
      <c r="F2947">
        <v>1.23133</v>
      </c>
      <c r="G2947" s="355">
        <v>0</v>
      </c>
      <c r="H2947">
        <v>0</v>
      </c>
    </row>
    <row r="2948" spans="1:10" x14ac:dyDescent="0.2">
      <c r="A2948">
        <v>7107</v>
      </c>
      <c r="B2948" s="585">
        <v>43117.206250000003</v>
      </c>
      <c r="C2948" s="376" t="s">
        <v>2050</v>
      </c>
      <c r="D2948" s="355">
        <v>1466</v>
      </c>
      <c r="E2948">
        <v>0.06</v>
      </c>
      <c r="F2948">
        <v>1.2267699999999999</v>
      </c>
      <c r="G2948" s="355">
        <v>0</v>
      </c>
      <c r="H2948">
        <v>1.2267699999999999</v>
      </c>
      <c r="I2948">
        <v>26.94</v>
      </c>
      <c r="J2948" s="355">
        <v>13462.88</v>
      </c>
    </row>
    <row r="2949" spans="1:10" x14ac:dyDescent="0.2">
      <c r="A2949">
        <v>7101</v>
      </c>
      <c r="B2949" s="585">
        <v>43117.20208333333</v>
      </c>
      <c r="C2949" s="376" t="s">
        <v>92</v>
      </c>
      <c r="D2949" s="355">
        <v>1467</v>
      </c>
      <c r="E2949">
        <v>0.02</v>
      </c>
      <c r="F2949">
        <v>1.2274499999999999</v>
      </c>
      <c r="G2949" s="355">
        <v>0</v>
      </c>
      <c r="H2949">
        <v>0</v>
      </c>
    </row>
    <row r="2950" spans="1:10" x14ac:dyDescent="0.2">
      <c r="A2950">
        <v>7135</v>
      </c>
      <c r="B2950" s="585">
        <v>43117.831944444442</v>
      </c>
      <c r="C2950" s="376" t="s">
        <v>2050</v>
      </c>
      <c r="D2950" s="355">
        <v>1467</v>
      </c>
      <c r="E2950">
        <v>0.02</v>
      </c>
      <c r="F2950">
        <v>1.22502</v>
      </c>
      <c r="G2950" s="355">
        <v>0</v>
      </c>
      <c r="H2950">
        <v>1.22502</v>
      </c>
      <c r="I2950">
        <v>-5</v>
      </c>
      <c r="J2950" s="355">
        <v>13457.85</v>
      </c>
    </row>
    <row r="2951" spans="1:10" x14ac:dyDescent="0.2">
      <c r="A2951">
        <v>7108</v>
      </c>
      <c r="B2951" s="585">
        <v>43117.206250000003</v>
      </c>
      <c r="C2951" s="376" t="s">
        <v>93</v>
      </c>
      <c r="D2951" s="355">
        <v>1468</v>
      </c>
      <c r="E2951">
        <v>0.01</v>
      </c>
      <c r="F2951">
        <v>1.2267399999999999</v>
      </c>
      <c r="G2951" s="355">
        <v>0</v>
      </c>
      <c r="H2951">
        <v>0</v>
      </c>
    </row>
    <row r="2952" spans="1:10" x14ac:dyDescent="0.2">
      <c r="A2952">
        <v>7110</v>
      </c>
      <c r="B2952" s="585">
        <v>43117.288888888892</v>
      </c>
      <c r="C2952" s="376" t="s">
        <v>2050</v>
      </c>
      <c r="D2952" s="355">
        <v>1468</v>
      </c>
      <c r="E2952">
        <v>0.01</v>
      </c>
      <c r="F2952">
        <v>1.2251700000000001</v>
      </c>
      <c r="G2952" s="355">
        <v>0</v>
      </c>
      <c r="H2952">
        <v>1.2251700000000001</v>
      </c>
      <c r="I2952">
        <v>1.5</v>
      </c>
      <c r="J2952" s="355">
        <v>13464.38</v>
      </c>
    </row>
    <row r="2953" spans="1:10" x14ac:dyDescent="0.2">
      <c r="A2953">
        <v>7111</v>
      </c>
      <c r="B2953" s="585">
        <v>43117.288888888892</v>
      </c>
      <c r="C2953" s="376" t="s">
        <v>93</v>
      </c>
      <c r="D2953" s="355">
        <v>1469</v>
      </c>
      <c r="E2953">
        <v>0.01</v>
      </c>
      <c r="F2953">
        <v>1.2251399999999999</v>
      </c>
      <c r="G2953" s="355">
        <v>0</v>
      </c>
      <c r="H2953">
        <v>0</v>
      </c>
    </row>
    <row r="2954" spans="1:10" x14ac:dyDescent="0.2">
      <c r="A2954">
        <v>7117</v>
      </c>
      <c r="B2954" s="585">
        <v>43117.369444444441</v>
      </c>
      <c r="C2954" s="376" t="s">
        <v>2050</v>
      </c>
      <c r="D2954" s="355">
        <v>1469</v>
      </c>
      <c r="E2954">
        <v>0.01</v>
      </c>
      <c r="F2954">
        <v>1.22357</v>
      </c>
      <c r="G2954" s="355">
        <v>0</v>
      </c>
      <c r="H2954">
        <v>1.22357</v>
      </c>
      <c r="I2954">
        <v>1.5</v>
      </c>
      <c r="J2954" s="355">
        <v>13465.88</v>
      </c>
    </row>
    <row r="2955" spans="1:10" x14ac:dyDescent="0.2">
      <c r="A2955">
        <v>7113</v>
      </c>
      <c r="B2955" s="585">
        <v>43117.313194444447</v>
      </c>
      <c r="C2955" s="376" t="s">
        <v>92</v>
      </c>
      <c r="D2955" s="355">
        <v>1470</v>
      </c>
      <c r="E2955">
        <v>0.03</v>
      </c>
      <c r="F2955">
        <v>1.2239199999999999</v>
      </c>
      <c r="G2955" s="355">
        <v>0</v>
      </c>
      <c r="H2955">
        <v>0</v>
      </c>
    </row>
    <row r="2956" spans="1:10" x14ac:dyDescent="0.2">
      <c r="A2956">
        <v>7136</v>
      </c>
      <c r="B2956" s="585">
        <v>43117.831944444442</v>
      </c>
      <c r="C2956" s="376" t="s">
        <v>2050</v>
      </c>
      <c r="D2956" s="355">
        <v>1470</v>
      </c>
      <c r="E2956">
        <v>0.03</v>
      </c>
      <c r="F2956">
        <v>1.22502</v>
      </c>
      <c r="G2956" s="355">
        <v>0</v>
      </c>
      <c r="H2956">
        <v>1.22502</v>
      </c>
      <c r="I2956">
        <v>3.09</v>
      </c>
      <c r="J2956" s="355">
        <v>13460.94</v>
      </c>
    </row>
    <row r="2957" spans="1:10" x14ac:dyDescent="0.2">
      <c r="A2957">
        <v>7118</v>
      </c>
      <c r="B2957" s="585">
        <v>43117.369444444441</v>
      </c>
      <c r="C2957" s="376" t="s">
        <v>93</v>
      </c>
      <c r="D2957" s="355">
        <v>1471</v>
      </c>
      <c r="E2957">
        <v>0.01</v>
      </c>
      <c r="F2957">
        <v>1.22349</v>
      </c>
      <c r="G2957" s="355">
        <v>0</v>
      </c>
      <c r="H2957">
        <v>0</v>
      </c>
    </row>
    <row r="2958" spans="1:10" x14ac:dyDescent="0.2">
      <c r="A2958">
        <v>7120</v>
      </c>
      <c r="B2958" s="585">
        <v>43117.370833333334</v>
      </c>
      <c r="C2958" s="376" t="s">
        <v>2050</v>
      </c>
      <c r="D2958" s="355">
        <v>1471</v>
      </c>
      <c r="E2958">
        <v>0.01</v>
      </c>
      <c r="F2958">
        <v>1.2219199999999999</v>
      </c>
      <c r="G2958" s="355">
        <v>0</v>
      </c>
      <c r="H2958">
        <v>1.2219199999999999</v>
      </c>
      <c r="I2958">
        <v>1.5</v>
      </c>
      <c r="J2958" s="355">
        <v>13467.38</v>
      </c>
    </row>
    <row r="2959" spans="1:10" x14ac:dyDescent="0.2">
      <c r="A2959">
        <v>7121</v>
      </c>
      <c r="B2959" s="585">
        <v>43117.371527777781</v>
      </c>
      <c r="C2959" s="376" t="s">
        <v>93</v>
      </c>
      <c r="D2959" s="355">
        <v>1472</v>
      </c>
      <c r="E2959">
        <v>0.01</v>
      </c>
      <c r="F2959">
        <v>1.2215800000000001</v>
      </c>
      <c r="G2959" s="355">
        <v>0</v>
      </c>
      <c r="H2959">
        <v>0</v>
      </c>
    </row>
    <row r="2960" spans="1:10" x14ac:dyDescent="0.2">
      <c r="A2960">
        <v>7128</v>
      </c>
      <c r="B2960" s="585">
        <v>43117.633333333331</v>
      </c>
      <c r="C2960" s="376" t="s">
        <v>2050</v>
      </c>
      <c r="D2960" s="355">
        <v>1472</v>
      </c>
      <c r="E2960">
        <v>0.01</v>
      </c>
      <c r="F2960">
        <v>1.22001</v>
      </c>
      <c r="G2960" s="355">
        <v>0</v>
      </c>
      <c r="H2960">
        <v>1.22001</v>
      </c>
      <c r="I2960">
        <v>1.5</v>
      </c>
      <c r="J2960" s="355">
        <v>13468.88</v>
      </c>
    </row>
    <row r="2961" spans="1:10" x14ac:dyDescent="0.2">
      <c r="A2961">
        <v>7123</v>
      </c>
      <c r="B2961" s="585">
        <v>43117.584722222222</v>
      </c>
      <c r="C2961" s="376" t="s">
        <v>92</v>
      </c>
      <c r="D2961" s="355">
        <v>1473</v>
      </c>
      <c r="E2961">
        <v>0.06</v>
      </c>
      <c r="F2961">
        <v>1.2204200000000001</v>
      </c>
      <c r="G2961" s="355">
        <v>0</v>
      </c>
      <c r="H2961">
        <v>0</v>
      </c>
    </row>
    <row r="2962" spans="1:10" x14ac:dyDescent="0.2">
      <c r="A2962">
        <v>7137</v>
      </c>
      <c r="B2962" s="585">
        <v>43117.831944444442</v>
      </c>
      <c r="C2962" s="376" t="s">
        <v>2050</v>
      </c>
      <c r="D2962" s="355">
        <v>1473</v>
      </c>
      <c r="E2962">
        <v>0.06</v>
      </c>
      <c r="F2962">
        <v>1.22502</v>
      </c>
      <c r="G2962" s="355">
        <v>0</v>
      </c>
      <c r="H2962">
        <v>1.22502</v>
      </c>
      <c r="I2962">
        <v>27.18</v>
      </c>
      <c r="J2962" s="355">
        <v>13488.12</v>
      </c>
    </row>
    <row r="2963" spans="1:10" x14ac:dyDescent="0.2">
      <c r="A2963">
        <v>7129</v>
      </c>
      <c r="B2963" s="585">
        <v>43117.633333333331</v>
      </c>
      <c r="C2963" s="376" t="s">
        <v>93</v>
      </c>
      <c r="D2963" s="355">
        <v>1474</v>
      </c>
      <c r="E2963">
        <v>0.01</v>
      </c>
      <c r="F2963">
        <v>1.21987</v>
      </c>
      <c r="G2963" s="355">
        <v>0</v>
      </c>
      <c r="H2963">
        <v>0</v>
      </c>
    </row>
    <row r="2964" spans="1:10" x14ac:dyDescent="0.2">
      <c r="A2964">
        <v>7153</v>
      </c>
      <c r="B2964" s="585">
        <v>43117.917361111111</v>
      </c>
      <c r="C2964" s="376" t="s">
        <v>2050</v>
      </c>
      <c r="D2964" s="355">
        <v>1474</v>
      </c>
      <c r="E2964">
        <v>0.01</v>
      </c>
      <c r="F2964">
        <v>1.22298</v>
      </c>
      <c r="G2964" s="355">
        <v>0</v>
      </c>
      <c r="H2964">
        <v>1.22298</v>
      </c>
      <c r="I2964">
        <v>-3.18</v>
      </c>
      <c r="J2964" s="355">
        <v>13487.94</v>
      </c>
    </row>
    <row r="2965" spans="1:10" x14ac:dyDescent="0.2">
      <c r="A2965">
        <v>7131</v>
      </c>
      <c r="B2965" s="585">
        <v>43117.727083333331</v>
      </c>
      <c r="C2965" s="376" t="s">
        <v>93</v>
      </c>
      <c r="D2965" s="355">
        <v>1475</v>
      </c>
      <c r="E2965">
        <v>0.02</v>
      </c>
      <c r="F2965">
        <v>1.2233799999999999</v>
      </c>
      <c r="G2965" s="355">
        <v>0</v>
      </c>
      <c r="H2965">
        <v>0</v>
      </c>
    </row>
    <row r="2966" spans="1:10" x14ac:dyDescent="0.2">
      <c r="A2966">
        <v>7154</v>
      </c>
      <c r="B2966" s="585">
        <v>43117.917361111111</v>
      </c>
      <c r="C2966" s="376" t="s">
        <v>2050</v>
      </c>
      <c r="D2966" s="355">
        <v>1475</v>
      </c>
      <c r="E2966">
        <v>0.02</v>
      </c>
      <c r="F2966">
        <v>1.22298</v>
      </c>
      <c r="G2966" s="355">
        <v>0</v>
      </c>
      <c r="H2966">
        <v>1.22298</v>
      </c>
      <c r="I2966">
        <v>0.66</v>
      </c>
      <c r="J2966" s="355">
        <v>13488.6</v>
      </c>
    </row>
    <row r="2967" spans="1:10" x14ac:dyDescent="0.2">
      <c r="A2967">
        <v>7138</v>
      </c>
      <c r="B2967" s="585">
        <v>43117.831944444442</v>
      </c>
      <c r="C2967" s="376" t="s">
        <v>92</v>
      </c>
      <c r="D2967" s="355">
        <v>1476</v>
      </c>
      <c r="E2967">
        <v>0.01</v>
      </c>
      <c r="F2967">
        <v>1.22505</v>
      </c>
      <c r="G2967" s="355">
        <v>0</v>
      </c>
      <c r="H2967">
        <v>0</v>
      </c>
    </row>
    <row r="2968" spans="1:10" x14ac:dyDescent="0.2">
      <c r="A2968">
        <v>7140</v>
      </c>
      <c r="B2968" s="585">
        <v>43117.845138888886</v>
      </c>
      <c r="C2968" s="376" t="s">
        <v>2050</v>
      </c>
      <c r="D2968" s="355">
        <v>1476</v>
      </c>
      <c r="E2968">
        <v>0.01</v>
      </c>
      <c r="F2968">
        <v>1.22662</v>
      </c>
      <c r="G2968" s="355">
        <v>0</v>
      </c>
      <c r="H2968">
        <v>1.22662</v>
      </c>
      <c r="I2968">
        <v>1.5</v>
      </c>
      <c r="J2968" s="355">
        <v>13489.62</v>
      </c>
    </row>
    <row r="2969" spans="1:10" x14ac:dyDescent="0.2">
      <c r="A2969">
        <v>7141</v>
      </c>
      <c r="B2969" s="585">
        <v>43117.845138888886</v>
      </c>
      <c r="C2969" s="376" t="s">
        <v>92</v>
      </c>
      <c r="D2969" s="355">
        <v>1477</v>
      </c>
      <c r="E2969">
        <v>0.01</v>
      </c>
      <c r="F2969">
        <v>1.2266699999999999</v>
      </c>
      <c r="G2969" s="355">
        <v>0</v>
      </c>
      <c r="H2969">
        <v>0</v>
      </c>
    </row>
    <row r="2970" spans="1:10" x14ac:dyDescent="0.2">
      <c r="A2970">
        <v>7147</v>
      </c>
      <c r="B2970" s="585">
        <v>43117.868055555555</v>
      </c>
      <c r="C2970" s="376" t="s">
        <v>2050</v>
      </c>
      <c r="D2970" s="355">
        <v>1477</v>
      </c>
      <c r="E2970">
        <v>0.01</v>
      </c>
      <c r="F2970">
        <v>1.22824</v>
      </c>
      <c r="G2970" s="355">
        <v>0</v>
      </c>
      <c r="H2970">
        <v>1.22824</v>
      </c>
      <c r="I2970">
        <v>1.5</v>
      </c>
      <c r="J2970" s="355">
        <v>13491.12</v>
      </c>
    </row>
    <row r="2971" spans="1:10" x14ac:dyDescent="0.2">
      <c r="A2971">
        <v>7143</v>
      </c>
      <c r="B2971" s="585">
        <v>43117.855555555558</v>
      </c>
      <c r="C2971" s="376" t="s">
        <v>93</v>
      </c>
      <c r="D2971" s="355">
        <v>1478</v>
      </c>
      <c r="E2971">
        <v>0.03</v>
      </c>
      <c r="F2971">
        <v>1.22688</v>
      </c>
      <c r="G2971" s="355">
        <v>0</v>
      </c>
      <c r="H2971">
        <v>0</v>
      </c>
    </row>
    <row r="2972" spans="1:10" x14ac:dyDescent="0.2">
      <c r="A2972">
        <v>7155</v>
      </c>
      <c r="B2972" s="585">
        <v>43117.917361111111</v>
      </c>
      <c r="C2972" s="376" t="s">
        <v>2050</v>
      </c>
      <c r="D2972" s="355">
        <v>1478</v>
      </c>
      <c r="E2972">
        <v>0.03</v>
      </c>
      <c r="F2972">
        <v>1.22298</v>
      </c>
      <c r="G2972" s="355">
        <v>0</v>
      </c>
      <c r="H2972">
        <v>1.22298</v>
      </c>
      <c r="I2972">
        <v>11.49</v>
      </c>
      <c r="J2972" s="355">
        <v>13500.09</v>
      </c>
    </row>
    <row r="2973" spans="1:10" x14ac:dyDescent="0.2">
      <c r="A2973">
        <v>7148</v>
      </c>
      <c r="B2973" s="585">
        <v>43117.868055555555</v>
      </c>
      <c r="C2973" s="376" t="s">
        <v>92</v>
      </c>
      <c r="D2973" s="355">
        <v>1479</v>
      </c>
      <c r="E2973">
        <v>0.01</v>
      </c>
      <c r="F2973">
        <v>1.2283200000000001</v>
      </c>
      <c r="G2973" s="355">
        <v>0</v>
      </c>
      <c r="H2973">
        <v>0</v>
      </c>
    </row>
    <row r="2974" spans="1:10" x14ac:dyDescent="0.2">
      <c r="A2974">
        <v>7186</v>
      </c>
      <c r="B2974" s="585">
        <v>43118.529861111114</v>
      </c>
      <c r="C2974" s="376" t="s">
        <v>2050</v>
      </c>
      <c r="D2974" s="355">
        <v>1479</v>
      </c>
      <c r="E2974">
        <v>0.01</v>
      </c>
      <c r="F2974">
        <v>1.2225299999999999</v>
      </c>
      <c r="G2974" s="355">
        <v>0</v>
      </c>
      <c r="H2974">
        <v>1.2225299999999999</v>
      </c>
      <c r="I2974">
        <v>-6.22</v>
      </c>
      <c r="J2974" s="355">
        <v>13499.87</v>
      </c>
    </row>
    <row r="2975" spans="1:10" x14ac:dyDescent="0.2">
      <c r="A2975">
        <v>7150</v>
      </c>
      <c r="B2975" s="585">
        <v>43117.913194444445</v>
      </c>
      <c r="C2975" s="376" t="s">
        <v>92</v>
      </c>
      <c r="D2975" s="355">
        <v>1480</v>
      </c>
      <c r="E2975">
        <v>0.02</v>
      </c>
      <c r="F2975">
        <v>1.22482</v>
      </c>
      <c r="G2975" s="355">
        <v>0</v>
      </c>
      <c r="H2975">
        <v>0</v>
      </c>
    </row>
    <row r="2976" spans="1:10" x14ac:dyDescent="0.2">
      <c r="A2976">
        <v>7187</v>
      </c>
      <c r="B2976" s="585">
        <v>43118.529861111114</v>
      </c>
      <c r="C2976" s="376" t="s">
        <v>2050</v>
      </c>
      <c r="D2976" s="355">
        <v>1480</v>
      </c>
      <c r="E2976">
        <v>0.02</v>
      </c>
      <c r="F2976">
        <v>1.2225299999999999</v>
      </c>
      <c r="G2976" s="355">
        <v>0</v>
      </c>
      <c r="H2976">
        <v>1.2225299999999999</v>
      </c>
      <c r="I2976">
        <v>-5.43</v>
      </c>
      <c r="J2976" s="355">
        <v>13494.44</v>
      </c>
    </row>
    <row r="2977" spans="1:10" x14ac:dyDescent="0.2">
      <c r="A2977">
        <v>7156</v>
      </c>
      <c r="B2977" s="585">
        <v>43117.917361111111</v>
      </c>
      <c r="C2977" s="376" t="s">
        <v>93</v>
      </c>
      <c r="D2977" s="355">
        <v>1481</v>
      </c>
      <c r="E2977">
        <v>0.01</v>
      </c>
      <c r="F2977">
        <v>1.2228000000000001</v>
      </c>
      <c r="G2977" s="355">
        <v>0</v>
      </c>
      <c r="H2977">
        <v>0</v>
      </c>
    </row>
    <row r="2978" spans="1:10" x14ac:dyDescent="0.2">
      <c r="A2978">
        <v>7162</v>
      </c>
      <c r="B2978" s="585">
        <v>43117.95208333333</v>
      </c>
      <c r="C2978" s="376" t="s">
        <v>2050</v>
      </c>
      <c r="D2978" s="355">
        <v>1481</v>
      </c>
      <c r="E2978">
        <v>0.01</v>
      </c>
      <c r="F2978">
        <v>1.22123</v>
      </c>
      <c r="G2978" s="355">
        <v>0</v>
      </c>
      <c r="H2978">
        <v>1.22123</v>
      </c>
      <c r="I2978">
        <v>1.5</v>
      </c>
      <c r="J2978" s="355">
        <v>13501.59</v>
      </c>
    </row>
    <row r="2979" spans="1:10" x14ac:dyDescent="0.2">
      <c r="A2979">
        <v>7158</v>
      </c>
      <c r="B2979" s="585">
        <v>43117.95208333333</v>
      </c>
      <c r="C2979" s="376" t="s">
        <v>92</v>
      </c>
      <c r="D2979" s="355">
        <v>1482</v>
      </c>
      <c r="E2979">
        <v>0.03</v>
      </c>
      <c r="F2979">
        <v>1.2212499999999999</v>
      </c>
      <c r="G2979" s="355">
        <v>0</v>
      </c>
      <c r="H2979">
        <v>0</v>
      </c>
    </row>
    <row r="2980" spans="1:10" x14ac:dyDescent="0.2">
      <c r="A2980">
        <v>7188</v>
      </c>
      <c r="B2980" s="585">
        <v>43118.529861111114</v>
      </c>
      <c r="C2980" s="376" t="s">
        <v>2050</v>
      </c>
      <c r="D2980" s="355">
        <v>1482</v>
      </c>
      <c r="E2980">
        <v>0.03</v>
      </c>
      <c r="F2980">
        <v>1.2225299999999999</v>
      </c>
      <c r="G2980" s="355">
        <v>0</v>
      </c>
      <c r="H2980">
        <v>1.2225299999999999</v>
      </c>
      <c r="I2980">
        <v>2.56</v>
      </c>
      <c r="J2980" s="355">
        <v>13497</v>
      </c>
    </row>
    <row r="2981" spans="1:10" x14ac:dyDescent="0.2">
      <c r="A2981">
        <v>7163</v>
      </c>
      <c r="B2981" s="585">
        <v>43117.95208333333</v>
      </c>
      <c r="C2981" s="376" t="s">
        <v>93</v>
      </c>
      <c r="D2981" s="355">
        <v>1483</v>
      </c>
      <c r="E2981">
        <v>0.01</v>
      </c>
      <c r="F2981">
        <v>1.2212099999999999</v>
      </c>
      <c r="G2981" s="355">
        <v>0</v>
      </c>
      <c r="H2981">
        <v>0</v>
      </c>
    </row>
    <row r="2982" spans="1:10" x14ac:dyDescent="0.2">
      <c r="A2982">
        <v>7165</v>
      </c>
      <c r="B2982" s="585">
        <v>43117.989583333336</v>
      </c>
      <c r="C2982" s="376" t="s">
        <v>2050</v>
      </c>
      <c r="D2982" s="355">
        <v>1483</v>
      </c>
      <c r="E2982">
        <v>0.01</v>
      </c>
      <c r="F2982">
        <v>1.2196400000000001</v>
      </c>
      <c r="G2982" s="355">
        <v>0</v>
      </c>
      <c r="H2982">
        <v>1.2196400000000001</v>
      </c>
      <c r="I2982">
        <v>1.5</v>
      </c>
      <c r="J2982" s="355">
        <v>13503.09</v>
      </c>
    </row>
    <row r="2983" spans="1:10" x14ac:dyDescent="0.2">
      <c r="A2983">
        <v>7166</v>
      </c>
      <c r="B2983" s="585">
        <v>43117.989583333336</v>
      </c>
      <c r="C2983" s="376" t="s">
        <v>93</v>
      </c>
      <c r="D2983" s="355">
        <v>1484</v>
      </c>
      <c r="E2983">
        <v>0.01</v>
      </c>
      <c r="F2983">
        <v>1.2196</v>
      </c>
      <c r="G2983" s="355">
        <v>0</v>
      </c>
      <c r="H2983">
        <v>0</v>
      </c>
    </row>
    <row r="2984" spans="1:10" x14ac:dyDescent="0.2">
      <c r="A2984">
        <v>7168</v>
      </c>
      <c r="B2984" s="585">
        <v>43117.995833333334</v>
      </c>
      <c r="C2984" s="376" t="s">
        <v>2050</v>
      </c>
      <c r="D2984" s="355">
        <v>1484</v>
      </c>
      <c r="E2984">
        <v>0.01</v>
      </c>
      <c r="F2984">
        <v>1.2180299999999999</v>
      </c>
      <c r="G2984" s="355">
        <v>0</v>
      </c>
      <c r="H2984">
        <v>1.2180299999999999</v>
      </c>
      <c r="I2984">
        <v>1.5</v>
      </c>
      <c r="J2984" s="355">
        <v>13504.59</v>
      </c>
    </row>
    <row r="2985" spans="1:10" x14ac:dyDescent="0.2">
      <c r="A2985">
        <v>7169</v>
      </c>
      <c r="B2985" s="585">
        <v>43117.996527777781</v>
      </c>
      <c r="C2985" s="376" t="s">
        <v>93</v>
      </c>
      <c r="D2985" s="355">
        <v>1485</v>
      </c>
      <c r="E2985">
        <v>0.01</v>
      </c>
      <c r="F2985">
        <v>1.21834</v>
      </c>
      <c r="G2985" s="355">
        <v>0</v>
      </c>
      <c r="H2985">
        <v>0</v>
      </c>
    </row>
    <row r="2986" spans="1:10" x14ac:dyDescent="0.2">
      <c r="A2986">
        <v>7180</v>
      </c>
      <c r="B2986" s="585">
        <v>43118.039583333331</v>
      </c>
      <c r="C2986" s="376" t="s">
        <v>2050</v>
      </c>
      <c r="D2986" s="355">
        <v>1485</v>
      </c>
      <c r="E2986">
        <v>0.01</v>
      </c>
      <c r="F2986">
        <v>1.2169700000000001</v>
      </c>
      <c r="G2986" s="355">
        <v>0</v>
      </c>
      <c r="H2986">
        <v>1.2169700000000001</v>
      </c>
      <c r="I2986">
        <v>1.5</v>
      </c>
      <c r="J2986" s="355">
        <v>13506.09</v>
      </c>
    </row>
    <row r="2987" spans="1:10" x14ac:dyDescent="0.2">
      <c r="A2987">
        <v>7175</v>
      </c>
      <c r="B2987" s="585">
        <v>43118.03125</v>
      </c>
      <c r="C2987" s="376" t="s">
        <v>92</v>
      </c>
      <c r="D2987" s="355">
        <v>1486</v>
      </c>
      <c r="E2987">
        <v>0.06</v>
      </c>
      <c r="F2987">
        <v>1.21774</v>
      </c>
      <c r="G2987" s="355">
        <v>0</v>
      </c>
      <c r="H2987">
        <v>0</v>
      </c>
    </row>
    <row r="2988" spans="1:10" x14ac:dyDescent="0.2">
      <c r="A2988">
        <v>7189</v>
      </c>
      <c r="B2988" s="585">
        <v>43118.529861111114</v>
      </c>
      <c r="C2988" s="376" t="s">
        <v>2050</v>
      </c>
      <c r="D2988" s="355">
        <v>1486</v>
      </c>
      <c r="E2988">
        <v>0.06</v>
      </c>
      <c r="F2988">
        <v>1.2225299999999999</v>
      </c>
      <c r="G2988" s="355">
        <v>0</v>
      </c>
      <c r="H2988">
        <v>1.2225299999999999</v>
      </c>
      <c r="I2988">
        <v>28.32</v>
      </c>
      <c r="J2988" s="355">
        <v>13525.32</v>
      </c>
    </row>
    <row r="2989" spans="1:10" x14ac:dyDescent="0.2">
      <c r="A2989">
        <v>7181</v>
      </c>
      <c r="B2989" s="585">
        <v>43118.039583333331</v>
      </c>
      <c r="C2989" s="376" t="s">
        <v>93</v>
      </c>
      <c r="D2989" s="355">
        <v>1487</v>
      </c>
      <c r="E2989">
        <v>0.01</v>
      </c>
      <c r="F2989">
        <v>1.2169000000000001</v>
      </c>
      <c r="G2989" s="355">
        <v>0</v>
      </c>
      <c r="H2989">
        <v>0</v>
      </c>
    </row>
    <row r="2990" spans="1:10" x14ac:dyDescent="0.2">
      <c r="A2990">
        <v>7228</v>
      </c>
      <c r="B2990" s="585">
        <v>43119.744444444441</v>
      </c>
      <c r="C2990" s="376" t="s">
        <v>2050</v>
      </c>
      <c r="D2990" s="355">
        <v>1487</v>
      </c>
      <c r="E2990">
        <v>0.01</v>
      </c>
      <c r="F2990">
        <v>1.22292</v>
      </c>
      <c r="G2990" s="355">
        <v>0</v>
      </c>
      <c r="H2990">
        <v>1.22292</v>
      </c>
      <c r="I2990">
        <v>-6.02</v>
      </c>
      <c r="J2990" s="355">
        <v>13529.79</v>
      </c>
    </row>
    <row r="2991" spans="1:10" x14ac:dyDescent="0.2">
      <c r="A2991">
        <v>7183</v>
      </c>
      <c r="B2991" s="585">
        <v>43118.306250000001</v>
      </c>
      <c r="C2991" s="376" t="s">
        <v>93</v>
      </c>
      <c r="D2991" s="355">
        <v>1488</v>
      </c>
      <c r="E2991">
        <v>0.02</v>
      </c>
      <c r="F2991">
        <v>1.2204299999999999</v>
      </c>
      <c r="G2991" s="355">
        <v>0</v>
      </c>
      <c r="H2991">
        <v>0</v>
      </c>
    </row>
    <row r="2992" spans="1:10" x14ac:dyDescent="0.2">
      <c r="A2992">
        <v>7229</v>
      </c>
      <c r="B2992" s="585">
        <v>43119.744444444441</v>
      </c>
      <c r="C2992" s="376" t="s">
        <v>2050</v>
      </c>
      <c r="D2992" s="355">
        <v>1488</v>
      </c>
      <c r="E2992">
        <v>0.02</v>
      </c>
      <c r="F2992">
        <v>1.22292</v>
      </c>
      <c r="G2992" s="355">
        <v>0</v>
      </c>
      <c r="H2992">
        <v>1.22292</v>
      </c>
      <c r="I2992">
        <v>-4.99</v>
      </c>
      <c r="J2992" s="355">
        <v>13524.8</v>
      </c>
    </row>
    <row r="2993" spans="1:10" x14ac:dyDescent="0.2">
      <c r="A2993">
        <v>7190</v>
      </c>
      <c r="B2993" s="585">
        <v>43118.529861111114</v>
      </c>
      <c r="C2993" s="376" t="s">
        <v>92</v>
      </c>
      <c r="D2993" s="355">
        <v>1489</v>
      </c>
      <c r="E2993">
        <v>0.01</v>
      </c>
      <c r="F2993">
        <v>1.2225600000000001</v>
      </c>
      <c r="G2993" s="355">
        <v>0</v>
      </c>
      <c r="H2993">
        <v>0</v>
      </c>
    </row>
    <row r="2994" spans="1:10" x14ac:dyDescent="0.2">
      <c r="A2994">
        <v>7196</v>
      </c>
      <c r="B2994" s="585">
        <v>43118.570138888892</v>
      </c>
      <c r="C2994" s="376" t="s">
        <v>2050</v>
      </c>
      <c r="D2994" s="355">
        <v>1489</v>
      </c>
      <c r="E2994">
        <v>0.01</v>
      </c>
      <c r="F2994">
        <v>1.2241299999999999</v>
      </c>
      <c r="G2994" s="355">
        <v>0</v>
      </c>
      <c r="H2994">
        <v>1.2241299999999999</v>
      </c>
      <c r="I2994">
        <v>1.5</v>
      </c>
      <c r="J2994" s="355">
        <v>13526.82</v>
      </c>
    </row>
    <row r="2995" spans="1:10" x14ac:dyDescent="0.2">
      <c r="A2995">
        <v>7192</v>
      </c>
      <c r="B2995" s="585">
        <v>43118.560416666667</v>
      </c>
      <c r="C2995" s="376" t="s">
        <v>93</v>
      </c>
      <c r="D2995" s="355">
        <v>1490</v>
      </c>
      <c r="E2995">
        <v>0.03</v>
      </c>
      <c r="F2995">
        <v>1.2239800000000001</v>
      </c>
      <c r="G2995" s="355">
        <v>0</v>
      </c>
      <c r="H2995">
        <v>0</v>
      </c>
    </row>
    <row r="2996" spans="1:10" x14ac:dyDescent="0.2">
      <c r="A2996">
        <v>7230</v>
      </c>
      <c r="B2996" s="585">
        <v>43119.744444444441</v>
      </c>
      <c r="C2996" s="376" t="s">
        <v>2050</v>
      </c>
      <c r="D2996" s="355">
        <v>1490</v>
      </c>
      <c r="E2996">
        <v>0.03</v>
      </c>
      <c r="F2996">
        <v>1.22292</v>
      </c>
      <c r="G2996" s="355">
        <v>0</v>
      </c>
      <c r="H2996">
        <v>1.22292</v>
      </c>
      <c r="I2996">
        <v>3.17</v>
      </c>
      <c r="J2996" s="355">
        <v>13527.96</v>
      </c>
    </row>
    <row r="2997" spans="1:10" x14ac:dyDescent="0.2">
      <c r="A2997">
        <v>7197</v>
      </c>
      <c r="B2997" s="585">
        <v>43118.570138888892</v>
      </c>
      <c r="C2997" s="376" t="s">
        <v>92</v>
      </c>
      <c r="D2997" s="355">
        <v>1491</v>
      </c>
      <c r="E2997">
        <v>0.01</v>
      </c>
      <c r="F2997">
        <v>1.2241899999999999</v>
      </c>
      <c r="G2997" s="355">
        <v>0</v>
      </c>
      <c r="H2997">
        <v>0</v>
      </c>
    </row>
    <row r="2998" spans="1:10" x14ac:dyDescent="0.2">
      <c r="A2998">
        <v>7199</v>
      </c>
      <c r="B2998" s="585">
        <v>43118.697222222225</v>
      </c>
      <c r="C2998" s="376" t="s">
        <v>2050</v>
      </c>
      <c r="D2998" s="355">
        <v>1491</v>
      </c>
      <c r="E2998">
        <v>0.01</v>
      </c>
      <c r="F2998">
        <v>1.22576</v>
      </c>
      <c r="G2998" s="355">
        <v>0</v>
      </c>
      <c r="H2998">
        <v>1.22576</v>
      </c>
      <c r="I2998">
        <v>1.5</v>
      </c>
      <c r="J2998" s="355">
        <v>13528.32</v>
      </c>
    </row>
    <row r="2999" spans="1:10" x14ac:dyDescent="0.2">
      <c r="A2999">
        <v>7200</v>
      </c>
      <c r="B2999" s="585">
        <v>43118.697916666664</v>
      </c>
      <c r="C2999" s="376" t="s">
        <v>92</v>
      </c>
      <c r="D2999" s="355">
        <v>1492</v>
      </c>
      <c r="E2999">
        <v>0.01</v>
      </c>
      <c r="F2999">
        <v>1.2257</v>
      </c>
      <c r="G2999" s="355">
        <v>0</v>
      </c>
      <c r="H2999">
        <v>0</v>
      </c>
    </row>
    <row r="3000" spans="1:10" x14ac:dyDescent="0.2">
      <c r="A3000">
        <v>7210</v>
      </c>
      <c r="B3000" s="585">
        <v>43119.1</v>
      </c>
      <c r="C3000" s="376" t="s">
        <v>2050</v>
      </c>
      <c r="D3000" s="355">
        <v>1492</v>
      </c>
      <c r="E3000">
        <v>0.01</v>
      </c>
      <c r="F3000">
        <v>1.22502</v>
      </c>
      <c r="G3000" s="355">
        <v>0</v>
      </c>
      <c r="H3000">
        <v>1.22502</v>
      </c>
      <c r="I3000">
        <v>-0.87</v>
      </c>
      <c r="J3000" s="355">
        <v>13527.45</v>
      </c>
    </row>
    <row r="3001" spans="1:10" x14ac:dyDescent="0.2">
      <c r="A3001">
        <v>7202</v>
      </c>
      <c r="B3001" s="585">
        <v>43118.828472222223</v>
      </c>
      <c r="C3001" s="376" t="s">
        <v>92</v>
      </c>
      <c r="D3001" s="355">
        <v>1493</v>
      </c>
      <c r="E3001">
        <v>0.02</v>
      </c>
      <c r="F3001">
        <v>1.2221500000000001</v>
      </c>
      <c r="G3001" s="355">
        <v>0</v>
      </c>
      <c r="H3001">
        <v>0</v>
      </c>
    </row>
    <row r="3002" spans="1:10" x14ac:dyDescent="0.2">
      <c r="A3002">
        <v>7211</v>
      </c>
      <c r="B3002" s="585">
        <v>43119.1</v>
      </c>
      <c r="C3002" s="376" t="s">
        <v>2050</v>
      </c>
      <c r="D3002" s="355">
        <v>1493</v>
      </c>
      <c r="E3002">
        <v>0.02</v>
      </c>
      <c r="F3002">
        <v>1.22502</v>
      </c>
      <c r="G3002" s="355">
        <v>0</v>
      </c>
      <c r="H3002">
        <v>1.22502</v>
      </c>
      <c r="I3002">
        <v>5.36</v>
      </c>
      <c r="J3002" s="355">
        <v>13532.81</v>
      </c>
    </row>
    <row r="3003" spans="1:10" x14ac:dyDescent="0.2">
      <c r="A3003">
        <v>7212</v>
      </c>
      <c r="B3003" s="585">
        <v>43119.1</v>
      </c>
      <c r="C3003" s="376" t="s">
        <v>92</v>
      </c>
      <c r="D3003" s="355">
        <v>1494</v>
      </c>
      <c r="E3003">
        <v>0.01</v>
      </c>
      <c r="F3003">
        <v>1.22505</v>
      </c>
      <c r="G3003" s="355">
        <v>0</v>
      </c>
      <c r="H3003">
        <v>0</v>
      </c>
    </row>
    <row r="3004" spans="1:10" x14ac:dyDescent="0.2">
      <c r="A3004">
        <v>7214</v>
      </c>
      <c r="B3004" s="585">
        <v>43119.23333333333</v>
      </c>
      <c r="C3004" s="376" t="s">
        <v>2050</v>
      </c>
      <c r="D3004" s="355">
        <v>1494</v>
      </c>
      <c r="E3004">
        <v>0.01</v>
      </c>
      <c r="F3004">
        <v>1.22662</v>
      </c>
      <c r="G3004" s="355">
        <v>0</v>
      </c>
      <c r="H3004">
        <v>1.22662</v>
      </c>
      <c r="I3004">
        <v>1.5</v>
      </c>
      <c r="J3004" s="355">
        <v>13534.31</v>
      </c>
    </row>
    <row r="3005" spans="1:10" x14ac:dyDescent="0.2">
      <c r="A3005">
        <v>7215</v>
      </c>
      <c r="B3005" s="585">
        <v>43119.23333333333</v>
      </c>
      <c r="C3005" s="376" t="s">
        <v>92</v>
      </c>
      <c r="D3005" s="355">
        <v>1495</v>
      </c>
      <c r="E3005">
        <v>0.01</v>
      </c>
      <c r="F3005">
        <v>1.22664</v>
      </c>
      <c r="G3005" s="355">
        <v>0</v>
      </c>
      <c r="H3005">
        <v>0</v>
      </c>
    </row>
    <row r="3006" spans="1:10" x14ac:dyDescent="0.2">
      <c r="A3006">
        <v>7222</v>
      </c>
      <c r="B3006" s="585">
        <v>43119.45416666667</v>
      </c>
      <c r="C3006" s="376" t="s">
        <v>2050</v>
      </c>
      <c r="D3006" s="355">
        <v>1495</v>
      </c>
      <c r="E3006">
        <v>0.01</v>
      </c>
      <c r="F3006">
        <v>1.22821</v>
      </c>
      <c r="G3006" s="355">
        <v>0</v>
      </c>
      <c r="H3006">
        <v>1.22821</v>
      </c>
      <c r="I3006">
        <v>1.5</v>
      </c>
      <c r="J3006" s="355">
        <v>13535.81</v>
      </c>
    </row>
    <row r="3007" spans="1:10" x14ac:dyDescent="0.2">
      <c r="A3007">
        <v>7217</v>
      </c>
      <c r="B3007" s="585">
        <v>43119.4</v>
      </c>
      <c r="C3007" s="376" t="s">
        <v>93</v>
      </c>
      <c r="D3007" s="355">
        <v>1496</v>
      </c>
      <c r="E3007">
        <v>0.06</v>
      </c>
      <c r="F3007">
        <v>1.22749</v>
      </c>
      <c r="G3007" s="355">
        <v>0</v>
      </c>
      <c r="H3007">
        <v>0</v>
      </c>
    </row>
    <row r="3008" spans="1:10" x14ac:dyDescent="0.2">
      <c r="A3008">
        <v>7231</v>
      </c>
      <c r="B3008" s="585">
        <v>43119.744444444441</v>
      </c>
      <c r="C3008" s="376" t="s">
        <v>2050</v>
      </c>
      <c r="D3008" s="355">
        <v>1496</v>
      </c>
      <c r="E3008">
        <v>0.06</v>
      </c>
      <c r="F3008">
        <v>1.22292</v>
      </c>
      <c r="G3008" s="355">
        <v>0</v>
      </c>
      <c r="H3008">
        <v>1.22292</v>
      </c>
      <c r="I3008">
        <v>27</v>
      </c>
      <c r="J3008" s="355">
        <v>13554.96</v>
      </c>
    </row>
    <row r="3009" spans="1:10" x14ac:dyDescent="0.2">
      <c r="A3009">
        <v>7223</v>
      </c>
      <c r="B3009" s="585">
        <v>43119.45416666667</v>
      </c>
      <c r="C3009" s="376" t="s">
        <v>92</v>
      </c>
      <c r="D3009" s="355">
        <v>1497</v>
      </c>
      <c r="E3009">
        <v>0.01</v>
      </c>
      <c r="F3009">
        <v>1.2282200000000001</v>
      </c>
      <c r="G3009" s="355">
        <v>0</v>
      </c>
      <c r="H3009">
        <v>0</v>
      </c>
    </row>
    <row r="3010" spans="1:10" x14ac:dyDescent="0.2">
      <c r="A3010">
        <v>7269</v>
      </c>
      <c r="B3010" s="585">
        <v>43123.705555555556</v>
      </c>
      <c r="C3010" s="376" t="s">
        <v>2050</v>
      </c>
      <c r="D3010" s="355">
        <v>1497</v>
      </c>
      <c r="E3010">
        <v>0.01</v>
      </c>
      <c r="F3010">
        <v>1.2276800000000001</v>
      </c>
      <c r="G3010" s="355">
        <v>0</v>
      </c>
      <c r="H3010">
        <v>1.2276800000000001</v>
      </c>
      <c r="I3010">
        <v>-0.85</v>
      </c>
      <c r="J3010" s="355">
        <v>13570.61</v>
      </c>
    </row>
    <row r="3011" spans="1:10" x14ac:dyDescent="0.2">
      <c r="A3011">
        <v>7225</v>
      </c>
      <c r="B3011" s="585">
        <v>43119.663194444445</v>
      </c>
      <c r="C3011" s="376" t="s">
        <v>92</v>
      </c>
      <c r="D3011" s="355">
        <v>1498</v>
      </c>
      <c r="E3011">
        <v>0.02</v>
      </c>
      <c r="F3011">
        <v>1.2246999999999999</v>
      </c>
      <c r="G3011" s="355">
        <v>0</v>
      </c>
      <c r="H3011">
        <v>0</v>
      </c>
    </row>
    <row r="3012" spans="1:10" x14ac:dyDescent="0.2">
      <c r="A3012">
        <v>7270</v>
      </c>
      <c r="B3012" s="585">
        <v>43123.705555555556</v>
      </c>
      <c r="C3012" s="376" t="s">
        <v>2050</v>
      </c>
      <c r="D3012" s="355">
        <v>1498</v>
      </c>
      <c r="E3012">
        <v>0.02</v>
      </c>
      <c r="F3012">
        <v>1.2276800000000001</v>
      </c>
      <c r="G3012" s="355">
        <v>0</v>
      </c>
      <c r="H3012">
        <v>1.2276800000000001</v>
      </c>
      <c r="I3012">
        <v>5.34</v>
      </c>
      <c r="J3012" s="355">
        <v>13575.95</v>
      </c>
    </row>
    <row r="3013" spans="1:10" x14ac:dyDescent="0.2">
      <c r="A3013">
        <v>7232</v>
      </c>
      <c r="B3013" s="585">
        <v>43119.744444444441</v>
      </c>
      <c r="C3013" s="376" t="s">
        <v>93</v>
      </c>
      <c r="D3013" s="355">
        <v>1499</v>
      </c>
      <c r="E3013">
        <v>0.01</v>
      </c>
      <c r="F3013">
        <v>1.22289</v>
      </c>
      <c r="G3013" s="355">
        <v>0</v>
      </c>
      <c r="H3013">
        <v>0</v>
      </c>
    </row>
    <row r="3014" spans="1:10" x14ac:dyDescent="0.2">
      <c r="A3014">
        <v>7239</v>
      </c>
      <c r="B3014" s="585">
        <v>43122.052777777775</v>
      </c>
      <c r="C3014" s="376" t="s">
        <v>2050</v>
      </c>
      <c r="D3014" s="355">
        <v>1499</v>
      </c>
      <c r="E3014">
        <v>0.01</v>
      </c>
      <c r="F3014">
        <v>1.2241</v>
      </c>
      <c r="G3014" s="355">
        <v>0</v>
      </c>
      <c r="H3014">
        <v>1.2241</v>
      </c>
      <c r="I3014">
        <v>-1.21</v>
      </c>
      <c r="J3014" s="355">
        <v>13553.75</v>
      </c>
    </row>
    <row r="3015" spans="1:10" x14ac:dyDescent="0.2">
      <c r="A3015">
        <v>7234</v>
      </c>
      <c r="B3015" s="585">
        <v>43122</v>
      </c>
      <c r="C3015" s="376" t="s">
        <v>93</v>
      </c>
      <c r="D3015" s="355">
        <v>1500</v>
      </c>
      <c r="E3015">
        <v>0.02</v>
      </c>
      <c r="F3015">
        <v>1.22702</v>
      </c>
      <c r="G3015" s="355">
        <v>0</v>
      </c>
      <c r="H3015">
        <v>0</v>
      </c>
    </row>
    <row r="3016" spans="1:10" x14ac:dyDescent="0.2">
      <c r="A3016">
        <v>7240</v>
      </c>
      <c r="B3016" s="585">
        <v>43122.052777777775</v>
      </c>
      <c r="C3016" s="376" t="s">
        <v>2050</v>
      </c>
      <c r="D3016" s="355">
        <v>1500</v>
      </c>
      <c r="E3016">
        <v>0.02</v>
      </c>
      <c r="F3016">
        <v>1.2241</v>
      </c>
      <c r="G3016" s="355">
        <v>0</v>
      </c>
      <c r="H3016">
        <v>1.2241</v>
      </c>
      <c r="I3016">
        <v>5.7</v>
      </c>
      <c r="J3016" s="355">
        <v>13559.45</v>
      </c>
    </row>
    <row r="3017" spans="1:10" x14ac:dyDescent="0.2">
      <c r="A3017">
        <v>7241</v>
      </c>
      <c r="B3017" s="585">
        <v>43122.052777777775</v>
      </c>
      <c r="C3017" s="376" t="s">
        <v>93</v>
      </c>
      <c r="D3017" s="355">
        <v>1501</v>
      </c>
      <c r="E3017">
        <v>0.01</v>
      </c>
      <c r="F3017">
        <v>1.2240500000000001</v>
      </c>
      <c r="G3017" s="355">
        <v>0</v>
      </c>
      <c r="H3017">
        <v>0</v>
      </c>
    </row>
    <row r="3018" spans="1:10" x14ac:dyDescent="0.2">
      <c r="A3018">
        <v>7243</v>
      </c>
      <c r="B3018" s="585">
        <v>43122.254861111112</v>
      </c>
      <c r="C3018" s="376" t="s">
        <v>2050</v>
      </c>
      <c r="D3018" s="355">
        <v>1501</v>
      </c>
      <c r="E3018">
        <v>0.01</v>
      </c>
      <c r="F3018">
        <v>1.22248</v>
      </c>
      <c r="G3018" s="355">
        <v>0</v>
      </c>
      <c r="H3018">
        <v>1.22248</v>
      </c>
      <c r="I3018">
        <v>1.5</v>
      </c>
      <c r="J3018" s="355">
        <v>13560.95</v>
      </c>
    </row>
    <row r="3019" spans="1:10" x14ac:dyDescent="0.2">
      <c r="A3019">
        <v>7244</v>
      </c>
      <c r="B3019" s="585">
        <v>43122.254861111112</v>
      </c>
      <c r="C3019" s="376" t="s">
        <v>93</v>
      </c>
      <c r="D3019" s="355">
        <v>1502</v>
      </c>
      <c r="E3019">
        <v>0.01</v>
      </c>
      <c r="F3019">
        <v>1.2224299999999999</v>
      </c>
      <c r="G3019" s="355">
        <v>0</v>
      </c>
      <c r="H3019">
        <v>0</v>
      </c>
    </row>
    <row r="3020" spans="1:10" x14ac:dyDescent="0.2">
      <c r="A3020">
        <v>7249</v>
      </c>
      <c r="B3020" s="585">
        <v>43122.790972222225</v>
      </c>
      <c r="C3020" s="376" t="s">
        <v>2050</v>
      </c>
      <c r="D3020" s="355">
        <v>1502</v>
      </c>
      <c r="E3020">
        <v>0.01</v>
      </c>
      <c r="F3020">
        <v>1.22319</v>
      </c>
      <c r="G3020" s="355">
        <v>0</v>
      </c>
      <c r="H3020">
        <v>1.22319</v>
      </c>
      <c r="I3020">
        <v>-0.83</v>
      </c>
      <c r="J3020" s="355">
        <v>13560.12</v>
      </c>
    </row>
    <row r="3021" spans="1:10" x14ac:dyDescent="0.2">
      <c r="A3021">
        <v>7246</v>
      </c>
      <c r="B3021" s="585">
        <v>43122.513888888891</v>
      </c>
      <c r="C3021" s="376" t="s">
        <v>93</v>
      </c>
      <c r="D3021" s="355">
        <v>1503</v>
      </c>
      <c r="E3021">
        <v>0.02</v>
      </c>
      <c r="F3021">
        <v>1.22593</v>
      </c>
      <c r="G3021" s="355">
        <v>0</v>
      </c>
      <c r="H3021">
        <v>0</v>
      </c>
    </row>
    <row r="3022" spans="1:10" x14ac:dyDescent="0.2">
      <c r="A3022">
        <v>7250</v>
      </c>
      <c r="B3022" s="585">
        <v>43122.790972222225</v>
      </c>
      <c r="C3022" s="376" t="s">
        <v>2050</v>
      </c>
      <c r="D3022" s="355">
        <v>1503</v>
      </c>
      <c r="E3022">
        <v>0.02</v>
      </c>
      <c r="F3022">
        <v>1.22319</v>
      </c>
      <c r="G3022" s="355">
        <v>0</v>
      </c>
      <c r="H3022">
        <v>1.22319</v>
      </c>
      <c r="I3022">
        <v>5.34</v>
      </c>
      <c r="J3022" s="355">
        <v>13565.46</v>
      </c>
    </row>
    <row r="3023" spans="1:10" x14ac:dyDescent="0.2">
      <c r="A3023">
        <v>7251</v>
      </c>
      <c r="B3023" s="585">
        <v>43122.790972222225</v>
      </c>
      <c r="C3023" s="376" t="s">
        <v>93</v>
      </c>
      <c r="D3023" s="355">
        <v>1504</v>
      </c>
      <c r="E3023">
        <v>0.01</v>
      </c>
      <c r="F3023">
        <v>1.2231700000000001</v>
      </c>
      <c r="G3023" s="355">
        <v>0</v>
      </c>
      <c r="H3023">
        <v>0</v>
      </c>
    </row>
    <row r="3024" spans="1:10" x14ac:dyDescent="0.2">
      <c r="A3024">
        <v>7259</v>
      </c>
      <c r="B3024" s="585">
        <v>43123.37777777778</v>
      </c>
      <c r="C3024" s="376" t="s">
        <v>2050</v>
      </c>
      <c r="D3024" s="355">
        <v>1504</v>
      </c>
      <c r="E3024">
        <v>0.01</v>
      </c>
      <c r="F3024">
        <v>1.22397</v>
      </c>
      <c r="G3024" s="355">
        <v>0</v>
      </c>
      <c r="H3024">
        <v>1.22397</v>
      </c>
      <c r="I3024">
        <v>-0.8</v>
      </c>
      <c r="J3024" s="355">
        <v>13564.65</v>
      </c>
    </row>
    <row r="3025" spans="1:10" x14ac:dyDescent="0.2">
      <c r="A3025">
        <v>7256</v>
      </c>
      <c r="B3025" s="585">
        <v>43123.105555555558</v>
      </c>
      <c r="C3025" s="376" t="s">
        <v>93</v>
      </c>
      <c r="D3025" s="355">
        <v>1505</v>
      </c>
      <c r="E3025">
        <v>0.02</v>
      </c>
      <c r="F3025">
        <v>1.2266900000000001</v>
      </c>
      <c r="G3025" s="355">
        <v>0</v>
      </c>
      <c r="H3025">
        <v>0</v>
      </c>
    </row>
    <row r="3026" spans="1:10" x14ac:dyDescent="0.2">
      <c r="A3026">
        <v>7260</v>
      </c>
      <c r="B3026" s="585">
        <v>43123.37777777778</v>
      </c>
      <c r="C3026" s="376" t="s">
        <v>2050</v>
      </c>
      <c r="D3026" s="355">
        <v>1505</v>
      </c>
      <c r="E3026">
        <v>0.02</v>
      </c>
      <c r="F3026">
        <v>1.22397</v>
      </c>
      <c r="G3026" s="355">
        <v>0</v>
      </c>
      <c r="H3026">
        <v>1.22397</v>
      </c>
      <c r="I3026">
        <v>5.3</v>
      </c>
      <c r="J3026" s="355">
        <v>13569.95</v>
      </c>
    </row>
    <row r="3027" spans="1:10" x14ac:dyDescent="0.2">
      <c r="A3027">
        <v>7261</v>
      </c>
      <c r="B3027" s="585">
        <v>43123.37777777778</v>
      </c>
      <c r="C3027" s="376" t="s">
        <v>93</v>
      </c>
      <c r="D3027" s="355">
        <v>1506</v>
      </c>
      <c r="E3027">
        <v>0.01</v>
      </c>
      <c r="F3027">
        <v>1.22393</v>
      </c>
      <c r="G3027" s="355">
        <v>0</v>
      </c>
      <c r="H3027">
        <v>0</v>
      </c>
    </row>
    <row r="3028" spans="1:10" x14ac:dyDescent="0.2">
      <c r="A3028">
        <v>7263</v>
      </c>
      <c r="B3028" s="585">
        <v>43123.438194444447</v>
      </c>
      <c r="C3028" s="376" t="s">
        <v>2050</v>
      </c>
      <c r="D3028" s="355">
        <v>1506</v>
      </c>
      <c r="E3028">
        <v>0.01</v>
      </c>
      <c r="F3028">
        <v>1.2223599999999999</v>
      </c>
      <c r="G3028" s="355">
        <v>0</v>
      </c>
      <c r="H3028">
        <v>1.2223599999999999</v>
      </c>
      <c r="I3028">
        <v>1.5</v>
      </c>
      <c r="J3028" s="355">
        <v>13571.45</v>
      </c>
    </row>
    <row r="3029" spans="1:10" x14ac:dyDescent="0.2">
      <c r="A3029">
        <v>7264</v>
      </c>
      <c r="B3029" s="585">
        <v>43123.438194444447</v>
      </c>
      <c r="C3029" s="376" t="s">
        <v>93</v>
      </c>
      <c r="D3029" s="355">
        <v>1507</v>
      </c>
      <c r="E3029">
        <v>0.01</v>
      </c>
      <c r="F3029">
        <v>1.2223299999999999</v>
      </c>
      <c r="G3029" s="355">
        <v>0</v>
      </c>
      <c r="H3029">
        <v>0</v>
      </c>
    </row>
    <row r="3030" spans="1:10" x14ac:dyDescent="0.2">
      <c r="A3030">
        <v>7395</v>
      </c>
      <c r="B3030" s="585">
        <v>43125.877083333333</v>
      </c>
      <c r="C3030" s="376" t="s">
        <v>2050</v>
      </c>
      <c r="D3030" s="355">
        <v>1507</v>
      </c>
      <c r="E3030">
        <v>0.01</v>
      </c>
      <c r="F3030">
        <v>1.24543</v>
      </c>
      <c r="G3030" s="355">
        <v>0</v>
      </c>
      <c r="H3030">
        <v>1.24543</v>
      </c>
      <c r="I3030">
        <v>-22.91</v>
      </c>
      <c r="J3030" s="355">
        <v>13584.54</v>
      </c>
    </row>
    <row r="3031" spans="1:10" x14ac:dyDescent="0.2">
      <c r="A3031">
        <v>7266</v>
      </c>
      <c r="B3031" s="585">
        <v>43123.647222222222</v>
      </c>
      <c r="C3031" s="376" t="s">
        <v>93</v>
      </c>
      <c r="D3031" s="355">
        <v>1508</v>
      </c>
      <c r="E3031">
        <v>0.02</v>
      </c>
      <c r="F3031">
        <v>1.22584</v>
      </c>
      <c r="G3031" s="355">
        <v>0</v>
      </c>
      <c r="H3031">
        <v>0</v>
      </c>
    </row>
    <row r="3032" spans="1:10" x14ac:dyDescent="0.2">
      <c r="A3032">
        <v>7396</v>
      </c>
      <c r="B3032" s="585">
        <v>43125.877083333333</v>
      </c>
      <c r="C3032" s="376" t="s">
        <v>2050</v>
      </c>
      <c r="D3032" s="355">
        <v>1508</v>
      </c>
      <c r="E3032">
        <v>0.02</v>
      </c>
      <c r="F3032">
        <v>1.24543</v>
      </c>
      <c r="G3032" s="355">
        <v>0</v>
      </c>
      <c r="H3032">
        <v>1.24543</v>
      </c>
      <c r="I3032">
        <v>-38.799999999999997</v>
      </c>
      <c r="J3032" s="355">
        <v>13545.74</v>
      </c>
    </row>
    <row r="3033" spans="1:10" x14ac:dyDescent="0.2">
      <c r="A3033">
        <v>7271</v>
      </c>
      <c r="B3033" s="585">
        <v>43123.705555555556</v>
      </c>
      <c r="C3033" s="376" t="s">
        <v>92</v>
      </c>
      <c r="D3033" s="355">
        <v>1509</v>
      </c>
      <c r="E3033">
        <v>0.01</v>
      </c>
      <c r="F3033">
        <v>1.2277100000000001</v>
      </c>
      <c r="G3033" s="355">
        <v>0</v>
      </c>
      <c r="H3033">
        <v>0</v>
      </c>
    </row>
    <row r="3034" spans="1:10" x14ac:dyDescent="0.2">
      <c r="A3034">
        <v>7273</v>
      </c>
      <c r="B3034" s="585">
        <v>43123.726388888892</v>
      </c>
      <c r="C3034" s="376" t="s">
        <v>2050</v>
      </c>
      <c r="D3034" s="355">
        <v>1509</v>
      </c>
      <c r="E3034">
        <v>0.01</v>
      </c>
      <c r="F3034">
        <v>1.2292799999999999</v>
      </c>
      <c r="G3034" s="355">
        <v>0</v>
      </c>
      <c r="H3034">
        <v>1.2292799999999999</v>
      </c>
      <c r="I3034">
        <v>1.5</v>
      </c>
      <c r="J3034" s="355">
        <v>13577.45</v>
      </c>
    </row>
    <row r="3035" spans="1:10" x14ac:dyDescent="0.2">
      <c r="A3035">
        <v>7274</v>
      </c>
      <c r="B3035" s="585">
        <v>43123.726388888892</v>
      </c>
      <c r="C3035" s="376" t="s">
        <v>92</v>
      </c>
      <c r="D3035" s="355">
        <v>1510</v>
      </c>
      <c r="E3035">
        <v>0.01</v>
      </c>
      <c r="F3035">
        <v>1.2293000000000001</v>
      </c>
      <c r="G3035" s="355">
        <v>0</v>
      </c>
      <c r="H3035">
        <v>0</v>
      </c>
    </row>
    <row r="3036" spans="1:10" x14ac:dyDescent="0.2">
      <c r="A3036">
        <v>7284</v>
      </c>
      <c r="B3036" s="585">
        <v>43124.070138888892</v>
      </c>
      <c r="C3036" s="376" t="s">
        <v>2050</v>
      </c>
      <c r="D3036" s="355">
        <v>1510</v>
      </c>
      <c r="E3036">
        <v>0.01</v>
      </c>
      <c r="F3036">
        <v>1.23099</v>
      </c>
      <c r="G3036" s="355">
        <v>0</v>
      </c>
      <c r="H3036">
        <v>1.23099</v>
      </c>
      <c r="I3036">
        <v>1.5</v>
      </c>
      <c r="J3036" s="355">
        <v>13578.95</v>
      </c>
    </row>
    <row r="3037" spans="1:10" x14ac:dyDescent="0.2">
      <c r="A3037">
        <v>7276</v>
      </c>
      <c r="B3037" s="585">
        <v>43123.726388888892</v>
      </c>
      <c r="C3037" s="376" t="s">
        <v>93</v>
      </c>
      <c r="D3037" s="355">
        <v>1511</v>
      </c>
      <c r="E3037">
        <v>0.03</v>
      </c>
      <c r="F3037">
        <v>1.2293400000000001</v>
      </c>
      <c r="G3037" s="355">
        <v>0</v>
      </c>
      <c r="H3037">
        <v>0</v>
      </c>
    </row>
    <row r="3038" spans="1:10" x14ac:dyDescent="0.2">
      <c r="A3038">
        <v>7397</v>
      </c>
      <c r="B3038" s="585">
        <v>43125.877083333333</v>
      </c>
      <c r="C3038" s="376" t="s">
        <v>2050</v>
      </c>
      <c r="D3038" s="355">
        <v>1511</v>
      </c>
      <c r="E3038">
        <v>0.03</v>
      </c>
      <c r="F3038">
        <v>1.24543</v>
      </c>
      <c r="G3038" s="355">
        <v>0</v>
      </c>
      <c r="H3038">
        <v>1.24543</v>
      </c>
      <c r="I3038">
        <v>-47.7</v>
      </c>
      <c r="J3038" s="355">
        <v>13498.05</v>
      </c>
    </row>
    <row r="3039" spans="1:10" x14ac:dyDescent="0.2">
      <c r="A3039">
        <v>7285</v>
      </c>
      <c r="B3039" s="585">
        <v>43124.070138888892</v>
      </c>
      <c r="C3039" s="376" t="s">
        <v>92</v>
      </c>
      <c r="D3039" s="355">
        <v>1512</v>
      </c>
      <c r="E3039">
        <v>0.01</v>
      </c>
      <c r="F3039">
        <v>1.2310099999999999</v>
      </c>
      <c r="G3039" s="355">
        <v>0</v>
      </c>
      <c r="H3039">
        <v>0</v>
      </c>
    </row>
    <row r="3040" spans="1:10" x14ac:dyDescent="0.2">
      <c r="A3040">
        <v>7287</v>
      </c>
      <c r="B3040" s="585">
        <v>43124.254166666666</v>
      </c>
      <c r="C3040" s="376" t="s">
        <v>2050</v>
      </c>
      <c r="D3040" s="355">
        <v>1512</v>
      </c>
      <c r="E3040">
        <v>0.01</v>
      </c>
      <c r="F3040">
        <v>1.23258</v>
      </c>
      <c r="G3040" s="355">
        <v>0</v>
      </c>
      <c r="H3040">
        <v>1.23258</v>
      </c>
      <c r="I3040">
        <v>1.5</v>
      </c>
      <c r="J3040" s="355">
        <v>13580.45</v>
      </c>
    </row>
    <row r="3041" spans="1:10" x14ac:dyDescent="0.2">
      <c r="A3041">
        <v>7288</v>
      </c>
      <c r="B3041" s="585">
        <v>43124.254166666666</v>
      </c>
      <c r="C3041" s="376" t="s">
        <v>92</v>
      </c>
      <c r="D3041" s="355">
        <v>1513</v>
      </c>
      <c r="E3041">
        <v>0.01</v>
      </c>
      <c r="F3041">
        <v>1.2325999999999999</v>
      </c>
      <c r="G3041" s="355">
        <v>0</v>
      </c>
      <c r="H3041">
        <v>0</v>
      </c>
    </row>
    <row r="3042" spans="1:10" x14ac:dyDescent="0.2">
      <c r="A3042">
        <v>7295</v>
      </c>
      <c r="B3042" s="585">
        <v>43124.448611111111</v>
      </c>
      <c r="C3042" s="376" t="s">
        <v>2050</v>
      </c>
      <c r="D3042" s="355">
        <v>1513</v>
      </c>
      <c r="E3042">
        <v>0.01</v>
      </c>
      <c r="F3042">
        <v>1.23417</v>
      </c>
      <c r="G3042" s="355">
        <v>0</v>
      </c>
      <c r="H3042">
        <v>1.23417</v>
      </c>
      <c r="I3042">
        <v>1.5</v>
      </c>
      <c r="J3042" s="355">
        <v>13581.95</v>
      </c>
    </row>
    <row r="3043" spans="1:10" x14ac:dyDescent="0.2">
      <c r="A3043">
        <v>7290</v>
      </c>
      <c r="B3043" s="585">
        <v>43124.254166666666</v>
      </c>
      <c r="C3043" s="376" t="s">
        <v>93</v>
      </c>
      <c r="D3043" s="355">
        <v>1514</v>
      </c>
      <c r="E3043">
        <v>0.06</v>
      </c>
      <c r="F3043">
        <v>1.23285</v>
      </c>
      <c r="G3043" s="355">
        <v>0</v>
      </c>
      <c r="H3043">
        <v>0</v>
      </c>
    </row>
    <row r="3044" spans="1:10" x14ac:dyDescent="0.2">
      <c r="A3044">
        <v>7398</v>
      </c>
      <c r="B3044" s="585">
        <v>43125.877083333333</v>
      </c>
      <c r="C3044" s="376" t="s">
        <v>2050</v>
      </c>
      <c r="D3044" s="355">
        <v>1514</v>
      </c>
      <c r="E3044">
        <v>0.06</v>
      </c>
      <c r="F3044">
        <v>1.24543</v>
      </c>
      <c r="G3044" s="355">
        <v>0</v>
      </c>
      <c r="H3044">
        <v>1.24543</v>
      </c>
      <c r="I3044">
        <v>-74.72</v>
      </c>
      <c r="J3044" s="355">
        <v>13423.32</v>
      </c>
    </row>
    <row r="3045" spans="1:10" x14ac:dyDescent="0.2">
      <c r="A3045">
        <v>7296</v>
      </c>
      <c r="B3045" s="585">
        <v>43124.451388888891</v>
      </c>
      <c r="C3045" s="376" t="s">
        <v>92</v>
      </c>
      <c r="D3045" s="355">
        <v>1515</v>
      </c>
      <c r="E3045">
        <v>0.01</v>
      </c>
      <c r="F3045">
        <v>1.2339800000000001</v>
      </c>
      <c r="G3045" s="355">
        <v>0</v>
      </c>
      <c r="H3045">
        <v>0</v>
      </c>
    </row>
    <row r="3046" spans="1:10" x14ac:dyDescent="0.2">
      <c r="A3046">
        <v>7298</v>
      </c>
      <c r="B3046" s="585">
        <v>43124.473611111112</v>
      </c>
      <c r="C3046" s="376" t="s">
        <v>2050</v>
      </c>
      <c r="D3046" s="355">
        <v>1515</v>
      </c>
      <c r="E3046">
        <v>0.01</v>
      </c>
      <c r="F3046">
        <v>1.2355499999999999</v>
      </c>
      <c r="G3046" s="355">
        <v>0</v>
      </c>
      <c r="H3046">
        <v>1.2355499999999999</v>
      </c>
      <c r="I3046">
        <v>1.5</v>
      </c>
      <c r="J3046" s="355">
        <v>13583.45</v>
      </c>
    </row>
    <row r="3047" spans="1:10" x14ac:dyDescent="0.2">
      <c r="A3047">
        <v>7299</v>
      </c>
      <c r="B3047" s="585">
        <v>43124.473611111112</v>
      </c>
      <c r="C3047" s="376" t="s">
        <v>92</v>
      </c>
      <c r="D3047" s="355">
        <v>1516</v>
      </c>
      <c r="E3047">
        <v>0.01</v>
      </c>
      <c r="F3047">
        <v>1.2356</v>
      </c>
      <c r="G3047" s="355">
        <v>0</v>
      </c>
      <c r="H3047">
        <v>0</v>
      </c>
    </row>
    <row r="3048" spans="1:10" x14ac:dyDescent="0.2">
      <c r="A3048">
        <v>7307</v>
      </c>
      <c r="B3048" s="585">
        <v>43124.668749999997</v>
      </c>
      <c r="C3048" s="376" t="s">
        <v>2050</v>
      </c>
      <c r="D3048" s="355">
        <v>1516</v>
      </c>
      <c r="E3048">
        <v>0.01</v>
      </c>
      <c r="F3048">
        <v>1.2371700000000001</v>
      </c>
      <c r="G3048" s="355">
        <v>0</v>
      </c>
      <c r="H3048">
        <v>1.2371700000000001</v>
      </c>
      <c r="I3048">
        <v>1.5</v>
      </c>
      <c r="J3048" s="355">
        <v>13584.95</v>
      </c>
    </row>
    <row r="3049" spans="1:10" x14ac:dyDescent="0.2">
      <c r="A3049">
        <v>7301</v>
      </c>
      <c r="B3049" s="585">
        <v>43124.642361111109</v>
      </c>
      <c r="C3049" s="376" t="s">
        <v>93</v>
      </c>
      <c r="D3049" s="355">
        <v>1517</v>
      </c>
      <c r="E3049">
        <v>0.1</v>
      </c>
      <c r="F3049">
        <v>1.23654</v>
      </c>
      <c r="G3049" s="355">
        <v>0</v>
      </c>
      <c r="H3049">
        <v>0</v>
      </c>
    </row>
    <row r="3050" spans="1:10" x14ac:dyDescent="0.2">
      <c r="A3050">
        <v>7399</v>
      </c>
      <c r="B3050" s="585">
        <v>43125.877083333333</v>
      </c>
      <c r="C3050" s="376" t="s">
        <v>2050</v>
      </c>
      <c r="D3050" s="355">
        <v>1517</v>
      </c>
      <c r="E3050">
        <v>0.1</v>
      </c>
      <c r="F3050">
        <v>1.24543</v>
      </c>
      <c r="G3050" s="355">
        <v>0</v>
      </c>
      <c r="H3050">
        <v>1.24543</v>
      </c>
      <c r="I3050">
        <v>-87.64</v>
      </c>
      <c r="J3050" s="355">
        <v>13335.68</v>
      </c>
    </row>
    <row r="3051" spans="1:10" x14ac:dyDescent="0.2">
      <c r="A3051">
        <v>7308</v>
      </c>
      <c r="B3051" s="585">
        <v>43124.668749999997</v>
      </c>
      <c r="C3051" s="376" t="s">
        <v>92</v>
      </c>
      <c r="D3051" s="355">
        <v>1518</v>
      </c>
      <c r="E3051">
        <v>0.01</v>
      </c>
      <c r="F3051">
        <v>1.2372000000000001</v>
      </c>
      <c r="G3051" s="355">
        <v>0</v>
      </c>
      <c r="H3051">
        <v>0</v>
      </c>
    </row>
    <row r="3052" spans="1:10" x14ac:dyDescent="0.2">
      <c r="A3052">
        <v>7310</v>
      </c>
      <c r="B3052" s="585">
        <v>43124.688194444447</v>
      </c>
      <c r="C3052" s="376" t="s">
        <v>2050</v>
      </c>
      <c r="D3052" s="355">
        <v>1518</v>
      </c>
      <c r="E3052">
        <v>0.01</v>
      </c>
      <c r="F3052">
        <v>1.2387699999999999</v>
      </c>
      <c r="G3052" s="355">
        <v>0</v>
      </c>
      <c r="H3052">
        <v>1.2387699999999999</v>
      </c>
      <c r="I3052">
        <v>1.5</v>
      </c>
      <c r="J3052" s="355">
        <v>13586.45</v>
      </c>
    </row>
    <row r="3053" spans="1:10" x14ac:dyDescent="0.2">
      <c r="A3053">
        <v>7311</v>
      </c>
      <c r="B3053" s="585">
        <v>43124.688194444447</v>
      </c>
      <c r="C3053" s="376" t="s">
        <v>92</v>
      </c>
      <c r="D3053" s="355">
        <v>1519</v>
      </c>
      <c r="E3053">
        <v>0.01</v>
      </c>
      <c r="F3053">
        <v>1.2387999999999999</v>
      </c>
      <c r="G3053" s="355">
        <v>0</v>
      </c>
      <c r="H3053">
        <v>0</v>
      </c>
    </row>
    <row r="3054" spans="1:10" x14ac:dyDescent="0.2">
      <c r="A3054">
        <v>7320</v>
      </c>
      <c r="B3054" s="585">
        <v>43124.842361111114</v>
      </c>
      <c r="C3054" s="376" t="s">
        <v>2050</v>
      </c>
      <c r="D3054" s="355">
        <v>1519</v>
      </c>
      <c r="E3054">
        <v>0.01</v>
      </c>
      <c r="F3054">
        <v>1.24037</v>
      </c>
      <c r="G3054" s="355">
        <v>0</v>
      </c>
      <c r="H3054">
        <v>1.24037</v>
      </c>
      <c r="I3054">
        <v>1.5</v>
      </c>
      <c r="J3054" s="355">
        <v>13587.95</v>
      </c>
    </row>
    <row r="3055" spans="1:10" x14ac:dyDescent="0.2">
      <c r="A3055">
        <v>7313</v>
      </c>
      <c r="B3055" s="585">
        <v>43124.711111111108</v>
      </c>
      <c r="C3055" s="376" t="s">
        <v>93</v>
      </c>
      <c r="D3055" s="355">
        <v>1520</v>
      </c>
      <c r="E3055">
        <v>0.19</v>
      </c>
      <c r="F3055">
        <v>1.2401500000000001</v>
      </c>
      <c r="G3055" s="355">
        <v>0</v>
      </c>
      <c r="H3055">
        <v>0</v>
      </c>
    </row>
    <row r="3056" spans="1:10" x14ac:dyDescent="0.2">
      <c r="A3056">
        <v>7400</v>
      </c>
      <c r="B3056" s="585">
        <v>43125.877083333333</v>
      </c>
      <c r="C3056" s="376" t="s">
        <v>2050</v>
      </c>
      <c r="D3056" s="355">
        <v>1520</v>
      </c>
      <c r="E3056">
        <v>0.19</v>
      </c>
      <c r="F3056">
        <v>1.24543</v>
      </c>
      <c r="G3056" s="355">
        <v>0</v>
      </c>
      <c r="H3056">
        <v>1.24543</v>
      </c>
      <c r="I3056">
        <v>-97.92</v>
      </c>
      <c r="J3056" s="355">
        <v>13237.76</v>
      </c>
    </row>
    <row r="3057" spans="1:10" x14ac:dyDescent="0.2">
      <c r="A3057">
        <v>7321</v>
      </c>
      <c r="B3057" s="585">
        <v>43124.842361111114</v>
      </c>
      <c r="C3057" s="376" t="s">
        <v>92</v>
      </c>
      <c r="D3057" s="355">
        <v>1521</v>
      </c>
      <c r="E3057">
        <v>0.01</v>
      </c>
      <c r="F3057">
        <v>1.2403999999999999</v>
      </c>
      <c r="G3057" s="355">
        <v>0</v>
      </c>
      <c r="H3057">
        <v>0</v>
      </c>
    </row>
    <row r="3058" spans="1:10" x14ac:dyDescent="0.2">
      <c r="A3058">
        <v>7330</v>
      </c>
      <c r="B3058" s="585">
        <v>43125.198611111111</v>
      </c>
      <c r="C3058" s="376" t="s">
        <v>2050</v>
      </c>
      <c r="D3058" s="355">
        <v>1521</v>
      </c>
      <c r="E3058">
        <v>0.01</v>
      </c>
      <c r="F3058">
        <v>1.2423299999999999</v>
      </c>
      <c r="G3058" s="355">
        <v>0</v>
      </c>
      <c r="H3058">
        <v>1.2423299999999999</v>
      </c>
      <c r="I3058">
        <v>1.5</v>
      </c>
      <c r="J3058" s="355">
        <v>13589.46</v>
      </c>
    </row>
    <row r="3059" spans="1:10" x14ac:dyDescent="0.2">
      <c r="A3059">
        <v>7331</v>
      </c>
      <c r="B3059" s="585">
        <v>43125.198611111111</v>
      </c>
      <c r="C3059" s="376" t="s">
        <v>92</v>
      </c>
      <c r="D3059" s="355">
        <v>1522</v>
      </c>
      <c r="E3059">
        <v>0.01</v>
      </c>
      <c r="F3059">
        <v>1.2423500000000001</v>
      </c>
      <c r="G3059" s="355">
        <v>0</v>
      </c>
      <c r="H3059">
        <v>0</v>
      </c>
    </row>
    <row r="3060" spans="1:10" x14ac:dyDescent="0.2">
      <c r="A3060">
        <v>7341</v>
      </c>
      <c r="B3060" s="585">
        <v>43125.241666666669</v>
      </c>
      <c r="C3060" s="376" t="s">
        <v>2050</v>
      </c>
      <c r="D3060" s="355">
        <v>1522</v>
      </c>
      <c r="E3060">
        <v>0.01</v>
      </c>
      <c r="F3060">
        <v>1.2439199999999999</v>
      </c>
      <c r="G3060" s="355">
        <v>0</v>
      </c>
      <c r="H3060">
        <v>1.2439199999999999</v>
      </c>
      <c r="I3060">
        <v>1.5</v>
      </c>
      <c r="J3060" s="355">
        <v>13590.96</v>
      </c>
    </row>
    <row r="3061" spans="1:10" x14ac:dyDescent="0.2">
      <c r="A3061">
        <v>7333</v>
      </c>
      <c r="B3061" s="585">
        <v>43125.229166666664</v>
      </c>
      <c r="C3061" s="376" t="s">
        <v>93</v>
      </c>
      <c r="D3061" s="355">
        <v>1523</v>
      </c>
      <c r="E3061">
        <v>0.34</v>
      </c>
      <c r="F3061">
        <v>1.24366</v>
      </c>
      <c r="G3061" s="355">
        <v>0</v>
      </c>
      <c r="H3061">
        <v>0</v>
      </c>
    </row>
    <row r="3062" spans="1:10" x14ac:dyDescent="0.2">
      <c r="A3062">
        <v>7401</v>
      </c>
      <c r="B3062" s="585">
        <v>43125.877083333333</v>
      </c>
      <c r="C3062" s="376" t="s">
        <v>2050</v>
      </c>
      <c r="D3062" s="355">
        <v>1523</v>
      </c>
      <c r="E3062">
        <v>0.34</v>
      </c>
      <c r="F3062">
        <v>1.24543</v>
      </c>
      <c r="G3062" s="355">
        <v>0</v>
      </c>
      <c r="H3062">
        <v>1.24543</v>
      </c>
      <c r="I3062">
        <v>-62.56</v>
      </c>
      <c r="J3062" s="355">
        <v>13175.2</v>
      </c>
    </row>
    <row r="3063" spans="1:10" x14ac:dyDescent="0.2">
      <c r="A3063">
        <v>7342</v>
      </c>
      <c r="B3063" s="585">
        <v>43125.241666666669</v>
      </c>
      <c r="C3063" s="376" t="s">
        <v>92</v>
      </c>
      <c r="D3063" s="355">
        <v>1524</v>
      </c>
      <c r="E3063">
        <v>0.01</v>
      </c>
      <c r="F3063">
        <v>1.24397</v>
      </c>
      <c r="G3063" s="355">
        <v>0</v>
      </c>
      <c r="H3063">
        <v>0</v>
      </c>
    </row>
    <row r="3064" spans="1:10" x14ac:dyDescent="0.2">
      <c r="A3064">
        <v>7344</v>
      </c>
      <c r="B3064" s="585">
        <v>43125.344444444447</v>
      </c>
      <c r="C3064" s="376" t="s">
        <v>2050</v>
      </c>
      <c r="D3064" s="355">
        <v>1524</v>
      </c>
      <c r="E3064">
        <v>0.01</v>
      </c>
      <c r="F3064">
        <v>1.2455400000000001</v>
      </c>
      <c r="G3064" s="355">
        <v>0</v>
      </c>
      <c r="H3064">
        <v>1.2455400000000001</v>
      </c>
      <c r="I3064">
        <v>1.5</v>
      </c>
      <c r="J3064" s="355">
        <v>13592.46</v>
      </c>
    </row>
    <row r="3065" spans="1:10" x14ac:dyDescent="0.2">
      <c r="A3065">
        <v>7345</v>
      </c>
      <c r="B3065" s="585">
        <v>43125.344444444447</v>
      </c>
      <c r="C3065" s="376" t="s">
        <v>92</v>
      </c>
      <c r="D3065" s="355">
        <v>1525</v>
      </c>
      <c r="E3065">
        <v>0.01</v>
      </c>
      <c r="F3065">
        <v>1.2457100000000001</v>
      </c>
      <c r="G3065" s="355">
        <v>0</v>
      </c>
      <c r="H3065">
        <v>0</v>
      </c>
    </row>
    <row r="3066" spans="1:10" x14ac:dyDescent="0.2">
      <c r="A3066">
        <v>7350</v>
      </c>
      <c r="B3066" s="585">
        <v>43125.65</v>
      </c>
      <c r="C3066" s="376" t="s">
        <v>2050</v>
      </c>
      <c r="D3066" s="355">
        <v>1525</v>
      </c>
      <c r="E3066">
        <v>0.01</v>
      </c>
      <c r="F3066">
        <v>1.2448999999999999</v>
      </c>
      <c r="G3066" s="355">
        <v>0</v>
      </c>
      <c r="H3066">
        <v>1.2448999999999999</v>
      </c>
      <c r="I3066">
        <v>-0.88</v>
      </c>
      <c r="J3066" s="355">
        <v>13591.58</v>
      </c>
    </row>
    <row r="3067" spans="1:10" x14ac:dyDescent="0.2">
      <c r="A3067">
        <v>7347</v>
      </c>
      <c r="B3067" s="585">
        <v>43125.378472222219</v>
      </c>
      <c r="C3067" s="376" t="s">
        <v>92</v>
      </c>
      <c r="D3067" s="355">
        <v>1526</v>
      </c>
      <c r="E3067">
        <v>0.02</v>
      </c>
      <c r="F3067">
        <v>1.24214</v>
      </c>
      <c r="G3067" s="355">
        <v>0</v>
      </c>
      <c r="H3067">
        <v>0</v>
      </c>
    </row>
    <row r="3068" spans="1:10" x14ac:dyDescent="0.2">
      <c r="A3068">
        <v>7351</v>
      </c>
      <c r="B3068" s="585">
        <v>43125.65</v>
      </c>
      <c r="C3068" s="376" t="s">
        <v>2050</v>
      </c>
      <c r="D3068" s="355">
        <v>1526</v>
      </c>
      <c r="E3068">
        <v>0.02</v>
      </c>
      <c r="F3068">
        <v>1.2448999999999999</v>
      </c>
      <c r="G3068" s="355">
        <v>0</v>
      </c>
      <c r="H3068">
        <v>1.2448999999999999</v>
      </c>
      <c r="I3068">
        <v>5.38</v>
      </c>
      <c r="J3068" s="355">
        <v>13596.96</v>
      </c>
    </row>
    <row r="3069" spans="1:10" x14ac:dyDescent="0.2">
      <c r="A3069">
        <v>7352</v>
      </c>
      <c r="B3069" s="585">
        <v>43125.652777777781</v>
      </c>
      <c r="C3069" s="376" t="s">
        <v>92</v>
      </c>
      <c r="D3069" s="355">
        <v>1527</v>
      </c>
      <c r="E3069">
        <v>0.01</v>
      </c>
      <c r="F3069">
        <v>1.2471000000000001</v>
      </c>
      <c r="G3069" s="355">
        <v>0</v>
      </c>
      <c r="H3069">
        <v>0</v>
      </c>
    </row>
    <row r="3070" spans="1:10" x14ac:dyDescent="0.2">
      <c r="A3070">
        <v>7363</v>
      </c>
      <c r="B3070" s="585">
        <v>43125.65625</v>
      </c>
      <c r="C3070" s="376" t="s">
        <v>2050</v>
      </c>
      <c r="D3070" s="355">
        <v>1527</v>
      </c>
      <c r="E3070">
        <v>0.01</v>
      </c>
      <c r="F3070">
        <v>1.2486699999999999</v>
      </c>
      <c r="G3070" s="355">
        <v>0</v>
      </c>
      <c r="H3070">
        <v>1.2486699999999999</v>
      </c>
      <c r="I3070">
        <v>1.5</v>
      </c>
      <c r="J3070" s="355">
        <v>13598.46</v>
      </c>
    </row>
    <row r="3071" spans="1:10" x14ac:dyDescent="0.2">
      <c r="A3071">
        <v>7354</v>
      </c>
      <c r="B3071" s="585">
        <v>43125.65625</v>
      </c>
      <c r="C3071" s="376" t="s">
        <v>93</v>
      </c>
      <c r="D3071" s="355">
        <v>1528</v>
      </c>
      <c r="E3071">
        <v>0.61</v>
      </c>
      <c r="F3071">
        <v>1.2484299999999999</v>
      </c>
      <c r="G3071" s="355">
        <v>0</v>
      </c>
      <c r="H3071">
        <v>0</v>
      </c>
    </row>
    <row r="3072" spans="1:10" x14ac:dyDescent="0.2">
      <c r="A3072">
        <v>7402</v>
      </c>
      <c r="B3072" s="585">
        <v>43125.877083333333</v>
      </c>
      <c r="C3072" s="376" t="s">
        <v>2050</v>
      </c>
      <c r="D3072" s="355">
        <v>1528</v>
      </c>
      <c r="E3072">
        <v>0.61</v>
      </c>
      <c r="F3072">
        <v>1.24543</v>
      </c>
      <c r="G3072" s="355">
        <v>0</v>
      </c>
      <c r="H3072">
        <v>1.24543</v>
      </c>
      <c r="I3072">
        <v>178.73</v>
      </c>
      <c r="J3072" s="355">
        <v>13353.93</v>
      </c>
    </row>
    <row r="3073" spans="1:10" x14ac:dyDescent="0.2">
      <c r="A3073">
        <v>7364</v>
      </c>
      <c r="B3073" s="585">
        <v>43125.65625</v>
      </c>
      <c r="C3073" s="376" t="s">
        <v>92</v>
      </c>
      <c r="D3073" s="355">
        <v>1529</v>
      </c>
      <c r="E3073">
        <v>0.01</v>
      </c>
      <c r="F3073">
        <v>1.2487299999999999</v>
      </c>
      <c r="G3073" s="355">
        <v>0</v>
      </c>
      <c r="H3073">
        <v>0</v>
      </c>
    </row>
    <row r="3074" spans="1:10" x14ac:dyDescent="0.2">
      <c r="A3074">
        <v>7366</v>
      </c>
      <c r="B3074" s="585">
        <v>43125.666666666664</v>
      </c>
      <c r="C3074" s="376" t="s">
        <v>2050</v>
      </c>
      <c r="D3074" s="355">
        <v>1529</v>
      </c>
      <c r="E3074">
        <v>0.01</v>
      </c>
      <c r="F3074">
        <v>1.2503</v>
      </c>
      <c r="G3074" s="355">
        <v>0</v>
      </c>
      <c r="H3074">
        <v>1.2503</v>
      </c>
      <c r="I3074">
        <v>1.5</v>
      </c>
      <c r="J3074" s="355">
        <v>13599.96</v>
      </c>
    </row>
    <row r="3075" spans="1:10" x14ac:dyDescent="0.2">
      <c r="A3075">
        <v>7367</v>
      </c>
      <c r="B3075" s="585">
        <v>43125.666666666664</v>
      </c>
      <c r="C3075" s="376" t="s">
        <v>92</v>
      </c>
      <c r="D3075" s="355">
        <v>1530</v>
      </c>
      <c r="E3075">
        <v>0.01</v>
      </c>
      <c r="F3075">
        <v>1.2509999999999999</v>
      </c>
      <c r="G3075" s="355">
        <v>0</v>
      </c>
      <c r="H3075">
        <v>0</v>
      </c>
    </row>
    <row r="3076" spans="1:10" x14ac:dyDescent="0.2">
      <c r="A3076">
        <v>7369</v>
      </c>
      <c r="B3076" s="585">
        <v>43125.667361111111</v>
      </c>
      <c r="C3076" s="376" t="s">
        <v>2050</v>
      </c>
      <c r="D3076" s="355">
        <v>1530</v>
      </c>
      <c r="E3076">
        <v>0.01</v>
      </c>
      <c r="F3076">
        <v>1.25257</v>
      </c>
      <c r="G3076" s="355">
        <v>0</v>
      </c>
      <c r="H3076">
        <v>1.25257</v>
      </c>
      <c r="I3076">
        <v>1.5</v>
      </c>
      <c r="J3076" s="355">
        <v>13601.46</v>
      </c>
    </row>
    <row r="3077" spans="1:10" x14ac:dyDescent="0.2">
      <c r="A3077">
        <v>7370</v>
      </c>
      <c r="B3077" s="585">
        <v>43125.670138888891</v>
      </c>
      <c r="C3077" s="376" t="s">
        <v>93</v>
      </c>
      <c r="D3077" s="355">
        <v>1531</v>
      </c>
      <c r="E3077">
        <v>1.1000000000000001</v>
      </c>
      <c r="F3077">
        <v>1.25251</v>
      </c>
      <c r="G3077" s="355">
        <v>0</v>
      </c>
      <c r="H3077">
        <v>0</v>
      </c>
    </row>
    <row r="3078" spans="1:10" x14ac:dyDescent="0.2">
      <c r="A3078">
        <v>7403</v>
      </c>
      <c r="B3078" s="585">
        <v>43125.877083333333</v>
      </c>
      <c r="C3078" s="376" t="s">
        <v>2050</v>
      </c>
      <c r="D3078" s="355">
        <v>1531</v>
      </c>
      <c r="E3078">
        <v>1.1000000000000001</v>
      </c>
      <c r="F3078">
        <v>1.24543</v>
      </c>
      <c r="G3078" s="355">
        <v>0</v>
      </c>
      <c r="H3078">
        <v>1.24543</v>
      </c>
      <c r="I3078">
        <v>771.1</v>
      </c>
      <c r="J3078" s="355">
        <v>14125.03</v>
      </c>
    </row>
    <row r="3079" spans="1:10" x14ac:dyDescent="0.2">
      <c r="A3079">
        <v>7380</v>
      </c>
      <c r="B3079" s="585">
        <v>43125.670138888891</v>
      </c>
      <c r="C3079" s="376" t="s">
        <v>92</v>
      </c>
      <c r="D3079" s="355">
        <v>1532</v>
      </c>
      <c r="E3079">
        <v>0.01</v>
      </c>
      <c r="F3079">
        <v>1.2525299999999999</v>
      </c>
      <c r="G3079" s="355">
        <v>0</v>
      </c>
      <c r="H3079">
        <v>0</v>
      </c>
    </row>
    <row r="3080" spans="1:10" x14ac:dyDescent="0.2">
      <c r="A3080">
        <v>7385</v>
      </c>
      <c r="B3080" s="585">
        <v>43125.713888888888</v>
      </c>
      <c r="C3080" s="376" t="s">
        <v>2050</v>
      </c>
      <c r="D3080" s="355">
        <v>1532</v>
      </c>
      <c r="E3080">
        <v>0.01</v>
      </c>
      <c r="F3080">
        <v>1.2511300000000001</v>
      </c>
      <c r="G3080" s="355">
        <v>0</v>
      </c>
      <c r="H3080">
        <v>1.2511300000000001</v>
      </c>
      <c r="I3080">
        <v>-1.47</v>
      </c>
      <c r="J3080" s="355">
        <v>13599.99</v>
      </c>
    </row>
    <row r="3081" spans="1:10" x14ac:dyDescent="0.2">
      <c r="A3081">
        <v>7382</v>
      </c>
      <c r="B3081" s="585">
        <v>43125.684027777781</v>
      </c>
      <c r="C3081" s="376" t="s">
        <v>92</v>
      </c>
      <c r="D3081" s="355">
        <v>1533</v>
      </c>
      <c r="E3081">
        <v>0.02</v>
      </c>
      <c r="F3081">
        <v>1.2480800000000001</v>
      </c>
      <c r="G3081" s="355">
        <v>0</v>
      </c>
      <c r="H3081">
        <v>0</v>
      </c>
    </row>
    <row r="3082" spans="1:10" x14ac:dyDescent="0.2">
      <c r="A3082">
        <v>7386</v>
      </c>
      <c r="B3082" s="585">
        <v>43125.713888888888</v>
      </c>
      <c r="C3082" s="376" t="s">
        <v>2050</v>
      </c>
      <c r="D3082" s="355">
        <v>1533</v>
      </c>
      <c r="E3082">
        <v>0.02</v>
      </c>
      <c r="F3082">
        <v>1.2511300000000001</v>
      </c>
      <c r="G3082" s="355">
        <v>0</v>
      </c>
      <c r="H3082">
        <v>1.2511300000000001</v>
      </c>
      <c r="I3082">
        <v>5.96</v>
      </c>
      <c r="J3082" s="355">
        <v>13605.95</v>
      </c>
    </row>
    <row r="3083" spans="1:10" x14ac:dyDescent="0.2">
      <c r="A3083">
        <v>7387</v>
      </c>
      <c r="B3083" s="585">
        <v>43125.715277777781</v>
      </c>
      <c r="C3083" s="376" t="s">
        <v>92</v>
      </c>
      <c r="D3083" s="355">
        <v>1534</v>
      </c>
      <c r="E3083">
        <v>0.01</v>
      </c>
      <c r="F3083">
        <v>1.2512099999999999</v>
      </c>
      <c r="G3083" s="355">
        <v>0</v>
      </c>
      <c r="H3083">
        <v>0</v>
      </c>
    </row>
    <row r="3084" spans="1:10" x14ac:dyDescent="0.2">
      <c r="A3084">
        <v>7389</v>
      </c>
      <c r="B3084" s="585">
        <v>43125.729166666664</v>
      </c>
      <c r="C3084" s="376" t="s">
        <v>2050</v>
      </c>
      <c r="D3084" s="355">
        <v>1534</v>
      </c>
      <c r="E3084">
        <v>0.01</v>
      </c>
      <c r="F3084">
        <v>1.25278</v>
      </c>
      <c r="G3084" s="355">
        <v>0</v>
      </c>
      <c r="H3084">
        <v>1.25278</v>
      </c>
      <c r="I3084">
        <v>1.5</v>
      </c>
      <c r="J3084" s="355">
        <v>13607.45</v>
      </c>
    </row>
    <row r="3085" spans="1:10" x14ac:dyDescent="0.2">
      <c r="A3085">
        <v>7390</v>
      </c>
      <c r="B3085" s="585">
        <v>43125.729166666664</v>
      </c>
      <c r="C3085" s="376" t="s">
        <v>92</v>
      </c>
      <c r="D3085" s="355">
        <v>1535</v>
      </c>
      <c r="E3085">
        <v>0.01</v>
      </c>
      <c r="F3085">
        <v>1.25282</v>
      </c>
      <c r="G3085" s="355">
        <v>0</v>
      </c>
      <c r="H3085">
        <v>0</v>
      </c>
    </row>
    <row r="3086" spans="1:10" x14ac:dyDescent="0.2">
      <c r="A3086">
        <v>7448</v>
      </c>
      <c r="B3086" s="585">
        <v>43126.35</v>
      </c>
      <c r="C3086" s="376" t="s">
        <v>2050</v>
      </c>
      <c r="D3086" s="355">
        <v>1535</v>
      </c>
      <c r="E3086">
        <v>0.01</v>
      </c>
      <c r="F3086">
        <v>1.24492</v>
      </c>
      <c r="G3086" s="355">
        <v>0</v>
      </c>
      <c r="H3086">
        <v>1.24492</v>
      </c>
      <c r="I3086">
        <v>-8.09</v>
      </c>
      <c r="J3086" s="355">
        <v>14125.95</v>
      </c>
    </row>
    <row r="3087" spans="1:10" x14ac:dyDescent="0.2">
      <c r="A3087">
        <v>7392</v>
      </c>
      <c r="B3087" s="585">
        <v>43125.752083333333</v>
      </c>
      <c r="C3087" s="376" t="s">
        <v>92</v>
      </c>
      <c r="D3087" s="355">
        <v>1536</v>
      </c>
      <c r="E3087">
        <v>0.02</v>
      </c>
      <c r="F3087">
        <v>1.24932</v>
      </c>
      <c r="G3087" s="355">
        <v>0</v>
      </c>
      <c r="H3087">
        <v>0</v>
      </c>
    </row>
    <row r="3088" spans="1:10" x14ac:dyDescent="0.2">
      <c r="A3088">
        <v>7449</v>
      </c>
      <c r="B3088" s="585">
        <v>43126.35</v>
      </c>
      <c r="C3088" s="376" t="s">
        <v>2050</v>
      </c>
      <c r="D3088" s="355">
        <v>1536</v>
      </c>
      <c r="E3088">
        <v>0.02</v>
      </c>
      <c r="F3088">
        <v>1.24492</v>
      </c>
      <c r="G3088" s="355">
        <v>0</v>
      </c>
      <c r="H3088">
        <v>1.24492</v>
      </c>
      <c r="I3088">
        <v>-9.18</v>
      </c>
      <c r="J3088" s="355">
        <v>14116.77</v>
      </c>
    </row>
    <row r="3089" spans="1:10" x14ac:dyDescent="0.2">
      <c r="A3089">
        <v>7404</v>
      </c>
      <c r="B3089" s="585">
        <v>43125.878472222219</v>
      </c>
      <c r="C3089" s="376" t="s">
        <v>93</v>
      </c>
      <c r="D3089" s="355">
        <v>1537</v>
      </c>
      <c r="E3089">
        <v>0.01</v>
      </c>
      <c r="F3089">
        <v>1.2428699999999999</v>
      </c>
      <c r="G3089" s="355">
        <v>0</v>
      </c>
      <c r="H3089">
        <v>0</v>
      </c>
    </row>
    <row r="3090" spans="1:10" x14ac:dyDescent="0.2">
      <c r="A3090">
        <v>7414</v>
      </c>
      <c r="B3090" s="585">
        <v>43125.890972222223</v>
      </c>
      <c r="C3090" s="376" t="s">
        <v>2050</v>
      </c>
      <c r="D3090" s="355">
        <v>1537</v>
      </c>
      <c r="E3090">
        <v>0.01</v>
      </c>
      <c r="F3090">
        <v>1.2413000000000001</v>
      </c>
      <c r="G3090" s="355">
        <v>0</v>
      </c>
      <c r="H3090">
        <v>1.2413000000000001</v>
      </c>
      <c r="I3090">
        <v>1.5</v>
      </c>
      <c r="J3090" s="355">
        <v>14126.53</v>
      </c>
    </row>
    <row r="3091" spans="1:10" x14ac:dyDescent="0.2">
      <c r="A3091">
        <v>7406</v>
      </c>
      <c r="B3091" s="585">
        <v>43125.878472222219</v>
      </c>
      <c r="C3091" s="376" t="s">
        <v>2113</v>
      </c>
      <c r="D3091" s="355">
        <v>1538</v>
      </c>
      <c r="E3091">
        <v>0.03</v>
      </c>
      <c r="F3091">
        <v>1.2435099999999999</v>
      </c>
      <c r="G3091" s="355">
        <v>0</v>
      </c>
      <c r="H3091">
        <v>0</v>
      </c>
    </row>
    <row r="3092" spans="1:10" x14ac:dyDescent="0.2">
      <c r="A3092">
        <v>7410</v>
      </c>
      <c r="B3092" s="585">
        <v>43125.879861111112</v>
      </c>
      <c r="C3092" s="376" t="s">
        <v>92</v>
      </c>
      <c r="D3092" s="355">
        <v>1538</v>
      </c>
      <c r="E3092">
        <v>0.03</v>
      </c>
      <c r="F3092">
        <v>1.2435099999999999</v>
      </c>
      <c r="G3092" s="355">
        <v>0</v>
      </c>
      <c r="H3092">
        <v>1.2485299999999999</v>
      </c>
    </row>
    <row r="3093" spans="1:10" x14ac:dyDescent="0.2">
      <c r="A3093">
        <v>7450</v>
      </c>
      <c r="B3093" s="585">
        <v>43126.35</v>
      </c>
      <c r="C3093" s="376" t="s">
        <v>2050</v>
      </c>
      <c r="D3093" s="355">
        <v>1538</v>
      </c>
      <c r="E3093">
        <v>0.03</v>
      </c>
      <c r="F3093">
        <v>1.24492</v>
      </c>
      <c r="G3093" s="355">
        <v>0</v>
      </c>
      <c r="H3093">
        <v>1.24492</v>
      </c>
      <c r="I3093">
        <v>3.66</v>
      </c>
      <c r="J3093" s="355">
        <v>14120.44</v>
      </c>
    </row>
    <row r="3094" spans="1:10" x14ac:dyDescent="0.2">
      <c r="A3094">
        <v>7415</v>
      </c>
      <c r="B3094" s="585">
        <v>43125.892361111109</v>
      </c>
      <c r="C3094" s="376" t="s">
        <v>93</v>
      </c>
      <c r="D3094" s="355">
        <v>1539</v>
      </c>
      <c r="E3094">
        <v>0.01</v>
      </c>
      <c r="F3094">
        <v>1.2392399999999999</v>
      </c>
      <c r="G3094" s="355">
        <v>0</v>
      </c>
      <c r="H3094">
        <v>0</v>
      </c>
    </row>
    <row r="3095" spans="1:10" x14ac:dyDescent="0.2">
      <c r="A3095">
        <v>7422</v>
      </c>
      <c r="B3095" s="585">
        <v>43125.901388888888</v>
      </c>
      <c r="C3095" s="376" t="s">
        <v>2050</v>
      </c>
      <c r="D3095" s="355">
        <v>1539</v>
      </c>
      <c r="E3095">
        <v>0.01</v>
      </c>
      <c r="F3095">
        <v>1.23767</v>
      </c>
      <c r="G3095" s="355">
        <v>0</v>
      </c>
      <c r="H3095">
        <v>1.23767</v>
      </c>
      <c r="I3095">
        <v>1.5</v>
      </c>
      <c r="J3095" s="355">
        <v>14128.03</v>
      </c>
    </row>
    <row r="3096" spans="1:10" x14ac:dyDescent="0.2">
      <c r="A3096">
        <v>7417</v>
      </c>
      <c r="B3096" s="585">
        <v>43125.892361111109</v>
      </c>
      <c r="C3096" s="376" t="s">
        <v>92</v>
      </c>
      <c r="D3096" s="355">
        <v>1540</v>
      </c>
      <c r="E3096">
        <v>0.06</v>
      </c>
      <c r="F3096">
        <v>1.2392700000000001</v>
      </c>
      <c r="G3096" s="355">
        <v>0</v>
      </c>
      <c r="H3096">
        <v>0</v>
      </c>
    </row>
    <row r="3097" spans="1:10" x14ac:dyDescent="0.2">
      <c r="A3097">
        <v>7451</v>
      </c>
      <c r="B3097" s="585">
        <v>43126.35</v>
      </c>
      <c r="C3097" s="376" t="s">
        <v>2050</v>
      </c>
      <c r="D3097" s="355">
        <v>1540</v>
      </c>
      <c r="E3097">
        <v>0.06</v>
      </c>
      <c r="F3097">
        <v>1.24492</v>
      </c>
      <c r="G3097" s="355">
        <v>0</v>
      </c>
      <c r="H3097">
        <v>1.24492</v>
      </c>
      <c r="I3097">
        <v>32.770000000000003</v>
      </c>
      <c r="J3097" s="355">
        <v>14153.2</v>
      </c>
    </row>
    <row r="3098" spans="1:10" x14ac:dyDescent="0.2">
      <c r="A3098">
        <v>7423</v>
      </c>
      <c r="B3098" s="585">
        <v>43125.902777777781</v>
      </c>
      <c r="C3098" s="376" t="s">
        <v>93</v>
      </c>
      <c r="D3098" s="355">
        <v>1541</v>
      </c>
      <c r="E3098">
        <v>0.01</v>
      </c>
      <c r="F3098">
        <v>1.2384500000000001</v>
      </c>
      <c r="G3098" s="355">
        <v>0</v>
      </c>
      <c r="H3098">
        <v>0</v>
      </c>
    </row>
    <row r="3099" spans="1:10" x14ac:dyDescent="0.2">
      <c r="A3099">
        <v>7425</v>
      </c>
      <c r="B3099" s="585">
        <v>43125.907638888886</v>
      </c>
      <c r="C3099" s="376" t="s">
        <v>2050</v>
      </c>
      <c r="D3099" s="355">
        <v>1541</v>
      </c>
      <c r="E3099">
        <v>0.01</v>
      </c>
      <c r="F3099">
        <v>1.23688</v>
      </c>
      <c r="G3099" s="355">
        <v>0</v>
      </c>
      <c r="H3099">
        <v>1.23688</v>
      </c>
      <c r="I3099">
        <v>1.5</v>
      </c>
      <c r="J3099" s="355">
        <v>14129.53</v>
      </c>
    </row>
    <row r="3100" spans="1:10" x14ac:dyDescent="0.2">
      <c r="A3100">
        <v>7426</v>
      </c>
      <c r="B3100" s="585">
        <v>43125.907638888886</v>
      </c>
      <c r="C3100" s="376" t="s">
        <v>93</v>
      </c>
      <c r="D3100" s="355">
        <v>1542</v>
      </c>
      <c r="E3100">
        <v>0.01</v>
      </c>
      <c r="F3100">
        <v>1.23685</v>
      </c>
      <c r="G3100" s="355">
        <v>0</v>
      </c>
      <c r="H3100">
        <v>0</v>
      </c>
    </row>
    <row r="3101" spans="1:10" x14ac:dyDescent="0.2">
      <c r="A3101">
        <v>7437</v>
      </c>
      <c r="B3101" s="585">
        <v>43126.036805555559</v>
      </c>
      <c r="C3101" s="376" t="s">
        <v>2050</v>
      </c>
      <c r="D3101" s="355">
        <v>1542</v>
      </c>
      <c r="E3101">
        <v>0.01</v>
      </c>
      <c r="F3101">
        <v>1.23769</v>
      </c>
      <c r="G3101" s="355">
        <v>0</v>
      </c>
      <c r="H3101">
        <v>1.23769</v>
      </c>
      <c r="I3101">
        <v>-0.84</v>
      </c>
      <c r="J3101" s="355">
        <v>14128.69</v>
      </c>
    </row>
    <row r="3102" spans="1:10" x14ac:dyDescent="0.2">
      <c r="A3102">
        <v>7428</v>
      </c>
      <c r="B3102" s="585">
        <v>43125.92083333333</v>
      </c>
      <c r="C3102" s="376" t="s">
        <v>93</v>
      </c>
      <c r="D3102" s="355">
        <v>1543</v>
      </c>
      <c r="E3102">
        <v>0.02</v>
      </c>
      <c r="F3102">
        <v>1.24037</v>
      </c>
      <c r="G3102" s="355">
        <v>0</v>
      </c>
      <c r="H3102">
        <v>0</v>
      </c>
    </row>
    <row r="3103" spans="1:10" x14ac:dyDescent="0.2">
      <c r="A3103">
        <v>7438</v>
      </c>
      <c r="B3103" s="585">
        <v>43126.036805555559</v>
      </c>
      <c r="C3103" s="376" t="s">
        <v>2050</v>
      </c>
      <c r="D3103" s="355">
        <v>1543</v>
      </c>
      <c r="E3103">
        <v>0.02</v>
      </c>
      <c r="F3103">
        <v>1.23769</v>
      </c>
      <c r="G3103" s="355">
        <v>0</v>
      </c>
      <c r="H3103">
        <v>1.23769</v>
      </c>
      <c r="I3103">
        <v>5.35</v>
      </c>
      <c r="J3103" s="355">
        <v>14134.04</v>
      </c>
    </row>
    <row r="3104" spans="1:10" x14ac:dyDescent="0.2">
      <c r="A3104">
        <v>7439</v>
      </c>
      <c r="B3104" s="585">
        <v>43126.036805555559</v>
      </c>
      <c r="C3104" s="376" t="s">
        <v>93</v>
      </c>
      <c r="D3104" s="355">
        <v>1544</v>
      </c>
      <c r="E3104">
        <v>0.01</v>
      </c>
      <c r="F3104">
        <v>1.2376</v>
      </c>
      <c r="G3104" s="355">
        <v>0</v>
      </c>
      <c r="H3104">
        <v>0</v>
      </c>
    </row>
    <row r="3105" spans="1:10" x14ac:dyDescent="0.2">
      <c r="A3105">
        <v>7468</v>
      </c>
      <c r="B3105" s="585">
        <v>43126.582638888889</v>
      </c>
      <c r="C3105" s="376" t="s">
        <v>2050</v>
      </c>
      <c r="D3105" s="355">
        <v>1544</v>
      </c>
      <c r="E3105">
        <v>0.01</v>
      </c>
      <c r="F3105">
        <v>1.2435400000000001</v>
      </c>
      <c r="G3105" s="355">
        <v>0</v>
      </c>
      <c r="H3105">
        <v>1.2435400000000001</v>
      </c>
      <c r="I3105">
        <v>-6.01</v>
      </c>
      <c r="J3105" s="355">
        <v>14150.19</v>
      </c>
    </row>
    <row r="3106" spans="1:10" x14ac:dyDescent="0.2">
      <c r="A3106">
        <v>7441</v>
      </c>
      <c r="B3106" s="585">
        <v>43126.130555555559</v>
      </c>
      <c r="C3106" s="376" t="s">
        <v>93</v>
      </c>
      <c r="D3106" s="355">
        <v>1545</v>
      </c>
      <c r="E3106">
        <v>0.02</v>
      </c>
      <c r="F3106">
        <v>1.2411000000000001</v>
      </c>
      <c r="G3106" s="355">
        <v>0</v>
      </c>
      <c r="H3106">
        <v>0</v>
      </c>
    </row>
    <row r="3107" spans="1:10" x14ac:dyDescent="0.2">
      <c r="A3107">
        <v>7469</v>
      </c>
      <c r="B3107" s="585">
        <v>43126.582638888889</v>
      </c>
      <c r="C3107" s="376" t="s">
        <v>2050</v>
      </c>
      <c r="D3107" s="355">
        <v>1545</v>
      </c>
      <c r="E3107">
        <v>0.02</v>
      </c>
      <c r="F3107">
        <v>1.2435400000000001</v>
      </c>
      <c r="G3107" s="355">
        <v>0</v>
      </c>
      <c r="H3107">
        <v>1.2435400000000001</v>
      </c>
      <c r="I3107">
        <v>-5.0199999999999996</v>
      </c>
      <c r="J3107" s="355">
        <v>14145.17</v>
      </c>
    </row>
    <row r="3108" spans="1:10" x14ac:dyDescent="0.2">
      <c r="A3108">
        <v>7444</v>
      </c>
      <c r="B3108" s="585">
        <v>43126.35</v>
      </c>
      <c r="C3108" s="376" t="s">
        <v>93</v>
      </c>
      <c r="D3108" s="355">
        <v>1546</v>
      </c>
      <c r="E3108">
        <v>0.03</v>
      </c>
      <c r="F3108">
        <v>1.2446200000000001</v>
      </c>
      <c r="G3108" s="355">
        <v>0</v>
      </c>
      <c r="H3108">
        <v>0</v>
      </c>
    </row>
    <row r="3109" spans="1:10" x14ac:dyDescent="0.2">
      <c r="A3109">
        <v>7470</v>
      </c>
      <c r="B3109" s="585">
        <v>43126.582638888889</v>
      </c>
      <c r="C3109" s="376" t="s">
        <v>2050</v>
      </c>
      <c r="D3109" s="355">
        <v>1546</v>
      </c>
      <c r="E3109">
        <v>0.03</v>
      </c>
      <c r="F3109">
        <v>1.2435400000000001</v>
      </c>
      <c r="G3109" s="355">
        <v>0</v>
      </c>
      <c r="H3109">
        <v>1.2435400000000001</v>
      </c>
      <c r="I3109">
        <v>3.03</v>
      </c>
      <c r="J3109" s="355">
        <v>14148.2</v>
      </c>
    </row>
    <row r="3110" spans="1:10" x14ac:dyDescent="0.2">
      <c r="A3110">
        <v>7452</v>
      </c>
      <c r="B3110" s="585">
        <v>43126.35</v>
      </c>
      <c r="C3110" s="376" t="s">
        <v>92</v>
      </c>
      <c r="D3110" s="355">
        <v>1547</v>
      </c>
      <c r="E3110">
        <v>0.01</v>
      </c>
      <c r="F3110">
        <v>1.24495</v>
      </c>
      <c r="G3110" s="355">
        <v>0</v>
      </c>
      <c r="H3110">
        <v>0</v>
      </c>
    </row>
    <row r="3111" spans="1:10" x14ac:dyDescent="0.2">
      <c r="A3111">
        <v>7454</v>
      </c>
      <c r="B3111" s="585">
        <v>43126.379861111112</v>
      </c>
      <c r="C3111" s="376" t="s">
        <v>2050</v>
      </c>
      <c r="D3111" s="355">
        <v>1547</v>
      </c>
      <c r="E3111">
        <v>0.01</v>
      </c>
      <c r="F3111">
        <v>1.2465200000000001</v>
      </c>
      <c r="G3111" s="355">
        <v>0</v>
      </c>
      <c r="H3111">
        <v>1.2465200000000001</v>
      </c>
      <c r="I3111">
        <v>1.5</v>
      </c>
      <c r="J3111" s="355">
        <v>14154.7</v>
      </c>
    </row>
    <row r="3112" spans="1:10" x14ac:dyDescent="0.2">
      <c r="A3112">
        <v>7455</v>
      </c>
      <c r="B3112" s="585">
        <v>43126.379861111112</v>
      </c>
      <c r="C3112" s="376" t="s">
        <v>92</v>
      </c>
      <c r="D3112" s="355">
        <v>1548</v>
      </c>
      <c r="E3112">
        <v>0.01</v>
      </c>
      <c r="F3112">
        <v>1.2465599999999999</v>
      </c>
      <c r="G3112" s="355">
        <v>0</v>
      </c>
      <c r="H3112">
        <v>0</v>
      </c>
    </row>
    <row r="3113" spans="1:10" x14ac:dyDescent="0.2">
      <c r="A3113">
        <v>7457</v>
      </c>
      <c r="B3113" s="585">
        <v>43126.407638888886</v>
      </c>
      <c r="C3113" s="376" t="s">
        <v>2050</v>
      </c>
      <c r="D3113" s="355">
        <v>1548</v>
      </c>
      <c r="E3113">
        <v>0.01</v>
      </c>
      <c r="F3113">
        <v>1.24813</v>
      </c>
      <c r="G3113" s="355">
        <v>0</v>
      </c>
      <c r="H3113">
        <v>1.24813</v>
      </c>
      <c r="I3113">
        <v>1.5</v>
      </c>
      <c r="J3113" s="355">
        <v>14156.2</v>
      </c>
    </row>
    <row r="3114" spans="1:10" x14ac:dyDescent="0.2">
      <c r="A3114">
        <v>7458</v>
      </c>
      <c r="B3114" s="585">
        <v>43126.407638888886</v>
      </c>
      <c r="C3114" s="376" t="s">
        <v>93</v>
      </c>
      <c r="D3114" s="355">
        <v>1549</v>
      </c>
      <c r="E3114">
        <v>0.06</v>
      </c>
      <c r="F3114">
        <v>1.24814</v>
      </c>
      <c r="G3114" s="355">
        <v>0</v>
      </c>
      <c r="H3114">
        <v>0</v>
      </c>
    </row>
    <row r="3115" spans="1:10" x14ac:dyDescent="0.2">
      <c r="A3115">
        <v>7471</v>
      </c>
      <c r="B3115" s="585">
        <v>43126.582638888889</v>
      </c>
      <c r="C3115" s="376" t="s">
        <v>2050</v>
      </c>
      <c r="D3115" s="355">
        <v>1549</v>
      </c>
      <c r="E3115">
        <v>0.06</v>
      </c>
      <c r="F3115">
        <v>1.2435400000000001</v>
      </c>
      <c r="G3115" s="355">
        <v>0</v>
      </c>
      <c r="H3115">
        <v>1.2435400000000001</v>
      </c>
      <c r="I3115">
        <v>27.18</v>
      </c>
      <c r="J3115" s="355">
        <v>14175.38</v>
      </c>
    </row>
    <row r="3116" spans="1:10" x14ac:dyDescent="0.2">
      <c r="A3116">
        <v>7463</v>
      </c>
      <c r="B3116" s="585">
        <v>43126.407638888886</v>
      </c>
      <c r="C3116" s="376" t="s">
        <v>92</v>
      </c>
      <c r="D3116" s="355">
        <v>1550</v>
      </c>
      <c r="E3116">
        <v>0.01</v>
      </c>
      <c r="F3116">
        <v>1.2481500000000001</v>
      </c>
      <c r="G3116" s="355">
        <v>0</v>
      </c>
      <c r="H3116">
        <v>0</v>
      </c>
    </row>
    <row r="3117" spans="1:10" x14ac:dyDescent="0.2">
      <c r="A3117">
        <v>7548</v>
      </c>
      <c r="B3117" s="585">
        <v>43130.491666666669</v>
      </c>
      <c r="C3117" s="376" t="s">
        <v>2050</v>
      </c>
      <c r="D3117" s="355">
        <v>1550</v>
      </c>
      <c r="E3117">
        <v>0.01</v>
      </c>
      <c r="F3117">
        <v>1.2395499999999999</v>
      </c>
      <c r="G3117" s="355">
        <v>0</v>
      </c>
      <c r="H3117">
        <v>1.2395499999999999</v>
      </c>
      <c r="I3117">
        <v>-8.91</v>
      </c>
      <c r="J3117" s="355">
        <v>14191.97</v>
      </c>
    </row>
    <row r="3118" spans="1:10" x14ac:dyDescent="0.2">
      <c r="A3118">
        <v>7465</v>
      </c>
      <c r="B3118" s="585">
        <v>43126.500694444447</v>
      </c>
      <c r="C3118" s="376" t="s">
        <v>92</v>
      </c>
      <c r="D3118" s="355">
        <v>1551</v>
      </c>
      <c r="E3118">
        <v>0.02</v>
      </c>
      <c r="F3118">
        <v>1.24465</v>
      </c>
      <c r="G3118" s="355">
        <v>0</v>
      </c>
      <c r="H3118">
        <v>0</v>
      </c>
    </row>
    <row r="3119" spans="1:10" x14ac:dyDescent="0.2">
      <c r="A3119">
        <v>7549</v>
      </c>
      <c r="B3119" s="585">
        <v>43130.491666666669</v>
      </c>
      <c r="C3119" s="376" t="s">
        <v>2050</v>
      </c>
      <c r="D3119" s="355">
        <v>1551</v>
      </c>
      <c r="E3119">
        <v>0.02</v>
      </c>
      <c r="F3119">
        <v>1.2395499999999999</v>
      </c>
      <c r="G3119" s="355">
        <v>0</v>
      </c>
      <c r="H3119">
        <v>1.2395499999999999</v>
      </c>
      <c r="I3119">
        <v>-10.82</v>
      </c>
      <c r="J3119" s="355">
        <v>14181.15</v>
      </c>
    </row>
    <row r="3120" spans="1:10" x14ac:dyDescent="0.2">
      <c r="A3120">
        <v>7472</v>
      </c>
      <c r="B3120" s="585">
        <v>43126.583333333336</v>
      </c>
      <c r="C3120" s="376" t="s">
        <v>93</v>
      </c>
      <c r="D3120" s="355">
        <v>1552</v>
      </c>
      <c r="E3120">
        <v>0.01</v>
      </c>
      <c r="F3120">
        <v>1.2437100000000001</v>
      </c>
      <c r="G3120" s="355">
        <v>0</v>
      </c>
      <c r="H3120">
        <v>0</v>
      </c>
    </row>
    <row r="3121" spans="1:10" x14ac:dyDescent="0.2">
      <c r="A3121">
        <v>7474</v>
      </c>
      <c r="B3121" s="585">
        <v>43126.658333333333</v>
      </c>
      <c r="C3121" s="376" t="s">
        <v>2050</v>
      </c>
      <c r="D3121" s="355">
        <v>1552</v>
      </c>
      <c r="E3121">
        <v>0.01</v>
      </c>
      <c r="F3121">
        <v>1.24214</v>
      </c>
      <c r="G3121" s="355">
        <v>0</v>
      </c>
      <c r="H3121">
        <v>1.24214</v>
      </c>
      <c r="I3121">
        <v>1.5</v>
      </c>
      <c r="J3121" s="355">
        <v>14176.88</v>
      </c>
    </row>
    <row r="3122" spans="1:10" x14ac:dyDescent="0.2">
      <c r="A3122">
        <v>7475</v>
      </c>
      <c r="B3122" s="585">
        <v>43126.659722222219</v>
      </c>
      <c r="C3122" s="376" t="s">
        <v>93</v>
      </c>
      <c r="D3122" s="355">
        <v>1553</v>
      </c>
      <c r="E3122">
        <v>0.01</v>
      </c>
      <c r="F3122">
        <v>1.2425600000000001</v>
      </c>
      <c r="G3122" s="355">
        <v>0</v>
      </c>
      <c r="H3122">
        <v>0</v>
      </c>
    </row>
    <row r="3123" spans="1:10" x14ac:dyDescent="0.2">
      <c r="A3123">
        <v>7477</v>
      </c>
      <c r="B3123" s="585">
        <v>43126.776388888888</v>
      </c>
      <c r="C3123" s="376" t="s">
        <v>2050</v>
      </c>
      <c r="D3123" s="355">
        <v>1553</v>
      </c>
      <c r="E3123">
        <v>0.01</v>
      </c>
      <c r="F3123">
        <v>1.24099</v>
      </c>
      <c r="G3123" s="355">
        <v>0</v>
      </c>
      <c r="H3123">
        <v>1.24099</v>
      </c>
      <c r="I3123">
        <v>1.5</v>
      </c>
      <c r="J3123" s="355">
        <v>14178.38</v>
      </c>
    </row>
    <row r="3124" spans="1:10" x14ac:dyDescent="0.2">
      <c r="A3124">
        <v>7478</v>
      </c>
      <c r="B3124" s="585">
        <v>43126.777777777781</v>
      </c>
      <c r="C3124" s="376" t="s">
        <v>93</v>
      </c>
      <c r="D3124" s="355">
        <v>1554</v>
      </c>
      <c r="E3124">
        <v>0.01</v>
      </c>
      <c r="F3124">
        <v>1.2412000000000001</v>
      </c>
      <c r="G3124" s="355">
        <v>0</v>
      </c>
      <c r="H3124">
        <v>0</v>
      </c>
    </row>
    <row r="3125" spans="1:10" x14ac:dyDescent="0.2">
      <c r="A3125">
        <v>7487</v>
      </c>
      <c r="B3125" s="585">
        <v>43126.904166666667</v>
      </c>
      <c r="C3125" s="376" t="s">
        <v>2050</v>
      </c>
      <c r="D3125" s="355">
        <v>1554</v>
      </c>
      <c r="E3125">
        <v>0.01</v>
      </c>
      <c r="F3125">
        <v>1.2419800000000001</v>
      </c>
      <c r="G3125" s="355">
        <v>0</v>
      </c>
      <c r="H3125">
        <v>1.2419800000000001</v>
      </c>
      <c r="I3125">
        <v>-0.85</v>
      </c>
      <c r="J3125" s="355">
        <v>14177.53</v>
      </c>
    </row>
    <row r="3126" spans="1:10" x14ac:dyDescent="0.2">
      <c r="A3126">
        <v>7480</v>
      </c>
      <c r="B3126" s="585">
        <v>43126.777777777781</v>
      </c>
      <c r="C3126" s="376" t="s">
        <v>92</v>
      </c>
      <c r="D3126" s="355">
        <v>1555</v>
      </c>
      <c r="E3126">
        <v>0.03</v>
      </c>
      <c r="F3126">
        <v>1.2411300000000001</v>
      </c>
      <c r="G3126" s="355">
        <v>0</v>
      </c>
      <c r="H3126">
        <v>0</v>
      </c>
    </row>
    <row r="3127" spans="1:10" x14ac:dyDescent="0.2">
      <c r="A3127">
        <v>7550</v>
      </c>
      <c r="B3127" s="585">
        <v>43130.491666666669</v>
      </c>
      <c r="C3127" s="376" t="s">
        <v>2050</v>
      </c>
      <c r="D3127" s="355">
        <v>1555</v>
      </c>
      <c r="E3127">
        <v>0.03</v>
      </c>
      <c r="F3127">
        <v>1.2395499999999999</v>
      </c>
      <c r="G3127" s="355">
        <v>0</v>
      </c>
      <c r="H3127">
        <v>1.2395499999999999</v>
      </c>
      <c r="I3127">
        <v>-5.66</v>
      </c>
      <c r="J3127" s="355">
        <v>14175.49</v>
      </c>
    </row>
    <row r="3128" spans="1:10" x14ac:dyDescent="0.2">
      <c r="A3128">
        <v>7484</v>
      </c>
      <c r="B3128" s="585">
        <v>43126.843055555553</v>
      </c>
      <c r="C3128" s="376" t="s">
        <v>93</v>
      </c>
      <c r="D3128" s="355">
        <v>1556</v>
      </c>
      <c r="E3128">
        <v>0.02</v>
      </c>
      <c r="F3128">
        <v>1.24472</v>
      </c>
      <c r="G3128" s="355">
        <v>0</v>
      </c>
      <c r="H3128">
        <v>0</v>
      </c>
    </row>
    <row r="3129" spans="1:10" x14ac:dyDescent="0.2">
      <c r="A3129">
        <v>7488</v>
      </c>
      <c r="B3129" s="585">
        <v>43126.904166666667</v>
      </c>
      <c r="C3129" s="376" t="s">
        <v>2050</v>
      </c>
      <c r="D3129" s="355">
        <v>1556</v>
      </c>
      <c r="E3129">
        <v>0.02</v>
      </c>
      <c r="F3129">
        <v>1.2419800000000001</v>
      </c>
      <c r="G3129" s="355">
        <v>0</v>
      </c>
      <c r="H3129">
        <v>1.2419800000000001</v>
      </c>
      <c r="I3129">
        <v>5.34</v>
      </c>
      <c r="J3129" s="355">
        <v>14182.87</v>
      </c>
    </row>
    <row r="3130" spans="1:10" x14ac:dyDescent="0.2">
      <c r="A3130">
        <v>7489</v>
      </c>
      <c r="B3130" s="585">
        <v>43126.904166666667</v>
      </c>
      <c r="C3130" s="376" t="s">
        <v>93</v>
      </c>
      <c r="D3130" s="355">
        <v>1557</v>
      </c>
      <c r="E3130">
        <v>0.01</v>
      </c>
      <c r="F3130">
        <v>1.24196</v>
      </c>
      <c r="G3130" s="355">
        <v>0</v>
      </c>
      <c r="H3130">
        <v>0</v>
      </c>
    </row>
    <row r="3131" spans="1:10" x14ac:dyDescent="0.2">
      <c r="A3131">
        <v>7495</v>
      </c>
      <c r="B3131" s="585">
        <v>43129.134722222225</v>
      </c>
      <c r="C3131" s="376" t="s">
        <v>2050</v>
      </c>
      <c r="D3131" s="355">
        <v>1557</v>
      </c>
      <c r="E3131">
        <v>0.01</v>
      </c>
      <c r="F3131">
        <v>1.2404599999999999</v>
      </c>
      <c r="G3131" s="355">
        <v>0</v>
      </c>
      <c r="H3131">
        <v>1.2404599999999999</v>
      </c>
      <c r="I3131">
        <v>1.5</v>
      </c>
      <c r="J3131" s="355">
        <v>14184.37</v>
      </c>
    </row>
    <row r="3132" spans="1:10" x14ac:dyDescent="0.2">
      <c r="A3132">
        <v>7496</v>
      </c>
      <c r="B3132" s="585">
        <v>43129.135416666664</v>
      </c>
      <c r="C3132" s="376" t="s">
        <v>93</v>
      </c>
      <c r="D3132" s="355">
        <v>1558</v>
      </c>
      <c r="E3132">
        <v>0.01</v>
      </c>
      <c r="F3132">
        <v>1.2406200000000001</v>
      </c>
      <c r="G3132" s="355">
        <v>0</v>
      </c>
      <c r="H3132">
        <v>0</v>
      </c>
    </row>
    <row r="3133" spans="1:10" x14ac:dyDescent="0.2">
      <c r="A3133">
        <v>7498</v>
      </c>
      <c r="B3133" s="585">
        <v>43129.171527777777</v>
      </c>
      <c r="C3133" s="376" t="s">
        <v>2050</v>
      </c>
      <c r="D3133" s="355">
        <v>1558</v>
      </c>
      <c r="E3133">
        <v>0.01</v>
      </c>
      <c r="F3133">
        <v>1.23905</v>
      </c>
      <c r="G3133" s="355">
        <v>0</v>
      </c>
      <c r="H3133">
        <v>1.23905</v>
      </c>
      <c r="I3133">
        <v>1.5</v>
      </c>
      <c r="J3133" s="355">
        <v>14185.87</v>
      </c>
    </row>
    <row r="3134" spans="1:10" x14ac:dyDescent="0.2">
      <c r="A3134">
        <v>7499</v>
      </c>
      <c r="B3134" s="585">
        <v>43129.171527777777</v>
      </c>
      <c r="C3134" s="376" t="s">
        <v>93</v>
      </c>
      <c r="D3134" s="355">
        <v>1559</v>
      </c>
      <c r="E3134">
        <v>0.01</v>
      </c>
      <c r="F3134">
        <v>1.23902</v>
      </c>
      <c r="G3134" s="355">
        <v>0</v>
      </c>
      <c r="H3134">
        <v>0</v>
      </c>
    </row>
    <row r="3135" spans="1:10" x14ac:dyDescent="0.2">
      <c r="A3135">
        <v>7504</v>
      </c>
      <c r="B3135" s="585">
        <v>43129.402083333334</v>
      </c>
      <c r="C3135" s="376" t="s">
        <v>2050</v>
      </c>
      <c r="D3135" s="355">
        <v>1559</v>
      </c>
      <c r="E3135">
        <v>0.01</v>
      </c>
      <c r="F3135">
        <v>1.2397899999999999</v>
      </c>
      <c r="G3135" s="355">
        <v>0</v>
      </c>
      <c r="H3135">
        <v>1.2397899999999999</v>
      </c>
      <c r="I3135">
        <v>-0.84</v>
      </c>
      <c r="J3135" s="355">
        <v>14185.03</v>
      </c>
    </row>
    <row r="3136" spans="1:10" x14ac:dyDescent="0.2">
      <c r="A3136">
        <v>7501</v>
      </c>
      <c r="B3136" s="585">
        <v>43129.336805555555</v>
      </c>
      <c r="C3136" s="376" t="s">
        <v>93</v>
      </c>
      <c r="D3136" s="355">
        <v>1560</v>
      </c>
      <c r="E3136">
        <v>0.02</v>
      </c>
      <c r="F3136">
        <v>1.2425299999999999</v>
      </c>
      <c r="G3136" s="355">
        <v>0</v>
      </c>
      <c r="H3136">
        <v>0</v>
      </c>
    </row>
    <row r="3137" spans="1:10" x14ac:dyDescent="0.2">
      <c r="A3137">
        <v>7505</v>
      </c>
      <c r="B3137" s="585">
        <v>43129.402083333334</v>
      </c>
      <c r="C3137" s="376" t="s">
        <v>2050</v>
      </c>
      <c r="D3137" s="355">
        <v>1560</v>
      </c>
      <c r="E3137">
        <v>0.02</v>
      </c>
      <c r="F3137">
        <v>1.2397899999999999</v>
      </c>
      <c r="G3137" s="355">
        <v>0</v>
      </c>
      <c r="H3137">
        <v>1.2397899999999999</v>
      </c>
      <c r="I3137">
        <v>5.34</v>
      </c>
      <c r="J3137" s="355">
        <v>14190.37</v>
      </c>
    </row>
    <row r="3138" spans="1:10" x14ac:dyDescent="0.2">
      <c r="A3138">
        <v>7506</v>
      </c>
      <c r="B3138" s="585">
        <v>43129.402083333334</v>
      </c>
      <c r="C3138" s="376" t="s">
        <v>93</v>
      </c>
      <c r="D3138" s="355">
        <v>1561</v>
      </c>
      <c r="E3138">
        <v>0.01</v>
      </c>
      <c r="F3138">
        <v>1.23976</v>
      </c>
      <c r="G3138" s="355">
        <v>0</v>
      </c>
      <c r="H3138">
        <v>0</v>
      </c>
    </row>
    <row r="3139" spans="1:10" x14ac:dyDescent="0.2">
      <c r="A3139">
        <v>7508</v>
      </c>
      <c r="B3139" s="585">
        <v>43129.597222222219</v>
      </c>
      <c r="C3139" s="376" t="s">
        <v>2050</v>
      </c>
      <c r="D3139" s="355">
        <v>1561</v>
      </c>
      <c r="E3139">
        <v>0.01</v>
      </c>
      <c r="F3139">
        <v>1.2381899999999999</v>
      </c>
      <c r="G3139" s="355">
        <v>0</v>
      </c>
      <c r="H3139">
        <v>1.2381899999999999</v>
      </c>
      <c r="I3139">
        <v>1.5</v>
      </c>
      <c r="J3139" s="355">
        <v>14191.87</v>
      </c>
    </row>
    <row r="3140" spans="1:10" x14ac:dyDescent="0.2">
      <c r="A3140">
        <v>7509</v>
      </c>
      <c r="B3140" s="585">
        <v>43129.597222222219</v>
      </c>
      <c r="C3140" s="376" t="s">
        <v>93</v>
      </c>
      <c r="D3140" s="355">
        <v>1562</v>
      </c>
      <c r="E3140">
        <v>0.01</v>
      </c>
      <c r="F3140">
        <v>1.2381200000000001</v>
      </c>
      <c r="G3140" s="355">
        <v>0</v>
      </c>
      <c r="H3140">
        <v>0</v>
      </c>
    </row>
    <row r="3141" spans="1:10" x14ac:dyDescent="0.2">
      <c r="A3141">
        <v>7516</v>
      </c>
      <c r="B3141" s="585">
        <v>43129.648611111108</v>
      </c>
      <c r="C3141" s="376" t="s">
        <v>2050</v>
      </c>
      <c r="D3141" s="355">
        <v>1562</v>
      </c>
      <c r="E3141">
        <v>0.01</v>
      </c>
      <c r="F3141">
        <v>1.23655</v>
      </c>
      <c r="G3141" s="355">
        <v>0</v>
      </c>
      <c r="H3141">
        <v>1.23655</v>
      </c>
      <c r="I3141">
        <v>1.5</v>
      </c>
      <c r="J3141" s="355">
        <v>14193.37</v>
      </c>
    </row>
    <row r="3142" spans="1:10" x14ac:dyDescent="0.2">
      <c r="A3142">
        <v>7511</v>
      </c>
      <c r="B3142" s="585">
        <v>43129.638194444444</v>
      </c>
      <c r="C3142" s="376" t="s">
        <v>92</v>
      </c>
      <c r="D3142" s="355">
        <v>1563</v>
      </c>
      <c r="E3142">
        <v>0.06</v>
      </c>
      <c r="F3142">
        <v>1.23763</v>
      </c>
      <c r="G3142" s="355">
        <v>0</v>
      </c>
      <c r="H3142">
        <v>0</v>
      </c>
    </row>
    <row r="3143" spans="1:10" x14ac:dyDescent="0.2">
      <c r="A3143">
        <v>7551</v>
      </c>
      <c r="B3143" s="585">
        <v>43130.491666666669</v>
      </c>
      <c r="C3143" s="376" t="s">
        <v>2050</v>
      </c>
      <c r="D3143" s="355">
        <v>1563</v>
      </c>
      <c r="E3143">
        <v>0.06</v>
      </c>
      <c r="F3143">
        <v>1.2395499999999999</v>
      </c>
      <c r="G3143" s="355">
        <v>0</v>
      </c>
      <c r="H3143">
        <v>1.2395499999999999</v>
      </c>
      <c r="I3143">
        <v>10.39</v>
      </c>
      <c r="J3143" s="355">
        <v>14185.88</v>
      </c>
    </row>
    <row r="3144" spans="1:10" x14ac:dyDescent="0.2">
      <c r="A3144">
        <v>7517</v>
      </c>
      <c r="B3144" s="585">
        <v>43129.648611111108</v>
      </c>
      <c r="C3144" s="376" t="s">
        <v>93</v>
      </c>
      <c r="D3144" s="355">
        <v>1564</v>
      </c>
      <c r="E3144">
        <v>0.01</v>
      </c>
      <c r="F3144">
        <v>1.2365200000000001</v>
      </c>
      <c r="G3144" s="355">
        <v>0</v>
      </c>
      <c r="H3144">
        <v>0</v>
      </c>
    </row>
    <row r="3145" spans="1:10" x14ac:dyDescent="0.2">
      <c r="A3145">
        <v>7519</v>
      </c>
      <c r="B3145" s="585">
        <v>43129.694444444445</v>
      </c>
      <c r="C3145" s="376" t="s">
        <v>2050</v>
      </c>
      <c r="D3145" s="355">
        <v>1564</v>
      </c>
      <c r="E3145">
        <v>0.01</v>
      </c>
      <c r="F3145">
        <v>1.23495</v>
      </c>
      <c r="G3145" s="355">
        <v>0</v>
      </c>
      <c r="H3145">
        <v>1.23495</v>
      </c>
      <c r="I3145">
        <v>1.5</v>
      </c>
      <c r="J3145" s="355">
        <v>14194.87</v>
      </c>
    </row>
    <row r="3146" spans="1:10" x14ac:dyDescent="0.2">
      <c r="A3146">
        <v>7520</v>
      </c>
      <c r="B3146" s="585">
        <v>43129.694444444445</v>
      </c>
      <c r="C3146" s="376" t="s">
        <v>93</v>
      </c>
      <c r="D3146" s="355">
        <v>1565</v>
      </c>
      <c r="E3146">
        <v>0.01</v>
      </c>
      <c r="F3146">
        <v>1.23491</v>
      </c>
      <c r="G3146" s="355">
        <v>0</v>
      </c>
      <c r="H3146">
        <v>0</v>
      </c>
    </row>
    <row r="3147" spans="1:10" x14ac:dyDescent="0.2">
      <c r="A3147">
        <v>7538</v>
      </c>
      <c r="B3147" s="585">
        <v>43130.347222222219</v>
      </c>
      <c r="C3147" s="376" t="s">
        <v>2050</v>
      </c>
      <c r="D3147" s="355">
        <v>1565</v>
      </c>
      <c r="E3147">
        <v>0.01</v>
      </c>
      <c r="F3147">
        <v>1.23577</v>
      </c>
      <c r="G3147" s="355">
        <v>0</v>
      </c>
      <c r="H3147">
        <v>1.23577</v>
      </c>
      <c r="I3147">
        <v>-0.86</v>
      </c>
      <c r="J3147" s="355">
        <v>14194</v>
      </c>
    </row>
    <row r="3148" spans="1:10" x14ac:dyDescent="0.2">
      <c r="A3148">
        <v>7522</v>
      </c>
      <c r="B3148" s="585">
        <v>43129.767361111109</v>
      </c>
      <c r="C3148" s="376" t="s">
        <v>92</v>
      </c>
      <c r="D3148" s="355">
        <v>1566</v>
      </c>
      <c r="E3148">
        <v>0.1</v>
      </c>
      <c r="F3148">
        <v>1.2341299999999999</v>
      </c>
      <c r="G3148" s="355">
        <v>0</v>
      </c>
      <c r="H3148">
        <v>0</v>
      </c>
    </row>
    <row r="3149" spans="1:10" x14ac:dyDescent="0.2">
      <c r="A3149">
        <v>7552</v>
      </c>
      <c r="B3149" s="585">
        <v>43130.491666666669</v>
      </c>
      <c r="C3149" s="376" t="s">
        <v>2050</v>
      </c>
      <c r="D3149" s="355">
        <v>1566</v>
      </c>
      <c r="E3149">
        <v>0.1</v>
      </c>
      <c r="F3149">
        <v>1.2395499999999999</v>
      </c>
      <c r="G3149" s="355">
        <v>0</v>
      </c>
      <c r="H3149">
        <v>1.2395499999999999</v>
      </c>
      <c r="I3149">
        <v>52.31</v>
      </c>
      <c r="J3149" s="355">
        <v>14238.19</v>
      </c>
    </row>
    <row r="3150" spans="1:10" x14ac:dyDescent="0.2">
      <c r="A3150">
        <v>7528</v>
      </c>
      <c r="B3150" s="585">
        <v>43129.884722222225</v>
      </c>
      <c r="C3150" s="376" t="s">
        <v>93</v>
      </c>
      <c r="D3150" s="355">
        <v>1567</v>
      </c>
      <c r="E3150">
        <v>0.02</v>
      </c>
      <c r="F3150">
        <v>1.2384599999999999</v>
      </c>
      <c r="G3150" s="355">
        <v>0</v>
      </c>
      <c r="H3150">
        <v>0</v>
      </c>
    </row>
    <row r="3151" spans="1:10" x14ac:dyDescent="0.2">
      <c r="A3151">
        <v>7539</v>
      </c>
      <c r="B3151" s="585">
        <v>43130.347222222219</v>
      </c>
      <c r="C3151" s="376" t="s">
        <v>2050</v>
      </c>
      <c r="D3151" s="355">
        <v>1567</v>
      </c>
      <c r="E3151">
        <v>0.02</v>
      </c>
      <c r="F3151">
        <v>1.23577</v>
      </c>
      <c r="G3151" s="355">
        <v>0</v>
      </c>
      <c r="H3151">
        <v>1.23577</v>
      </c>
      <c r="I3151">
        <v>5.37</v>
      </c>
      <c r="J3151" s="355">
        <v>14199.37</v>
      </c>
    </row>
    <row r="3152" spans="1:10" x14ac:dyDescent="0.2">
      <c r="A3152">
        <v>7540</v>
      </c>
      <c r="B3152" s="585">
        <v>43130.347222222219</v>
      </c>
      <c r="C3152" s="376" t="s">
        <v>93</v>
      </c>
      <c r="D3152" s="355">
        <v>1568</v>
      </c>
      <c r="E3152">
        <v>0.01</v>
      </c>
      <c r="F3152">
        <v>1.2357400000000001</v>
      </c>
      <c r="G3152" s="355">
        <v>0</v>
      </c>
      <c r="H3152">
        <v>0</v>
      </c>
    </row>
    <row r="3153" spans="1:10" x14ac:dyDescent="0.2">
      <c r="A3153">
        <v>7542</v>
      </c>
      <c r="B3153" s="585">
        <v>43130.417361111111</v>
      </c>
      <c r="C3153" s="376" t="s">
        <v>2050</v>
      </c>
      <c r="D3153" s="355">
        <v>1568</v>
      </c>
      <c r="E3153">
        <v>0.01</v>
      </c>
      <c r="F3153">
        <v>1.23417</v>
      </c>
      <c r="G3153" s="355">
        <v>0</v>
      </c>
      <c r="H3153">
        <v>1.23417</v>
      </c>
      <c r="I3153">
        <v>1.5</v>
      </c>
      <c r="J3153" s="355">
        <v>14200.87</v>
      </c>
    </row>
    <row r="3154" spans="1:10" x14ac:dyDescent="0.2">
      <c r="A3154">
        <v>7543</v>
      </c>
      <c r="B3154" s="585">
        <v>43130.420138888891</v>
      </c>
      <c r="C3154" s="376" t="s">
        <v>93</v>
      </c>
      <c r="D3154" s="355">
        <v>1569</v>
      </c>
      <c r="E3154">
        <v>0.01</v>
      </c>
      <c r="F3154">
        <v>1.2340500000000001</v>
      </c>
      <c r="G3154" s="355">
        <v>0</v>
      </c>
      <c r="H3154">
        <v>0</v>
      </c>
    </row>
    <row r="3155" spans="1:10" x14ac:dyDescent="0.2">
      <c r="A3155">
        <v>7576</v>
      </c>
      <c r="B3155" s="585">
        <v>43130.76666666667</v>
      </c>
      <c r="C3155" s="376" t="s">
        <v>2050</v>
      </c>
      <c r="D3155" s="355">
        <v>1569</v>
      </c>
      <c r="E3155">
        <v>0.01</v>
      </c>
      <c r="F3155">
        <v>1.2400199999999999</v>
      </c>
      <c r="G3155" s="355">
        <v>0</v>
      </c>
      <c r="H3155">
        <v>1.2400199999999999</v>
      </c>
      <c r="I3155">
        <v>-6.04</v>
      </c>
      <c r="J3155" s="355">
        <v>14236.65</v>
      </c>
    </row>
    <row r="3156" spans="1:10" x14ac:dyDescent="0.2">
      <c r="A3156">
        <v>7545</v>
      </c>
      <c r="B3156" s="585">
        <v>43130.455555555556</v>
      </c>
      <c r="C3156" s="376" t="s">
        <v>93</v>
      </c>
      <c r="D3156" s="355">
        <v>1570</v>
      </c>
      <c r="E3156">
        <v>0.02</v>
      </c>
      <c r="F3156">
        <v>1.2376</v>
      </c>
      <c r="G3156" s="355">
        <v>0</v>
      </c>
      <c r="H3156">
        <v>0</v>
      </c>
    </row>
    <row r="3157" spans="1:10" x14ac:dyDescent="0.2">
      <c r="A3157">
        <v>7577</v>
      </c>
      <c r="B3157" s="585">
        <v>43130.76666666667</v>
      </c>
      <c r="C3157" s="376" t="s">
        <v>2050</v>
      </c>
      <c r="D3157" s="355">
        <v>1570</v>
      </c>
      <c r="E3157">
        <v>0.02</v>
      </c>
      <c r="F3157">
        <v>1.2400199999999999</v>
      </c>
      <c r="G3157" s="355">
        <v>0</v>
      </c>
      <c r="H3157">
        <v>1.2400199999999999</v>
      </c>
      <c r="I3157">
        <v>-4.9800000000000004</v>
      </c>
      <c r="J3157" s="355">
        <v>14231.67</v>
      </c>
    </row>
    <row r="3158" spans="1:10" x14ac:dyDescent="0.2">
      <c r="A3158">
        <v>7553</v>
      </c>
      <c r="B3158" s="585">
        <v>43130.493055555555</v>
      </c>
      <c r="C3158" s="376" t="s">
        <v>92</v>
      </c>
      <c r="D3158" s="355">
        <v>1571</v>
      </c>
      <c r="E3158">
        <v>0.01</v>
      </c>
      <c r="F3158">
        <v>1.2394000000000001</v>
      </c>
      <c r="G3158" s="355">
        <v>0</v>
      </c>
      <c r="H3158">
        <v>0</v>
      </c>
    </row>
    <row r="3159" spans="1:10" x14ac:dyDescent="0.2">
      <c r="A3159">
        <v>7555</v>
      </c>
      <c r="B3159" s="585">
        <v>43130.511111111111</v>
      </c>
      <c r="C3159" s="376" t="s">
        <v>2050</v>
      </c>
      <c r="D3159" s="355">
        <v>1571</v>
      </c>
      <c r="E3159">
        <v>0.01</v>
      </c>
      <c r="F3159">
        <v>1.2409699999999999</v>
      </c>
      <c r="G3159" s="355">
        <v>0</v>
      </c>
      <c r="H3159">
        <v>1.2409699999999999</v>
      </c>
      <c r="I3159">
        <v>1.5</v>
      </c>
      <c r="J3159" s="355">
        <v>14239.69</v>
      </c>
    </row>
    <row r="3160" spans="1:10" x14ac:dyDescent="0.2">
      <c r="A3160">
        <v>7556</v>
      </c>
      <c r="B3160" s="585">
        <v>43130.511111111111</v>
      </c>
      <c r="C3160" s="376" t="s">
        <v>92</v>
      </c>
      <c r="D3160" s="355">
        <v>1572</v>
      </c>
      <c r="E3160">
        <v>0.01</v>
      </c>
      <c r="F3160">
        <v>1.24102</v>
      </c>
      <c r="G3160" s="355">
        <v>0</v>
      </c>
      <c r="H3160">
        <v>0</v>
      </c>
    </row>
    <row r="3161" spans="1:10" x14ac:dyDescent="0.2">
      <c r="A3161">
        <v>7562</v>
      </c>
      <c r="B3161" s="585">
        <v>43130.556250000001</v>
      </c>
      <c r="C3161" s="376" t="s">
        <v>2050</v>
      </c>
      <c r="D3161" s="355">
        <v>1572</v>
      </c>
      <c r="E3161">
        <v>0.01</v>
      </c>
      <c r="F3161">
        <v>1.2425900000000001</v>
      </c>
      <c r="G3161" s="355">
        <v>0</v>
      </c>
      <c r="H3161">
        <v>1.2425900000000001</v>
      </c>
      <c r="I3161">
        <v>1.5</v>
      </c>
      <c r="J3161" s="355">
        <v>14241.19</v>
      </c>
    </row>
    <row r="3162" spans="1:10" x14ac:dyDescent="0.2">
      <c r="A3162">
        <v>7558</v>
      </c>
      <c r="B3162" s="585">
        <v>43130.511111111111</v>
      </c>
      <c r="C3162" s="376" t="s">
        <v>93</v>
      </c>
      <c r="D3162" s="355">
        <v>1573</v>
      </c>
      <c r="E3162">
        <v>0.03</v>
      </c>
      <c r="F3162">
        <v>1.2411000000000001</v>
      </c>
      <c r="G3162" s="355">
        <v>0</v>
      </c>
      <c r="H3162">
        <v>0</v>
      </c>
    </row>
    <row r="3163" spans="1:10" x14ac:dyDescent="0.2">
      <c r="A3163">
        <v>7578</v>
      </c>
      <c r="B3163" s="585">
        <v>43130.76666666667</v>
      </c>
      <c r="C3163" s="376" t="s">
        <v>2050</v>
      </c>
      <c r="D3163" s="355">
        <v>1573</v>
      </c>
      <c r="E3163">
        <v>0.03</v>
      </c>
      <c r="F3163">
        <v>1.2400199999999999</v>
      </c>
      <c r="G3163" s="355">
        <v>0</v>
      </c>
      <c r="H3163">
        <v>1.2400199999999999</v>
      </c>
      <c r="I3163">
        <v>3.03</v>
      </c>
      <c r="J3163" s="355">
        <v>14234.7</v>
      </c>
    </row>
    <row r="3164" spans="1:10" x14ac:dyDescent="0.2">
      <c r="A3164">
        <v>7563</v>
      </c>
      <c r="B3164" s="585">
        <v>43130.556250000001</v>
      </c>
      <c r="C3164" s="376" t="s">
        <v>92</v>
      </c>
      <c r="D3164" s="355">
        <v>1574</v>
      </c>
      <c r="E3164">
        <v>0.01</v>
      </c>
      <c r="F3164">
        <v>1.2426299999999999</v>
      </c>
      <c r="G3164" s="355">
        <v>0</v>
      </c>
      <c r="H3164">
        <v>0</v>
      </c>
    </row>
    <row r="3165" spans="1:10" x14ac:dyDescent="0.2">
      <c r="A3165">
        <v>7565</v>
      </c>
      <c r="B3165" s="585">
        <v>43130.665277777778</v>
      </c>
      <c r="C3165" s="376" t="s">
        <v>2050</v>
      </c>
      <c r="D3165" s="355">
        <v>1574</v>
      </c>
      <c r="E3165">
        <v>0.01</v>
      </c>
      <c r="F3165">
        <v>1.2442</v>
      </c>
      <c r="G3165" s="355">
        <v>0</v>
      </c>
      <c r="H3165">
        <v>1.2442</v>
      </c>
      <c r="I3165">
        <v>1.5</v>
      </c>
      <c r="J3165" s="355">
        <v>14242.69</v>
      </c>
    </row>
    <row r="3166" spans="1:10" x14ac:dyDescent="0.2">
      <c r="A3166">
        <v>7566</v>
      </c>
      <c r="B3166" s="585">
        <v>43130.665277777778</v>
      </c>
      <c r="C3166" s="376" t="s">
        <v>92</v>
      </c>
      <c r="D3166" s="355">
        <v>1575</v>
      </c>
      <c r="E3166">
        <v>0.01</v>
      </c>
      <c r="F3166">
        <v>1.24421</v>
      </c>
      <c r="G3166" s="355">
        <v>0</v>
      </c>
      <c r="H3166">
        <v>0</v>
      </c>
    </row>
    <row r="3167" spans="1:10" x14ac:dyDescent="0.2">
      <c r="A3167">
        <v>7588</v>
      </c>
      <c r="B3167" s="585">
        <v>43131.331250000003</v>
      </c>
      <c r="C3167" s="376" t="s">
        <v>2050</v>
      </c>
      <c r="D3167" s="355">
        <v>1575</v>
      </c>
      <c r="E3167">
        <v>0.01</v>
      </c>
      <c r="F3167">
        <v>1.24356</v>
      </c>
      <c r="G3167" s="355">
        <v>0</v>
      </c>
      <c r="H3167">
        <v>1.24356</v>
      </c>
      <c r="I3167">
        <v>-0.84</v>
      </c>
      <c r="J3167" s="355">
        <v>14261.04</v>
      </c>
    </row>
    <row r="3168" spans="1:10" x14ac:dyDescent="0.2">
      <c r="A3168">
        <v>7568</v>
      </c>
      <c r="B3168" s="585">
        <v>43130.666666666664</v>
      </c>
      <c r="C3168" s="376" t="s">
        <v>93</v>
      </c>
      <c r="D3168" s="355">
        <v>1576</v>
      </c>
      <c r="E3168">
        <v>0.06</v>
      </c>
      <c r="F3168">
        <v>1.2446200000000001</v>
      </c>
      <c r="G3168" s="355">
        <v>0</v>
      </c>
      <c r="H3168">
        <v>0</v>
      </c>
    </row>
    <row r="3169" spans="1:10" x14ac:dyDescent="0.2">
      <c r="A3169">
        <v>7579</v>
      </c>
      <c r="B3169" s="585">
        <v>43130.76666666667</v>
      </c>
      <c r="C3169" s="376" t="s">
        <v>2050</v>
      </c>
      <c r="D3169" s="355">
        <v>1576</v>
      </c>
      <c r="E3169">
        <v>0.06</v>
      </c>
      <c r="F3169">
        <v>1.2400199999999999</v>
      </c>
      <c r="G3169" s="355">
        <v>0</v>
      </c>
      <c r="H3169">
        <v>1.2400199999999999</v>
      </c>
      <c r="I3169">
        <v>27.18</v>
      </c>
      <c r="J3169" s="355">
        <v>14261.88</v>
      </c>
    </row>
    <row r="3170" spans="1:10" x14ac:dyDescent="0.2">
      <c r="A3170">
        <v>7573</v>
      </c>
      <c r="B3170" s="585">
        <v>43130.738888888889</v>
      </c>
      <c r="C3170" s="376" t="s">
        <v>92</v>
      </c>
      <c r="D3170" s="355">
        <v>1577</v>
      </c>
      <c r="E3170">
        <v>0.02</v>
      </c>
      <c r="F3170">
        <v>1.2406999999999999</v>
      </c>
      <c r="G3170" s="355">
        <v>0</v>
      </c>
      <c r="H3170">
        <v>0</v>
      </c>
    </row>
    <row r="3171" spans="1:10" x14ac:dyDescent="0.2">
      <c r="A3171">
        <v>7589</v>
      </c>
      <c r="B3171" s="585">
        <v>43131.331250000003</v>
      </c>
      <c r="C3171" s="376" t="s">
        <v>2050</v>
      </c>
      <c r="D3171" s="355">
        <v>1577</v>
      </c>
      <c r="E3171">
        <v>0.02</v>
      </c>
      <c r="F3171">
        <v>1.24356</v>
      </c>
      <c r="G3171" s="355">
        <v>0</v>
      </c>
      <c r="H3171">
        <v>1.24356</v>
      </c>
      <c r="I3171">
        <v>5.34</v>
      </c>
      <c r="J3171" s="355">
        <v>14266.38</v>
      </c>
    </row>
    <row r="3172" spans="1:10" x14ac:dyDescent="0.2">
      <c r="A3172">
        <v>7580</v>
      </c>
      <c r="B3172" s="585">
        <v>43130.76666666667</v>
      </c>
      <c r="C3172" s="376" t="s">
        <v>93</v>
      </c>
      <c r="D3172" s="355">
        <v>1578</v>
      </c>
      <c r="E3172">
        <v>0.01</v>
      </c>
      <c r="F3172">
        <v>1.23986</v>
      </c>
      <c r="G3172" s="355">
        <v>0</v>
      </c>
      <c r="H3172">
        <v>0</v>
      </c>
    </row>
    <row r="3173" spans="1:10" x14ac:dyDescent="0.2">
      <c r="A3173">
        <v>7602</v>
      </c>
      <c r="B3173" s="585">
        <v>43131.784722222219</v>
      </c>
      <c r="C3173" s="376" t="s">
        <v>2050</v>
      </c>
      <c r="D3173" s="355">
        <v>1578</v>
      </c>
      <c r="E3173">
        <v>0.01</v>
      </c>
      <c r="F3173">
        <v>1.24302</v>
      </c>
      <c r="G3173" s="355">
        <v>0</v>
      </c>
      <c r="H3173">
        <v>1.24302</v>
      </c>
      <c r="I3173">
        <v>-3.16</v>
      </c>
      <c r="J3173" s="355">
        <v>14266.22</v>
      </c>
    </row>
    <row r="3174" spans="1:10" x14ac:dyDescent="0.2">
      <c r="A3174">
        <v>7585</v>
      </c>
      <c r="B3174" s="585">
        <v>43131.326388888891</v>
      </c>
      <c r="C3174" s="376" t="s">
        <v>93</v>
      </c>
      <c r="D3174" s="355">
        <v>1579</v>
      </c>
      <c r="E3174">
        <v>0.02</v>
      </c>
      <c r="F3174">
        <v>1.24339</v>
      </c>
      <c r="G3174" s="355">
        <v>0</v>
      </c>
      <c r="H3174">
        <v>0</v>
      </c>
    </row>
    <row r="3175" spans="1:10" x14ac:dyDescent="0.2">
      <c r="A3175">
        <v>7603</v>
      </c>
      <c r="B3175" s="585">
        <v>43131.784722222219</v>
      </c>
      <c r="C3175" s="376" t="s">
        <v>2050</v>
      </c>
      <c r="D3175" s="355">
        <v>1579</v>
      </c>
      <c r="E3175">
        <v>0.02</v>
      </c>
      <c r="F3175">
        <v>1.24302</v>
      </c>
      <c r="G3175" s="355">
        <v>0</v>
      </c>
      <c r="H3175">
        <v>1.24302</v>
      </c>
      <c r="I3175">
        <v>0.6</v>
      </c>
      <c r="J3175" s="355">
        <v>14266.82</v>
      </c>
    </row>
    <row r="3176" spans="1:10" x14ac:dyDescent="0.2">
      <c r="A3176">
        <v>7590</v>
      </c>
      <c r="B3176" s="585">
        <v>43131.331250000003</v>
      </c>
      <c r="C3176" s="376" t="s">
        <v>92</v>
      </c>
      <c r="D3176" s="355">
        <v>1580</v>
      </c>
      <c r="E3176">
        <v>0.01</v>
      </c>
      <c r="F3176">
        <v>1.2436</v>
      </c>
      <c r="G3176" s="355">
        <v>0</v>
      </c>
      <c r="H3176">
        <v>0</v>
      </c>
    </row>
    <row r="3177" spans="1:10" x14ac:dyDescent="0.2">
      <c r="A3177">
        <v>7592</v>
      </c>
      <c r="B3177" s="585">
        <v>43131.4</v>
      </c>
      <c r="C3177" s="376" t="s">
        <v>2050</v>
      </c>
      <c r="D3177" s="355">
        <v>1580</v>
      </c>
      <c r="E3177">
        <v>0.01</v>
      </c>
      <c r="F3177">
        <v>1.2451700000000001</v>
      </c>
      <c r="G3177" s="355">
        <v>0</v>
      </c>
      <c r="H3177">
        <v>1.2451700000000001</v>
      </c>
      <c r="I3177">
        <v>1.5</v>
      </c>
      <c r="J3177" s="355">
        <v>14267.88</v>
      </c>
    </row>
    <row r="3178" spans="1:10" x14ac:dyDescent="0.2">
      <c r="A3178">
        <v>7593</v>
      </c>
      <c r="B3178" s="585">
        <v>43131.4</v>
      </c>
      <c r="C3178" s="376" t="s">
        <v>92</v>
      </c>
      <c r="D3178" s="355">
        <v>1581</v>
      </c>
      <c r="E3178">
        <v>0.01</v>
      </c>
      <c r="F3178">
        <v>1.2452300000000001</v>
      </c>
      <c r="G3178" s="355">
        <v>0</v>
      </c>
      <c r="H3178">
        <v>0</v>
      </c>
    </row>
    <row r="3179" spans="1:10" x14ac:dyDescent="0.2">
      <c r="A3179">
        <v>7595</v>
      </c>
      <c r="B3179" s="585">
        <v>43131.646527777775</v>
      </c>
      <c r="C3179" s="376" t="s">
        <v>2050</v>
      </c>
      <c r="D3179" s="355">
        <v>1581</v>
      </c>
      <c r="E3179">
        <v>0.01</v>
      </c>
      <c r="F3179">
        <v>1.2467999999999999</v>
      </c>
      <c r="G3179" s="355">
        <v>0</v>
      </c>
      <c r="H3179">
        <v>1.2467999999999999</v>
      </c>
      <c r="I3179">
        <v>1.5</v>
      </c>
      <c r="J3179" s="355">
        <v>14269.38</v>
      </c>
    </row>
    <row r="3180" spans="1:10" x14ac:dyDescent="0.2">
      <c r="A3180">
        <v>7596</v>
      </c>
      <c r="B3180" s="585">
        <v>43131.649305555555</v>
      </c>
      <c r="C3180" s="376" t="s">
        <v>92</v>
      </c>
      <c r="D3180" s="355">
        <v>1582</v>
      </c>
      <c r="E3180">
        <v>0.01</v>
      </c>
      <c r="F3180">
        <v>1.24651</v>
      </c>
      <c r="G3180" s="355">
        <v>0</v>
      </c>
      <c r="H3180">
        <v>0</v>
      </c>
    </row>
    <row r="3181" spans="1:10" x14ac:dyDescent="0.2">
      <c r="A3181">
        <v>7627</v>
      </c>
      <c r="B3181" s="585">
        <v>43132.443749999999</v>
      </c>
      <c r="C3181" s="376" t="s">
        <v>2050</v>
      </c>
      <c r="D3181" s="355">
        <v>1582</v>
      </c>
      <c r="E3181">
        <v>0.01</v>
      </c>
      <c r="F3181">
        <v>1.2437199999999999</v>
      </c>
      <c r="G3181" s="355">
        <v>0</v>
      </c>
      <c r="H3181">
        <v>1.2437199999999999</v>
      </c>
      <c r="I3181">
        <v>-3.22</v>
      </c>
      <c r="J3181" s="355">
        <v>14278.15</v>
      </c>
    </row>
    <row r="3182" spans="1:10" x14ac:dyDescent="0.2">
      <c r="A3182">
        <v>7598</v>
      </c>
      <c r="B3182" s="585">
        <v>43131.649305555555</v>
      </c>
      <c r="C3182" s="376" t="s">
        <v>93</v>
      </c>
      <c r="D3182" s="355">
        <v>1583</v>
      </c>
      <c r="E3182">
        <v>0.03</v>
      </c>
      <c r="F3182">
        <v>1.2469399999999999</v>
      </c>
      <c r="G3182" s="355">
        <v>0</v>
      </c>
      <c r="H3182">
        <v>0</v>
      </c>
    </row>
    <row r="3183" spans="1:10" x14ac:dyDescent="0.2">
      <c r="A3183">
        <v>7604</v>
      </c>
      <c r="B3183" s="585">
        <v>43131.784722222219</v>
      </c>
      <c r="C3183" s="376" t="s">
        <v>2050</v>
      </c>
      <c r="D3183" s="355">
        <v>1583</v>
      </c>
      <c r="E3183">
        <v>0.03</v>
      </c>
      <c r="F3183">
        <v>1.24302</v>
      </c>
      <c r="G3183" s="355">
        <v>0</v>
      </c>
      <c r="H3183">
        <v>1.24302</v>
      </c>
      <c r="I3183">
        <v>11.55</v>
      </c>
      <c r="J3183" s="355">
        <v>14278.37</v>
      </c>
    </row>
    <row r="3184" spans="1:10" x14ac:dyDescent="0.2">
      <c r="A3184">
        <v>7605</v>
      </c>
      <c r="B3184" s="585">
        <v>43131.784722222219</v>
      </c>
      <c r="C3184" s="376" t="s">
        <v>93</v>
      </c>
      <c r="D3184" s="355">
        <v>1584</v>
      </c>
      <c r="E3184">
        <v>0.01</v>
      </c>
      <c r="F3184">
        <v>1.2430000000000001</v>
      </c>
      <c r="G3184" s="355">
        <v>0</v>
      </c>
      <c r="H3184">
        <v>0</v>
      </c>
    </row>
    <row r="3185" spans="1:10" x14ac:dyDescent="0.2">
      <c r="A3185">
        <v>7610</v>
      </c>
      <c r="B3185" s="585">
        <v>43131.824305555558</v>
      </c>
      <c r="C3185" s="376" t="s">
        <v>2050</v>
      </c>
      <c r="D3185" s="355">
        <v>1584</v>
      </c>
      <c r="E3185">
        <v>0.01</v>
      </c>
      <c r="F3185">
        <v>1.24143</v>
      </c>
      <c r="G3185" s="355">
        <v>0</v>
      </c>
      <c r="H3185">
        <v>1.24143</v>
      </c>
      <c r="I3185">
        <v>1.5</v>
      </c>
      <c r="J3185" s="355">
        <v>14279.87</v>
      </c>
    </row>
    <row r="3186" spans="1:10" x14ac:dyDescent="0.2">
      <c r="A3186">
        <v>7607</v>
      </c>
      <c r="B3186" s="585">
        <v>43131.784722222219</v>
      </c>
      <c r="C3186" s="376" t="s">
        <v>92</v>
      </c>
      <c r="D3186" s="355">
        <v>1585</v>
      </c>
      <c r="E3186">
        <v>0.02</v>
      </c>
      <c r="F3186">
        <v>1.2430099999999999</v>
      </c>
      <c r="G3186" s="355">
        <v>0</v>
      </c>
      <c r="H3186">
        <v>0</v>
      </c>
    </row>
    <row r="3187" spans="1:10" x14ac:dyDescent="0.2">
      <c r="A3187">
        <v>7628</v>
      </c>
      <c r="B3187" s="585">
        <v>43132.443749999999</v>
      </c>
      <c r="C3187" s="376" t="s">
        <v>2050</v>
      </c>
      <c r="D3187" s="355">
        <v>1585</v>
      </c>
      <c r="E3187">
        <v>0.02</v>
      </c>
      <c r="F3187">
        <v>1.2437199999999999</v>
      </c>
      <c r="G3187" s="355">
        <v>0</v>
      </c>
      <c r="H3187">
        <v>1.2437199999999999</v>
      </c>
      <c r="I3187">
        <v>0.56999999999999995</v>
      </c>
      <c r="J3187" s="355">
        <v>14278.72</v>
      </c>
    </row>
    <row r="3188" spans="1:10" x14ac:dyDescent="0.2">
      <c r="A3188">
        <v>7611</v>
      </c>
      <c r="B3188" s="585">
        <v>43131.824305555558</v>
      </c>
      <c r="C3188" s="376" t="s">
        <v>93</v>
      </c>
      <c r="D3188" s="355">
        <v>1586</v>
      </c>
      <c r="E3188">
        <v>0.01</v>
      </c>
      <c r="F3188">
        <v>1.24142</v>
      </c>
      <c r="G3188" s="355">
        <v>0</v>
      </c>
      <c r="H3188">
        <v>0</v>
      </c>
    </row>
    <row r="3189" spans="1:10" x14ac:dyDescent="0.2">
      <c r="A3189">
        <v>7613</v>
      </c>
      <c r="B3189" s="585">
        <v>43131.881944444445</v>
      </c>
      <c r="C3189" s="376" t="s">
        <v>2050</v>
      </c>
      <c r="D3189" s="355">
        <v>1586</v>
      </c>
      <c r="E3189">
        <v>0.01</v>
      </c>
      <c r="F3189">
        <v>1.2398499999999999</v>
      </c>
      <c r="G3189" s="355">
        <v>0</v>
      </c>
      <c r="H3189">
        <v>1.2398499999999999</v>
      </c>
      <c r="I3189">
        <v>1.5</v>
      </c>
      <c r="J3189" s="355">
        <v>14281.37</v>
      </c>
    </row>
    <row r="3190" spans="1:10" x14ac:dyDescent="0.2">
      <c r="A3190">
        <v>7614</v>
      </c>
      <c r="B3190" s="585">
        <v>43131.881944444445</v>
      </c>
      <c r="C3190" s="376" t="s">
        <v>93</v>
      </c>
      <c r="D3190" s="355">
        <v>1587</v>
      </c>
      <c r="E3190">
        <v>0.01</v>
      </c>
      <c r="F3190">
        <v>1.2398199999999999</v>
      </c>
      <c r="G3190" s="355">
        <v>0</v>
      </c>
      <c r="H3190">
        <v>0</v>
      </c>
    </row>
    <row r="3191" spans="1:10" x14ac:dyDescent="0.2">
      <c r="A3191">
        <v>7664</v>
      </c>
      <c r="B3191" s="585">
        <v>43133.649305555555</v>
      </c>
      <c r="C3191" s="376" t="s">
        <v>2050</v>
      </c>
      <c r="D3191" s="355">
        <v>1587</v>
      </c>
      <c r="E3191">
        <v>0.01</v>
      </c>
      <c r="F3191">
        <v>1.24583</v>
      </c>
      <c r="G3191" s="355">
        <v>0</v>
      </c>
      <c r="H3191">
        <v>1.24583</v>
      </c>
      <c r="I3191">
        <v>-5.82</v>
      </c>
      <c r="J3191" s="355">
        <v>14292.02</v>
      </c>
    </row>
    <row r="3192" spans="1:10" x14ac:dyDescent="0.2">
      <c r="A3192">
        <v>7616</v>
      </c>
      <c r="B3192" s="585">
        <v>43131.885416666664</v>
      </c>
      <c r="C3192" s="376" t="s">
        <v>92</v>
      </c>
      <c r="D3192" s="355">
        <v>1588</v>
      </c>
      <c r="E3192">
        <v>0.03</v>
      </c>
      <c r="F3192">
        <v>1.23942</v>
      </c>
      <c r="G3192" s="355">
        <v>0</v>
      </c>
      <c r="H3192">
        <v>0</v>
      </c>
    </row>
    <row r="3193" spans="1:10" x14ac:dyDescent="0.2">
      <c r="A3193">
        <v>7629</v>
      </c>
      <c r="B3193" s="585">
        <v>43132.443749999999</v>
      </c>
      <c r="C3193" s="376" t="s">
        <v>2050</v>
      </c>
      <c r="D3193" s="355">
        <v>1588</v>
      </c>
      <c r="E3193">
        <v>0.03</v>
      </c>
      <c r="F3193">
        <v>1.2437199999999999</v>
      </c>
      <c r="G3193" s="355">
        <v>0</v>
      </c>
      <c r="H3193">
        <v>1.2437199999999999</v>
      </c>
      <c r="I3193">
        <v>11.62</v>
      </c>
      <c r="J3193" s="355">
        <v>14290.34</v>
      </c>
    </row>
    <row r="3194" spans="1:10" x14ac:dyDescent="0.2">
      <c r="A3194">
        <v>7624</v>
      </c>
      <c r="B3194" s="585">
        <v>43132.427083333336</v>
      </c>
      <c r="C3194" s="376" t="s">
        <v>93</v>
      </c>
      <c r="D3194" s="355">
        <v>1589</v>
      </c>
      <c r="E3194">
        <v>0.02</v>
      </c>
      <c r="F3194">
        <v>1.24332</v>
      </c>
      <c r="G3194" s="355">
        <v>0</v>
      </c>
      <c r="H3194">
        <v>0</v>
      </c>
    </row>
    <row r="3195" spans="1:10" x14ac:dyDescent="0.2">
      <c r="A3195">
        <v>7665</v>
      </c>
      <c r="B3195" s="585">
        <v>43133.649305555555</v>
      </c>
      <c r="C3195" s="376" t="s">
        <v>2050</v>
      </c>
      <c r="D3195" s="355">
        <v>1589</v>
      </c>
      <c r="E3195">
        <v>0.02</v>
      </c>
      <c r="F3195">
        <v>1.24583</v>
      </c>
      <c r="G3195" s="355">
        <v>0</v>
      </c>
      <c r="H3195">
        <v>1.24583</v>
      </c>
      <c r="I3195">
        <v>-5.03</v>
      </c>
      <c r="J3195" s="355">
        <v>14286.99</v>
      </c>
    </row>
    <row r="3196" spans="1:10" x14ac:dyDescent="0.2">
      <c r="A3196">
        <v>7630</v>
      </c>
      <c r="B3196" s="585">
        <v>43132.443749999999</v>
      </c>
      <c r="C3196" s="376" t="s">
        <v>92</v>
      </c>
      <c r="D3196" s="355">
        <v>1590</v>
      </c>
      <c r="E3196">
        <v>0.01</v>
      </c>
      <c r="F3196">
        <v>1.2437400000000001</v>
      </c>
      <c r="G3196" s="355">
        <v>0</v>
      </c>
      <c r="H3196">
        <v>0</v>
      </c>
    </row>
    <row r="3197" spans="1:10" x14ac:dyDescent="0.2">
      <c r="A3197">
        <v>7632</v>
      </c>
      <c r="B3197" s="585">
        <v>43132.617361111108</v>
      </c>
      <c r="C3197" s="376" t="s">
        <v>2050</v>
      </c>
      <c r="D3197" s="355">
        <v>1590</v>
      </c>
      <c r="E3197">
        <v>0.01</v>
      </c>
      <c r="F3197">
        <v>1.2453099999999999</v>
      </c>
      <c r="G3197" s="355">
        <v>0</v>
      </c>
      <c r="H3197">
        <v>1.2453099999999999</v>
      </c>
      <c r="I3197">
        <v>1.5</v>
      </c>
      <c r="J3197" s="355">
        <v>14291.84</v>
      </c>
    </row>
    <row r="3198" spans="1:10" x14ac:dyDescent="0.2">
      <c r="A3198">
        <v>7633</v>
      </c>
      <c r="B3198" s="585">
        <v>43132.617361111108</v>
      </c>
      <c r="C3198" s="376" t="s">
        <v>92</v>
      </c>
      <c r="D3198" s="355">
        <v>1591</v>
      </c>
      <c r="E3198">
        <v>0.01</v>
      </c>
      <c r="F3198">
        <v>1.24539</v>
      </c>
      <c r="G3198" s="355">
        <v>0</v>
      </c>
      <c r="H3198">
        <v>0</v>
      </c>
    </row>
    <row r="3199" spans="1:10" x14ac:dyDescent="0.2">
      <c r="A3199">
        <v>7639</v>
      </c>
      <c r="B3199" s="585">
        <v>43132.736805555556</v>
      </c>
      <c r="C3199" s="376" t="s">
        <v>2050</v>
      </c>
      <c r="D3199" s="355">
        <v>1591</v>
      </c>
      <c r="E3199">
        <v>0.01</v>
      </c>
      <c r="F3199">
        <v>1.2469600000000001</v>
      </c>
      <c r="G3199" s="355">
        <v>0</v>
      </c>
      <c r="H3199">
        <v>1.2469600000000001</v>
      </c>
      <c r="I3199">
        <v>1.5</v>
      </c>
      <c r="J3199" s="355">
        <v>14293.34</v>
      </c>
    </row>
    <row r="3200" spans="1:10" x14ac:dyDescent="0.2">
      <c r="A3200">
        <v>7635</v>
      </c>
      <c r="B3200" s="585">
        <v>43132.736805555556</v>
      </c>
      <c r="C3200" s="376" t="s">
        <v>93</v>
      </c>
      <c r="D3200" s="355">
        <v>1592</v>
      </c>
      <c r="E3200">
        <v>0.03</v>
      </c>
      <c r="F3200">
        <v>1.2468300000000001</v>
      </c>
      <c r="G3200" s="355">
        <v>0</v>
      </c>
      <c r="H3200">
        <v>0</v>
      </c>
    </row>
    <row r="3201" spans="1:10" x14ac:dyDescent="0.2">
      <c r="A3201">
        <v>7666</v>
      </c>
      <c r="B3201" s="585">
        <v>43133.649305555555</v>
      </c>
      <c r="C3201" s="376" t="s">
        <v>2050</v>
      </c>
      <c r="D3201" s="355">
        <v>1592</v>
      </c>
      <c r="E3201">
        <v>0.03</v>
      </c>
      <c r="F3201">
        <v>1.24583</v>
      </c>
      <c r="G3201" s="355">
        <v>0</v>
      </c>
      <c r="H3201">
        <v>1.24583</v>
      </c>
      <c r="I3201">
        <v>2.99</v>
      </c>
      <c r="J3201" s="355">
        <v>14289.98</v>
      </c>
    </row>
    <row r="3202" spans="1:10" x14ac:dyDescent="0.2">
      <c r="A3202">
        <v>7640</v>
      </c>
      <c r="B3202" s="585">
        <v>43132.736805555556</v>
      </c>
      <c r="C3202" s="376" t="s">
        <v>92</v>
      </c>
      <c r="D3202" s="355">
        <v>1593</v>
      </c>
      <c r="E3202">
        <v>0.01</v>
      </c>
      <c r="F3202">
        <v>1.24699</v>
      </c>
      <c r="G3202" s="355">
        <v>0</v>
      </c>
      <c r="H3202">
        <v>0</v>
      </c>
    </row>
    <row r="3203" spans="1:10" x14ac:dyDescent="0.2">
      <c r="A3203">
        <v>7642</v>
      </c>
      <c r="B3203" s="585">
        <v>43132.780555555553</v>
      </c>
      <c r="C3203" s="376" t="s">
        <v>2050</v>
      </c>
      <c r="D3203" s="355">
        <v>1593</v>
      </c>
      <c r="E3203">
        <v>0.01</v>
      </c>
      <c r="F3203">
        <v>1.2485599999999999</v>
      </c>
      <c r="G3203" s="355">
        <v>0</v>
      </c>
      <c r="H3203">
        <v>1.2485599999999999</v>
      </c>
      <c r="I3203">
        <v>1.5</v>
      </c>
      <c r="J3203" s="355">
        <v>14294.84</v>
      </c>
    </row>
    <row r="3204" spans="1:10" x14ac:dyDescent="0.2">
      <c r="A3204">
        <v>7643</v>
      </c>
      <c r="B3204" s="585">
        <v>43132.780555555553</v>
      </c>
      <c r="C3204" s="376" t="s">
        <v>92</v>
      </c>
      <c r="D3204" s="355">
        <v>1594</v>
      </c>
      <c r="E3204">
        <v>0.01</v>
      </c>
      <c r="F3204">
        <v>1.2485999999999999</v>
      </c>
      <c r="G3204" s="355">
        <v>0</v>
      </c>
      <c r="H3204">
        <v>0</v>
      </c>
    </row>
    <row r="3205" spans="1:10" x14ac:dyDescent="0.2">
      <c r="A3205">
        <v>7645</v>
      </c>
      <c r="B3205" s="585">
        <v>43132.893055555556</v>
      </c>
      <c r="C3205" s="376" t="s">
        <v>2050</v>
      </c>
      <c r="D3205" s="355">
        <v>1594</v>
      </c>
      <c r="E3205">
        <v>0.01</v>
      </c>
      <c r="F3205">
        <v>1.25017</v>
      </c>
      <c r="G3205" s="355">
        <v>0</v>
      </c>
      <c r="H3205">
        <v>1.25017</v>
      </c>
      <c r="I3205">
        <v>1.5</v>
      </c>
      <c r="J3205" s="355">
        <v>14296.34</v>
      </c>
    </row>
    <row r="3206" spans="1:10" x14ac:dyDescent="0.2">
      <c r="A3206">
        <v>7646</v>
      </c>
      <c r="B3206" s="585">
        <v>43132.893055555556</v>
      </c>
      <c r="C3206" s="376" t="s">
        <v>92</v>
      </c>
      <c r="D3206" s="355">
        <v>1595</v>
      </c>
      <c r="E3206">
        <v>0.01</v>
      </c>
      <c r="F3206">
        <v>1.2502200000000001</v>
      </c>
      <c r="G3206" s="355">
        <v>0</v>
      </c>
      <c r="H3206">
        <v>0</v>
      </c>
    </row>
    <row r="3207" spans="1:10" x14ac:dyDescent="0.2">
      <c r="A3207">
        <v>7653</v>
      </c>
      <c r="B3207" s="585">
        <v>43132.92083333333</v>
      </c>
      <c r="C3207" s="376" t="s">
        <v>2050</v>
      </c>
      <c r="D3207" s="355">
        <v>1595</v>
      </c>
      <c r="E3207">
        <v>0.01</v>
      </c>
      <c r="F3207">
        <v>1.25179</v>
      </c>
      <c r="G3207" s="355">
        <v>0</v>
      </c>
      <c r="H3207">
        <v>1.25179</v>
      </c>
      <c r="I3207">
        <v>1.5</v>
      </c>
      <c r="J3207" s="355">
        <v>14297.84</v>
      </c>
    </row>
    <row r="3208" spans="1:10" x14ac:dyDescent="0.2">
      <c r="A3208">
        <v>7648</v>
      </c>
      <c r="B3208" s="585">
        <v>43132.895138888889</v>
      </c>
      <c r="C3208" s="376" t="s">
        <v>93</v>
      </c>
      <c r="D3208" s="355">
        <v>1596</v>
      </c>
      <c r="E3208">
        <v>0.06</v>
      </c>
      <c r="F3208">
        <v>1.25034</v>
      </c>
      <c r="G3208" s="355">
        <v>0</v>
      </c>
      <c r="H3208">
        <v>0</v>
      </c>
    </row>
    <row r="3209" spans="1:10" x14ac:dyDescent="0.2">
      <c r="A3209">
        <v>7667</v>
      </c>
      <c r="B3209" s="585">
        <v>43133.649305555555</v>
      </c>
      <c r="C3209" s="376" t="s">
        <v>2050</v>
      </c>
      <c r="D3209" s="355">
        <v>1596</v>
      </c>
      <c r="E3209">
        <v>0.06</v>
      </c>
      <c r="F3209">
        <v>1.24583</v>
      </c>
      <c r="G3209" s="355">
        <v>0</v>
      </c>
      <c r="H3209">
        <v>1.24583</v>
      </c>
      <c r="I3209">
        <v>27.03</v>
      </c>
      <c r="J3209" s="355">
        <v>14317.01</v>
      </c>
    </row>
    <row r="3210" spans="1:10" x14ac:dyDescent="0.2">
      <c r="A3210">
        <v>7654</v>
      </c>
      <c r="B3210" s="585">
        <v>43132.92083333333</v>
      </c>
      <c r="C3210" s="376" t="s">
        <v>92</v>
      </c>
      <c r="D3210" s="355">
        <v>1597</v>
      </c>
      <c r="E3210">
        <v>0.01</v>
      </c>
      <c r="F3210">
        <v>1.2519</v>
      </c>
      <c r="G3210" s="355">
        <v>0</v>
      </c>
      <c r="H3210">
        <v>0</v>
      </c>
    </row>
    <row r="3211" spans="1:10" x14ac:dyDescent="0.2">
      <c r="A3211">
        <v>7691</v>
      </c>
      <c r="B3211" s="585">
        <v>43133.807638888888</v>
      </c>
      <c r="C3211" s="376" t="s">
        <v>2050</v>
      </c>
      <c r="D3211" s="355">
        <v>1597</v>
      </c>
      <c r="E3211">
        <v>0.01</v>
      </c>
      <c r="F3211">
        <v>1.2458899999999999</v>
      </c>
      <c r="G3211" s="355">
        <v>0</v>
      </c>
      <c r="H3211">
        <v>1.2458899999999999</v>
      </c>
      <c r="I3211">
        <v>-6.2</v>
      </c>
      <c r="J3211" s="355">
        <v>14315.31</v>
      </c>
    </row>
    <row r="3212" spans="1:10" x14ac:dyDescent="0.2">
      <c r="A3212">
        <v>7661</v>
      </c>
      <c r="B3212" s="585">
        <v>43133.479166666664</v>
      </c>
      <c r="C3212" s="376" t="s">
        <v>92</v>
      </c>
      <c r="D3212" s="355">
        <v>1598</v>
      </c>
      <c r="E3212">
        <v>0.02</v>
      </c>
      <c r="F3212">
        <v>1.2483900000000001</v>
      </c>
      <c r="G3212" s="355">
        <v>0</v>
      </c>
      <c r="H3212">
        <v>0</v>
      </c>
    </row>
    <row r="3213" spans="1:10" x14ac:dyDescent="0.2">
      <c r="A3213">
        <v>7692</v>
      </c>
      <c r="B3213" s="585">
        <v>43133.807638888888</v>
      </c>
      <c r="C3213" s="376" t="s">
        <v>2050</v>
      </c>
      <c r="D3213" s="355">
        <v>1598</v>
      </c>
      <c r="E3213">
        <v>0.02</v>
      </c>
      <c r="F3213">
        <v>1.2458899999999999</v>
      </c>
      <c r="G3213" s="355">
        <v>0</v>
      </c>
      <c r="H3213">
        <v>1.2458899999999999</v>
      </c>
      <c r="I3213">
        <v>-5.14</v>
      </c>
      <c r="J3213" s="355">
        <v>14310.17</v>
      </c>
    </row>
    <row r="3214" spans="1:10" x14ac:dyDescent="0.2">
      <c r="A3214">
        <v>7668</v>
      </c>
      <c r="B3214" s="585">
        <v>43133.649305555555</v>
      </c>
      <c r="C3214" s="376" t="s">
        <v>93</v>
      </c>
      <c r="D3214" s="355">
        <v>1599</v>
      </c>
      <c r="E3214">
        <v>0.01</v>
      </c>
      <c r="F3214">
        <v>1.24579</v>
      </c>
      <c r="G3214" s="355">
        <v>0</v>
      </c>
      <c r="H3214">
        <v>0</v>
      </c>
    </row>
    <row r="3215" spans="1:10" x14ac:dyDescent="0.2">
      <c r="A3215">
        <v>7674</v>
      </c>
      <c r="B3215" s="585">
        <v>43133.661111111112</v>
      </c>
      <c r="C3215" s="376" t="s">
        <v>2050</v>
      </c>
      <c r="D3215" s="355">
        <v>1599</v>
      </c>
      <c r="E3215">
        <v>0.01</v>
      </c>
      <c r="F3215">
        <v>1.2442200000000001</v>
      </c>
      <c r="G3215" s="355">
        <v>0</v>
      </c>
      <c r="H3215">
        <v>1.2442200000000001</v>
      </c>
      <c r="I3215">
        <v>1.5</v>
      </c>
      <c r="J3215" s="355">
        <v>14318.51</v>
      </c>
    </row>
    <row r="3216" spans="1:10" x14ac:dyDescent="0.2">
      <c r="A3216">
        <v>7670</v>
      </c>
      <c r="B3216" s="585">
        <v>43133.660416666666</v>
      </c>
      <c r="C3216" s="376" t="s">
        <v>92</v>
      </c>
      <c r="D3216" s="355">
        <v>1600</v>
      </c>
      <c r="E3216">
        <v>0.03</v>
      </c>
      <c r="F3216">
        <v>1.2447600000000001</v>
      </c>
      <c r="G3216" s="355">
        <v>0</v>
      </c>
      <c r="H3216">
        <v>0</v>
      </c>
    </row>
    <row r="3217" spans="1:10" x14ac:dyDescent="0.2">
      <c r="A3217">
        <v>7693</v>
      </c>
      <c r="B3217" s="585">
        <v>43133.807638888888</v>
      </c>
      <c r="C3217" s="376" t="s">
        <v>2050</v>
      </c>
      <c r="D3217" s="355">
        <v>1600</v>
      </c>
      <c r="E3217">
        <v>0.03</v>
      </c>
      <c r="F3217">
        <v>1.2458899999999999</v>
      </c>
      <c r="G3217" s="355">
        <v>0</v>
      </c>
      <c r="H3217">
        <v>1.2458899999999999</v>
      </c>
      <c r="I3217">
        <v>3.18</v>
      </c>
      <c r="J3217" s="355">
        <v>14313.35</v>
      </c>
    </row>
    <row r="3218" spans="1:10" x14ac:dyDescent="0.2">
      <c r="A3218">
        <v>7675</v>
      </c>
      <c r="B3218" s="585">
        <v>43133.663194444445</v>
      </c>
      <c r="C3218" s="376" t="s">
        <v>93</v>
      </c>
      <c r="D3218" s="355">
        <v>1601</v>
      </c>
      <c r="E3218">
        <v>0.01</v>
      </c>
      <c r="F3218">
        <v>1.2444299999999999</v>
      </c>
      <c r="G3218" s="355">
        <v>0</v>
      </c>
      <c r="H3218">
        <v>0</v>
      </c>
    </row>
    <row r="3219" spans="1:10" x14ac:dyDescent="0.2">
      <c r="A3219">
        <v>7677</v>
      </c>
      <c r="B3219" s="585">
        <v>43133.707638888889</v>
      </c>
      <c r="C3219" s="376" t="s">
        <v>2050</v>
      </c>
      <c r="D3219" s="355">
        <v>1601</v>
      </c>
      <c r="E3219">
        <v>0.01</v>
      </c>
      <c r="F3219">
        <v>1.2428600000000001</v>
      </c>
      <c r="G3219" s="355">
        <v>0</v>
      </c>
      <c r="H3219">
        <v>1.2428600000000001</v>
      </c>
      <c r="I3219">
        <v>1.5</v>
      </c>
      <c r="J3219" s="355">
        <v>14320.01</v>
      </c>
    </row>
    <row r="3220" spans="1:10" x14ac:dyDescent="0.2">
      <c r="A3220">
        <v>7678</v>
      </c>
      <c r="B3220" s="585">
        <v>43133.708333333336</v>
      </c>
      <c r="C3220" s="376" t="s">
        <v>93</v>
      </c>
      <c r="D3220" s="355">
        <v>1602</v>
      </c>
      <c r="E3220">
        <v>0.01</v>
      </c>
      <c r="F3220">
        <v>1.24285</v>
      </c>
      <c r="G3220" s="355">
        <v>0</v>
      </c>
      <c r="H3220">
        <v>0</v>
      </c>
    </row>
    <row r="3221" spans="1:10" x14ac:dyDescent="0.2">
      <c r="A3221">
        <v>7680</v>
      </c>
      <c r="B3221" s="585">
        <v>43133.71597222222</v>
      </c>
      <c r="C3221" s="376" t="s">
        <v>2050</v>
      </c>
      <c r="D3221" s="355">
        <v>1602</v>
      </c>
      <c r="E3221">
        <v>0.01</v>
      </c>
      <c r="F3221">
        <v>1.2412799999999999</v>
      </c>
      <c r="G3221" s="355">
        <v>0</v>
      </c>
      <c r="H3221">
        <v>1.2412799999999999</v>
      </c>
      <c r="I3221">
        <v>1.5</v>
      </c>
      <c r="J3221" s="355">
        <v>14321.51</v>
      </c>
    </row>
    <row r="3222" spans="1:10" x14ac:dyDescent="0.2">
      <c r="A3222">
        <v>7681</v>
      </c>
      <c r="B3222" s="585">
        <v>43133.71597222222</v>
      </c>
      <c r="C3222" s="376" t="s">
        <v>93</v>
      </c>
      <c r="D3222" s="355">
        <v>1603</v>
      </c>
      <c r="E3222">
        <v>0.01</v>
      </c>
      <c r="F3222">
        <v>1.24125</v>
      </c>
      <c r="G3222" s="355">
        <v>0</v>
      </c>
      <c r="H3222">
        <v>0</v>
      </c>
    </row>
    <row r="3223" spans="1:10" x14ac:dyDescent="0.2">
      <c r="A3223">
        <v>7704</v>
      </c>
      <c r="B3223" s="585">
        <v>43136</v>
      </c>
      <c r="C3223" s="376" t="s">
        <v>2050</v>
      </c>
      <c r="D3223" s="355">
        <v>1603</v>
      </c>
      <c r="E3223">
        <v>0.01</v>
      </c>
      <c r="F3223">
        <v>1.2443500000000001</v>
      </c>
      <c r="G3223" s="355">
        <v>0</v>
      </c>
      <c r="H3223">
        <v>1.2443500000000001</v>
      </c>
      <c r="I3223">
        <v>-3.1</v>
      </c>
      <c r="J3223" s="355">
        <v>14339.11</v>
      </c>
    </row>
    <row r="3224" spans="1:10" x14ac:dyDescent="0.2">
      <c r="A3224">
        <v>7683</v>
      </c>
      <c r="B3224" s="585">
        <v>43133.71597222222</v>
      </c>
      <c r="C3224" s="376" t="s">
        <v>92</v>
      </c>
      <c r="D3224" s="355">
        <v>1604</v>
      </c>
      <c r="E3224">
        <v>0.06</v>
      </c>
      <c r="F3224">
        <v>1.24126</v>
      </c>
      <c r="G3224" s="355">
        <v>0</v>
      </c>
      <c r="H3224">
        <v>0</v>
      </c>
    </row>
    <row r="3225" spans="1:10" x14ac:dyDescent="0.2">
      <c r="A3225">
        <v>7694</v>
      </c>
      <c r="B3225" s="585">
        <v>43133.807638888888</v>
      </c>
      <c r="C3225" s="376" t="s">
        <v>2050</v>
      </c>
      <c r="D3225" s="355">
        <v>1604</v>
      </c>
      <c r="E3225">
        <v>0.06</v>
      </c>
      <c r="F3225">
        <v>1.2458899999999999</v>
      </c>
      <c r="G3225" s="355">
        <v>0</v>
      </c>
      <c r="H3225">
        <v>1.2458899999999999</v>
      </c>
      <c r="I3225">
        <v>27.36</v>
      </c>
      <c r="J3225" s="355">
        <v>14340.71</v>
      </c>
    </row>
    <row r="3226" spans="1:10" x14ac:dyDescent="0.2">
      <c r="A3226">
        <v>7688</v>
      </c>
      <c r="B3226" s="585">
        <v>43133.759722222225</v>
      </c>
      <c r="C3226" s="376" t="s">
        <v>93</v>
      </c>
      <c r="D3226" s="355">
        <v>1605</v>
      </c>
      <c r="E3226">
        <v>0.02</v>
      </c>
      <c r="F3226">
        <v>1.24475</v>
      </c>
      <c r="G3226" s="355">
        <v>0</v>
      </c>
      <c r="H3226">
        <v>0</v>
      </c>
    </row>
    <row r="3227" spans="1:10" x14ac:dyDescent="0.2">
      <c r="A3227">
        <v>7705</v>
      </c>
      <c r="B3227" s="585">
        <v>43136</v>
      </c>
      <c r="C3227" s="376" t="s">
        <v>2050</v>
      </c>
      <c r="D3227" s="355">
        <v>1605</v>
      </c>
      <c r="E3227">
        <v>0.02</v>
      </c>
      <c r="F3227">
        <v>1.2443500000000001</v>
      </c>
      <c r="G3227" s="355">
        <v>0</v>
      </c>
      <c r="H3227">
        <v>1.2443500000000001</v>
      </c>
      <c r="I3227">
        <v>0.79</v>
      </c>
      <c r="J3227" s="355">
        <v>14339.9</v>
      </c>
    </row>
    <row r="3228" spans="1:10" x14ac:dyDescent="0.2">
      <c r="A3228">
        <v>7695</v>
      </c>
      <c r="B3228" s="585">
        <v>43133.807638888888</v>
      </c>
      <c r="C3228" s="376" t="s">
        <v>92</v>
      </c>
      <c r="D3228" s="355">
        <v>1606</v>
      </c>
      <c r="E3228">
        <v>0.01</v>
      </c>
      <c r="F3228">
        <v>1.24593</v>
      </c>
      <c r="G3228" s="355">
        <v>0</v>
      </c>
      <c r="H3228">
        <v>0</v>
      </c>
    </row>
    <row r="3229" spans="1:10" x14ac:dyDescent="0.2">
      <c r="A3229">
        <v>7697</v>
      </c>
      <c r="B3229" s="585">
        <v>43133.820138888892</v>
      </c>
      <c r="C3229" s="376" t="s">
        <v>2050</v>
      </c>
      <c r="D3229" s="355">
        <v>1606</v>
      </c>
      <c r="E3229">
        <v>0.01</v>
      </c>
      <c r="F3229">
        <v>1.2475000000000001</v>
      </c>
      <c r="G3229" s="355">
        <v>0</v>
      </c>
      <c r="H3229">
        <v>1.2475000000000001</v>
      </c>
      <c r="I3229">
        <v>1.5</v>
      </c>
      <c r="J3229" s="355">
        <v>14342.21</v>
      </c>
    </row>
    <row r="3230" spans="1:10" x14ac:dyDescent="0.2">
      <c r="A3230">
        <v>7698</v>
      </c>
      <c r="B3230" s="585">
        <v>43133.820138888892</v>
      </c>
      <c r="C3230" s="376" t="s">
        <v>92</v>
      </c>
      <c r="D3230" s="355">
        <v>1607</v>
      </c>
      <c r="E3230">
        <v>0.01</v>
      </c>
      <c r="F3230">
        <v>1.2475099999999999</v>
      </c>
      <c r="G3230" s="355">
        <v>0</v>
      </c>
      <c r="H3230">
        <v>0</v>
      </c>
    </row>
    <row r="3231" spans="1:10" x14ac:dyDescent="0.2">
      <c r="A3231">
        <v>7713</v>
      </c>
      <c r="B3231" s="585">
        <v>43136.451388888891</v>
      </c>
      <c r="C3231" s="376" t="s">
        <v>2050</v>
      </c>
      <c r="D3231" s="355">
        <v>1607</v>
      </c>
      <c r="E3231">
        <v>0.01</v>
      </c>
      <c r="F3231">
        <v>1.2467900000000001</v>
      </c>
      <c r="G3231" s="355">
        <v>0</v>
      </c>
      <c r="H3231">
        <v>1.2467900000000001</v>
      </c>
      <c r="I3231">
        <v>-0.91</v>
      </c>
      <c r="J3231" s="355">
        <v>14350.67</v>
      </c>
    </row>
    <row r="3232" spans="1:10" x14ac:dyDescent="0.2">
      <c r="A3232">
        <v>7700</v>
      </c>
      <c r="B3232" s="585">
        <v>43133.84097222222</v>
      </c>
      <c r="C3232" s="376" t="s">
        <v>93</v>
      </c>
      <c r="D3232" s="355">
        <v>1608</v>
      </c>
      <c r="E3232">
        <v>0.03</v>
      </c>
      <c r="F3232">
        <v>1.2482500000000001</v>
      </c>
      <c r="G3232" s="355">
        <v>0</v>
      </c>
      <c r="H3232">
        <v>0</v>
      </c>
    </row>
    <row r="3233" spans="1:10" x14ac:dyDescent="0.2">
      <c r="A3233">
        <v>7706</v>
      </c>
      <c r="B3233" s="585">
        <v>43136</v>
      </c>
      <c r="C3233" s="376" t="s">
        <v>2050</v>
      </c>
      <c r="D3233" s="355">
        <v>1608</v>
      </c>
      <c r="E3233">
        <v>0.03</v>
      </c>
      <c r="F3233">
        <v>1.2443500000000001</v>
      </c>
      <c r="G3233" s="355">
        <v>0</v>
      </c>
      <c r="H3233">
        <v>1.2443500000000001</v>
      </c>
      <c r="I3233">
        <v>11.69</v>
      </c>
      <c r="J3233" s="355">
        <v>14351.58</v>
      </c>
    </row>
    <row r="3234" spans="1:10" x14ac:dyDescent="0.2">
      <c r="A3234">
        <v>7708</v>
      </c>
      <c r="B3234" s="585">
        <v>43136.001388888886</v>
      </c>
      <c r="C3234" s="376" t="s">
        <v>93</v>
      </c>
      <c r="D3234" s="355">
        <v>1609</v>
      </c>
      <c r="E3234">
        <v>0.01</v>
      </c>
      <c r="F3234">
        <v>1.2439199999999999</v>
      </c>
      <c r="G3234" s="355">
        <v>0</v>
      </c>
      <c r="H3234">
        <v>0</v>
      </c>
    </row>
    <row r="3235" spans="1:10" x14ac:dyDescent="0.2">
      <c r="A3235">
        <v>7720</v>
      </c>
      <c r="B3235" s="585">
        <v>43136.581250000003</v>
      </c>
      <c r="C3235" s="376" t="s">
        <v>2050</v>
      </c>
      <c r="D3235" s="355">
        <v>1609</v>
      </c>
      <c r="E3235">
        <v>0.01</v>
      </c>
      <c r="F3235">
        <v>1.24468</v>
      </c>
      <c r="G3235" s="355">
        <v>0</v>
      </c>
      <c r="H3235">
        <v>1.24468</v>
      </c>
      <c r="I3235">
        <v>-0.83</v>
      </c>
      <c r="J3235" s="355">
        <v>14355.26</v>
      </c>
    </row>
    <row r="3236" spans="1:10" x14ac:dyDescent="0.2">
      <c r="A3236">
        <v>7710</v>
      </c>
      <c r="B3236" s="585">
        <v>43136.002083333333</v>
      </c>
      <c r="C3236" s="376" t="s">
        <v>92</v>
      </c>
      <c r="D3236" s="355">
        <v>1610</v>
      </c>
      <c r="E3236">
        <v>0.02</v>
      </c>
      <c r="F3236">
        <v>1.2440100000000001</v>
      </c>
      <c r="G3236" s="355">
        <v>0</v>
      </c>
      <c r="H3236">
        <v>0</v>
      </c>
    </row>
    <row r="3237" spans="1:10" x14ac:dyDescent="0.2">
      <c r="A3237">
        <v>7714</v>
      </c>
      <c r="B3237" s="585">
        <v>43136.451388888891</v>
      </c>
      <c r="C3237" s="376" t="s">
        <v>2050</v>
      </c>
      <c r="D3237" s="355">
        <v>1610</v>
      </c>
      <c r="E3237">
        <v>0.02</v>
      </c>
      <c r="F3237">
        <v>1.2467900000000001</v>
      </c>
      <c r="G3237" s="355">
        <v>0</v>
      </c>
      <c r="H3237">
        <v>1.2467900000000001</v>
      </c>
      <c r="I3237">
        <v>5.42</v>
      </c>
      <c r="J3237" s="355">
        <v>14356.09</v>
      </c>
    </row>
    <row r="3238" spans="1:10" x14ac:dyDescent="0.2">
      <c r="A3238">
        <v>7715</v>
      </c>
      <c r="B3238" s="585">
        <v>43136.451388888891</v>
      </c>
      <c r="C3238" s="376" t="s">
        <v>92</v>
      </c>
      <c r="D3238" s="355">
        <v>1611</v>
      </c>
      <c r="E3238">
        <v>0.01</v>
      </c>
      <c r="F3238">
        <v>1.24681</v>
      </c>
      <c r="G3238" s="355">
        <v>0</v>
      </c>
      <c r="H3238">
        <v>0</v>
      </c>
    </row>
    <row r="3239" spans="1:10" x14ac:dyDescent="0.2">
      <c r="A3239">
        <v>7761</v>
      </c>
      <c r="B3239" s="585">
        <v>43137.42291666667</v>
      </c>
      <c r="C3239" s="376" t="s">
        <v>2050</v>
      </c>
      <c r="D3239" s="355">
        <v>1611</v>
      </c>
      <c r="E3239">
        <v>0.01</v>
      </c>
      <c r="F3239">
        <v>1.24085</v>
      </c>
      <c r="G3239" s="355">
        <v>0</v>
      </c>
      <c r="H3239">
        <v>1.24085</v>
      </c>
      <c r="I3239">
        <v>-6.15</v>
      </c>
      <c r="J3239" s="355">
        <v>14363.45</v>
      </c>
    </row>
    <row r="3240" spans="1:10" x14ac:dyDescent="0.2">
      <c r="A3240">
        <v>7717</v>
      </c>
      <c r="B3240" s="585">
        <v>43136.467361111114</v>
      </c>
      <c r="C3240" s="376" t="s">
        <v>93</v>
      </c>
      <c r="D3240" s="355">
        <v>1612</v>
      </c>
      <c r="E3240">
        <v>0.02</v>
      </c>
      <c r="F3240">
        <v>1.24742</v>
      </c>
      <c r="G3240" s="355">
        <v>0</v>
      </c>
      <c r="H3240">
        <v>0</v>
      </c>
    </row>
    <row r="3241" spans="1:10" x14ac:dyDescent="0.2">
      <c r="A3241">
        <v>7721</v>
      </c>
      <c r="B3241" s="585">
        <v>43136.581250000003</v>
      </c>
      <c r="C3241" s="376" t="s">
        <v>2050</v>
      </c>
      <c r="D3241" s="355">
        <v>1612</v>
      </c>
      <c r="E3241">
        <v>0.02</v>
      </c>
      <c r="F3241">
        <v>1.24468</v>
      </c>
      <c r="G3241" s="355">
        <v>0</v>
      </c>
      <c r="H3241">
        <v>1.24468</v>
      </c>
      <c r="I3241">
        <v>5.34</v>
      </c>
      <c r="J3241" s="355">
        <v>14360.6</v>
      </c>
    </row>
    <row r="3242" spans="1:10" x14ac:dyDescent="0.2">
      <c r="A3242">
        <v>7722</v>
      </c>
      <c r="B3242" s="585">
        <v>43136.581250000003</v>
      </c>
      <c r="C3242" s="376" t="s">
        <v>93</v>
      </c>
      <c r="D3242" s="355">
        <v>1613</v>
      </c>
      <c r="E3242">
        <v>0.01</v>
      </c>
      <c r="F3242">
        <v>1.2446699999999999</v>
      </c>
      <c r="G3242" s="355">
        <v>0</v>
      </c>
      <c r="H3242">
        <v>0</v>
      </c>
    </row>
    <row r="3243" spans="1:10" x14ac:dyDescent="0.2">
      <c r="A3243">
        <v>7727</v>
      </c>
      <c r="B3243" s="585">
        <v>43136.667361111111</v>
      </c>
      <c r="C3243" s="376" t="s">
        <v>2050</v>
      </c>
      <c r="D3243" s="355">
        <v>1613</v>
      </c>
      <c r="E3243">
        <v>0.01</v>
      </c>
      <c r="F3243">
        <v>1.2431000000000001</v>
      </c>
      <c r="G3243" s="355">
        <v>0</v>
      </c>
      <c r="H3243">
        <v>1.2431000000000001</v>
      </c>
      <c r="I3243">
        <v>1.5</v>
      </c>
      <c r="J3243" s="355">
        <v>14362.1</v>
      </c>
    </row>
    <row r="3244" spans="1:10" x14ac:dyDescent="0.2">
      <c r="A3244">
        <v>7724</v>
      </c>
      <c r="B3244" s="585">
        <v>43136.666666666664</v>
      </c>
      <c r="C3244" s="376" t="s">
        <v>92</v>
      </c>
      <c r="D3244" s="355">
        <v>1614</v>
      </c>
      <c r="E3244">
        <v>0.02</v>
      </c>
      <c r="F3244">
        <v>1.2432099999999999</v>
      </c>
      <c r="G3244" s="355">
        <v>0</v>
      </c>
      <c r="H3244">
        <v>0</v>
      </c>
    </row>
    <row r="3245" spans="1:10" x14ac:dyDescent="0.2">
      <c r="A3245">
        <v>7762</v>
      </c>
      <c r="B3245" s="585">
        <v>43137.42291666667</v>
      </c>
      <c r="C3245" s="376" t="s">
        <v>2050</v>
      </c>
      <c r="D3245" s="355">
        <v>1614</v>
      </c>
      <c r="E3245">
        <v>0.02</v>
      </c>
      <c r="F3245">
        <v>1.24085</v>
      </c>
      <c r="G3245" s="355">
        <v>0</v>
      </c>
      <c r="H3245">
        <v>1.24085</v>
      </c>
      <c r="I3245">
        <v>-5.0999999999999996</v>
      </c>
      <c r="J3245" s="355">
        <v>14358.35</v>
      </c>
    </row>
    <row r="3246" spans="1:10" x14ac:dyDescent="0.2">
      <c r="A3246">
        <v>7728</v>
      </c>
      <c r="B3246" s="585">
        <v>43136.667361111111</v>
      </c>
      <c r="C3246" s="376" t="s">
        <v>93</v>
      </c>
      <c r="D3246" s="355">
        <v>1615</v>
      </c>
      <c r="E3246">
        <v>0.01</v>
      </c>
      <c r="F3246">
        <v>1.24308</v>
      </c>
      <c r="G3246" s="355">
        <v>0</v>
      </c>
      <c r="H3246">
        <v>0</v>
      </c>
    </row>
    <row r="3247" spans="1:10" x14ac:dyDescent="0.2">
      <c r="A3247">
        <v>7730</v>
      </c>
      <c r="B3247" s="585">
        <v>43136.671527777777</v>
      </c>
      <c r="C3247" s="376" t="s">
        <v>2050</v>
      </c>
      <c r="D3247" s="355">
        <v>1615</v>
      </c>
      <c r="E3247">
        <v>0.01</v>
      </c>
      <c r="F3247">
        <v>1.2415099999999999</v>
      </c>
      <c r="G3247" s="355">
        <v>0</v>
      </c>
      <c r="H3247">
        <v>1.2415099999999999</v>
      </c>
      <c r="I3247">
        <v>1.5</v>
      </c>
      <c r="J3247" s="355">
        <v>14363.6</v>
      </c>
    </row>
    <row r="3248" spans="1:10" x14ac:dyDescent="0.2">
      <c r="A3248">
        <v>7731</v>
      </c>
      <c r="B3248" s="585">
        <v>43136.671527777777</v>
      </c>
      <c r="C3248" s="376" t="s">
        <v>93</v>
      </c>
      <c r="D3248" s="355">
        <v>1616</v>
      </c>
      <c r="E3248">
        <v>0.01</v>
      </c>
      <c r="F3248">
        <v>1.24149</v>
      </c>
      <c r="G3248" s="355">
        <v>0</v>
      </c>
      <c r="H3248">
        <v>0</v>
      </c>
    </row>
    <row r="3249" spans="1:10" x14ac:dyDescent="0.2">
      <c r="A3249">
        <v>7733</v>
      </c>
      <c r="B3249" s="585">
        <v>43136.711111111108</v>
      </c>
      <c r="C3249" s="376" t="s">
        <v>2050</v>
      </c>
      <c r="D3249" s="355">
        <v>1616</v>
      </c>
      <c r="E3249">
        <v>0.01</v>
      </c>
      <c r="F3249">
        <v>1.2399199999999999</v>
      </c>
      <c r="G3249" s="355">
        <v>0</v>
      </c>
      <c r="H3249">
        <v>1.2399199999999999</v>
      </c>
      <c r="I3249">
        <v>1.5</v>
      </c>
      <c r="J3249" s="355">
        <v>14365.1</v>
      </c>
    </row>
    <row r="3250" spans="1:10" x14ac:dyDescent="0.2">
      <c r="A3250">
        <v>7734</v>
      </c>
      <c r="B3250" s="585">
        <v>43136.711111111108</v>
      </c>
      <c r="C3250" s="376" t="s">
        <v>93</v>
      </c>
      <c r="D3250" s="355">
        <v>1617</v>
      </c>
      <c r="E3250">
        <v>0.01</v>
      </c>
      <c r="F3250">
        <v>1.2398899999999999</v>
      </c>
      <c r="G3250" s="355">
        <v>0</v>
      </c>
      <c r="H3250">
        <v>0</v>
      </c>
    </row>
    <row r="3251" spans="1:10" x14ac:dyDescent="0.2">
      <c r="A3251">
        <v>7740</v>
      </c>
      <c r="B3251" s="585">
        <v>43136.990972222222</v>
      </c>
      <c r="C3251" s="376" t="s">
        <v>2050</v>
      </c>
      <c r="D3251" s="355">
        <v>1617</v>
      </c>
      <c r="E3251">
        <v>0.01</v>
      </c>
      <c r="F3251">
        <v>1.2383200000000001</v>
      </c>
      <c r="G3251" s="355">
        <v>0</v>
      </c>
      <c r="H3251">
        <v>1.2383200000000001</v>
      </c>
      <c r="I3251">
        <v>1.5</v>
      </c>
      <c r="J3251" s="355">
        <v>14366.6</v>
      </c>
    </row>
    <row r="3252" spans="1:10" x14ac:dyDescent="0.2">
      <c r="A3252">
        <v>7736</v>
      </c>
      <c r="B3252" s="585">
        <v>43136.904861111114</v>
      </c>
      <c r="C3252" s="376" t="s">
        <v>92</v>
      </c>
      <c r="D3252" s="355">
        <v>1618</v>
      </c>
      <c r="E3252">
        <v>0.03</v>
      </c>
      <c r="F3252">
        <v>1.2397100000000001</v>
      </c>
      <c r="G3252" s="355">
        <v>0</v>
      </c>
      <c r="H3252">
        <v>0</v>
      </c>
    </row>
    <row r="3253" spans="1:10" x14ac:dyDescent="0.2">
      <c r="A3253">
        <v>7763</v>
      </c>
      <c r="B3253" s="585">
        <v>43137.42291666667</v>
      </c>
      <c r="C3253" s="376" t="s">
        <v>2050</v>
      </c>
      <c r="D3253" s="355">
        <v>1618</v>
      </c>
      <c r="E3253">
        <v>0.03</v>
      </c>
      <c r="F3253">
        <v>1.24085</v>
      </c>
      <c r="G3253" s="355">
        <v>0</v>
      </c>
      <c r="H3253">
        <v>1.24085</v>
      </c>
      <c r="I3253">
        <v>2.85</v>
      </c>
      <c r="J3253" s="355">
        <v>14361.21</v>
      </c>
    </row>
    <row r="3254" spans="1:10" x14ac:dyDescent="0.2">
      <c r="A3254">
        <v>7741</v>
      </c>
      <c r="B3254" s="585">
        <v>43136.990972222222</v>
      </c>
      <c r="C3254" s="376" t="s">
        <v>93</v>
      </c>
      <c r="D3254" s="355">
        <v>1619</v>
      </c>
      <c r="E3254">
        <v>0.01</v>
      </c>
      <c r="F3254">
        <v>1.2382299999999999</v>
      </c>
      <c r="G3254" s="355">
        <v>0</v>
      </c>
      <c r="H3254">
        <v>0</v>
      </c>
    </row>
    <row r="3255" spans="1:10" x14ac:dyDescent="0.2">
      <c r="A3255">
        <v>7743</v>
      </c>
      <c r="B3255" s="585">
        <v>43136.993750000001</v>
      </c>
      <c r="C3255" s="376" t="s">
        <v>2050</v>
      </c>
      <c r="D3255" s="355">
        <v>1619</v>
      </c>
      <c r="E3255">
        <v>0.01</v>
      </c>
      <c r="F3255">
        <v>1.2366600000000001</v>
      </c>
      <c r="G3255" s="355">
        <v>0</v>
      </c>
      <c r="H3255">
        <v>1.2366600000000001</v>
      </c>
      <c r="I3255">
        <v>1.5</v>
      </c>
      <c r="J3255" s="355">
        <v>14368.1</v>
      </c>
    </row>
    <row r="3256" spans="1:10" x14ac:dyDescent="0.2">
      <c r="A3256">
        <v>7744</v>
      </c>
      <c r="B3256" s="585">
        <v>43136.993750000001</v>
      </c>
      <c r="C3256" s="376" t="s">
        <v>93</v>
      </c>
      <c r="D3256" s="355">
        <v>1620</v>
      </c>
      <c r="E3256">
        <v>0.01</v>
      </c>
      <c r="F3256">
        <v>1.23664</v>
      </c>
      <c r="G3256" s="355">
        <v>0</v>
      </c>
      <c r="H3256">
        <v>0</v>
      </c>
    </row>
    <row r="3257" spans="1:10" x14ac:dyDescent="0.2">
      <c r="A3257">
        <v>7755</v>
      </c>
      <c r="B3257" s="585">
        <v>43137.284722222219</v>
      </c>
      <c r="C3257" s="376" t="s">
        <v>2050</v>
      </c>
      <c r="D3257" s="355">
        <v>1620</v>
      </c>
      <c r="E3257">
        <v>0.01</v>
      </c>
      <c r="F3257">
        <v>1.2351399999999999</v>
      </c>
      <c r="G3257" s="355">
        <v>0</v>
      </c>
      <c r="H3257">
        <v>1.2351399999999999</v>
      </c>
      <c r="I3257">
        <v>1.5</v>
      </c>
      <c r="J3257" s="355">
        <v>14369.6</v>
      </c>
    </row>
    <row r="3258" spans="1:10" x14ac:dyDescent="0.2">
      <c r="A3258">
        <v>7750</v>
      </c>
      <c r="B3258" s="585">
        <v>43137.17291666667</v>
      </c>
      <c r="C3258" s="376" t="s">
        <v>92</v>
      </c>
      <c r="D3258" s="355">
        <v>1621</v>
      </c>
      <c r="E3258">
        <v>0.06</v>
      </c>
      <c r="F3258">
        <v>1.2361800000000001</v>
      </c>
      <c r="G3258" s="355">
        <v>0</v>
      </c>
      <c r="H3258">
        <v>0</v>
      </c>
    </row>
    <row r="3259" spans="1:10" x14ac:dyDescent="0.2">
      <c r="A3259">
        <v>7764</v>
      </c>
      <c r="B3259" s="585">
        <v>43137.42291666667</v>
      </c>
      <c r="C3259" s="376" t="s">
        <v>2050</v>
      </c>
      <c r="D3259" s="355">
        <v>1621</v>
      </c>
      <c r="E3259">
        <v>0.06</v>
      </c>
      <c r="F3259">
        <v>1.24085</v>
      </c>
      <c r="G3259" s="355">
        <v>0</v>
      </c>
      <c r="H3259">
        <v>1.24085</v>
      </c>
      <c r="I3259">
        <v>27.6</v>
      </c>
      <c r="J3259" s="355">
        <v>14388.81</v>
      </c>
    </row>
    <row r="3260" spans="1:10" x14ac:dyDescent="0.2">
      <c r="A3260">
        <v>7756</v>
      </c>
      <c r="B3260" s="585">
        <v>43137.284722222219</v>
      </c>
      <c r="C3260" s="376" t="s">
        <v>93</v>
      </c>
      <c r="D3260" s="355">
        <v>1622</v>
      </c>
      <c r="E3260">
        <v>0.01</v>
      </c>
      <c r="F3260">
        <v>1.23508</v>
      </c>
      <c r="G3260" s="355">
        <v>0</v>
      </c>
      <c r="H3260">
        <v>0</v>
      </c>
    </row>
    <row r="3261" spans="1:10" x14ac:dyDescent="0.2">
      <c r="A3261">
        <v>7774</v>
      </c>
      <c r="B3261" s="585">
        <v>43137.57708333333</v>
      </c>
      <c r="C3261" s="376" t="s">
        <v>2050</v>
      </c>
      <c r="D3261" s="355">
        <v>1622</v>
      </c>
      <c r="E3261">
        <v>0.01</v>
      </c>
      <c r="F3261">
        <v>1.23821</v>
      </c>
      <c r="G3261" s="355">
        <v>0</v>
      </c>
      <c r="H3261">
        <v>1.23821</v>
      </c>
      <c r="I3261">
        <v>-3.2</v>
      </c>
      <c r="J3261" s="355">
        <v>14385.61</v>
      </c>
    </row>
    <row r="3262" spans="1:10" x14ac:dyDescent="0.2">
      <c r="A3262">
        <v>7758</v>
      </c>
      <c r="B3262" s="585">
        <v>43137.363194444442</v>
      </c>
      <c r="C3262" s="376" t="s">
        <v>93</v>
      </c>
      <c r="D3262" s="355">
        <v>1623</v>
      </c>
      <c r="E3262">
        <v>0.02</v>
      </c>
      <c r="F3262">
        <v>1.23858</v>
      </c>
      <c r="G3262" s="355">
        <v>0</v>
      </c>
      <c r="H3262">
        <v>0</v>
      </c>
    </row>
    <row r="3263" spans="1:10" x14ac:dyDescent="0.2">
      <c r="A3263">
        <v>7775</v>
      </c>
      <c r="B3263" s="585">
        <v>43137.57708333333</v>
      </c>
      <c r="C3263" s="376" t="s">
        <v>2050</v>
      </c>
      <c r="D3263" s="355">
        <v>1623</v>
      </c>
      <c r="E3263">
        <v>0.02</v>
      </c>
      <c r="F3263">
        <v>1.23821</v>
      </c>
      <c r="G3263" s="355">
        <v>0</v>
      </c>
      <c r="H3263">
        <v>1.23821</v>
      </c>
      <c r="I3263">
        <v>0.6</v>
      </c>
      <c r="J3263" s="355">
        <v>14386.21</v>
      </c>
    </row>
    <row r="3264" spans="1:10" x14ac:dyDescent="0.2">
      <c r="A3264">
        <v>7765</v>
      </c>
      <c r="B3264" s="585">
        <v>43137.423611111109</v>
      </c>
      <c r="C3264" s="376" t="s">
        <v>92</v>
      </c>
      <c r="D3264" s="355">
        <v>1624</v>
      </c>
      <c r="E3264">
        <v>0.01</v>
      </c>
      <c r="F3264">
        <v>1.24197</v>
      </c>
      <c r="G3264" s="355">
        <v>0</v>
      </c>
      <c r="H3264">
        <v>0</v>
      </c>
    </row>
    <row r="3265" spans="1:10" x14ac:dyDescent="0.2">
      <c r="A3265">
        <v>7803</v>
      </c>
      <c r="B3265" s="585">
        <v>43137.769444444442</v>
      </c>
      <c r="C3265" s="376" t="s">
        <v>2050</v>
      </c>
      <c r="D3265" s="355">
        <v>1624</v>
      </c>
      <c r="E3265">
        <v>0.01</v>
      </c>
      <c r="F3265">
        <v>1.2360100000000001</v>
      </c>
      <c r="G3265" s="355">
        <v>0</v>
      </c>
      <c r="H3265">
        <v>1.2360100000000001</v>
      </c>
      <c r="I3265">
        <v>-6.03</v>
      </c>
      <c r="J3265" s="355">
        <v>14397.76</v>
      </c>
    </row>
    <row r="3266" spans="1:10" x14ac:dyDescent="0.2">
      <c r="A3266">
        <v>7767</v>
      </c>
      <c r="B3266" s="585">
        <v>43137.423611111109</v>
      </c>
      <c r="C3266" s="376" t="s">
        <v>93</v>
      </c>
      <c r="D3266" s="355">
        <v>1625</v>
      </c>
      <c r="E3266">
        <v>0.03</v>
      </c>
      <c r="F3266">
        <v>1.24214</v>
      </c>
      <c r="G3266" s="355">
        <v>0</v>
      </c>
      <c r="H3266">
        <v>0</v>
      </c>
    </row>
    <row r="3267" spans="1:10" x14ac:dyDescent="0.2">
      <c r="A3267">
        <v>7776</v>
      </c>
      <c r="B3267" s="585">
        <v>43137.57708333333</v>
      </c>
      <c r="C3267" s="376" t="s">
        <v>2050</v>
      </c>
      <c r="D3267" s="355">
        <v>1625</v>
      </c>
      <c r="E3267">
        <v>0.03</v>
      </c>
      <c r="F3267">
        <v>1.23821</v>
      </c>
      <c r="G3267" s="355">
        <v>0</v>
      </c>
      <c r="H3267">
        <v>1.23821</v>
      </c>
      <c r="I3267">
        <v>11.58</v>
      </c>
      <c r="J3267" s="355">
        <v>14397.79</v>
      </c>
    </row>
    <row r="3268" spans="1:10" x14ac:dyDescent="0.2">
      <c r="A3268">
        <v>7771</v>
      </c>
      <c r="B3268" s="585">
        <v>43137.57708333333</v>
      </c>
      <c r="C3268" s="376" t="s">
        <v>92</v>
      </c>
      <c r="D3268" s="355">
        <v>1626</v>
      </c>
      <c r="E3268">
        <v>0.02</v>
      </c>
      <c r="F3268">
        <v>1.2384299999999999</v>
      </c>
      <c r="G3268" s="355">
        <v>0</v>
      </c>
      <c r="H3268">
        <v>0</v>
      </c>
    </row>
    <row r="3269" spans="1:10" x14ac:dyDescent="0.2">
      <c r="A3269">
        <v>7804</v>
      </c>
      <c r="B3269" s="585">
        <v>43137.769444444442</v>
      </c>
      <c r="C3269" s="376" t="s">
        <v>2050</v>
      </c>
      <c r="D3269" s="355">
        <v>1626</v>
      </c>
      <c r="E3269">
        <v>0.02</v>
      </c>
      <c r="F3269">
        <v>1.2360100000000001</v>
      </c>
      <c r="G3269" s="355">
        <v>0</v>
      </c>
      <c r="H3269">
        <v>1.2360100000000001</v>
      </c>
      <c r="I3269">
        <v>-4.9800000000000004</v>
      </c>
      <c r="J3269" s="355">
        <v>14392.78</v>
      </c>
    </row>
    <row r="3270" spans="1:10" x14ac:dyDescent="0.2">
      <c r="A3270">
        <v>7777</v>
      </c>
      <c r="B3270" s="585">
        <v>43137.579861111109</v>
      </c>
      <c r="C3270" s="376" t="s">
        <v>93</v>
      </c>
      <c r="D3270" s="355">
        <v>1627</v>
      </c>
      <c r="E3270">
        <v>0.01</v>
      </c>
      <c r="F3270">
        <v>1.23804</v>
      </c>
      <c r="G3270" s="355">
        <v>0</v>
      </c>
      <c r="H3270">
        <v>0</v>
      </c>
    </row>
    <row r="3271" spans="1:10" x14ac:dyDescent="0.2">
      <c r="A3271">
        <v>7779</v>
      </c>
      <c r="B3271" s="585">
        <v>43137.585416666669</v>
      </c>
      <c r="C3271" s="376" t="s">
        <v>2050</v>
      </c>
      <c r="D3271" s="355">
        <v>1627</v>
      </c>
      <c r="E3271">
        <v>0.01</v>
      </c>
      <c r="F3271">
        <v>1.23647</v>
      </c>
      <c r="G3271" s="355">
        <v>0</v>
      </c>
      <c r="H3271">
        <v>1.23647</v>
      </c>
      <c r="I3271">
        <v>1.5</v>
      </c>
      <c r="J3271" s="355">
        <v>14399.29</v>
      </c>
    </row>
    <row r="3272" spans="1:10" x14ac:dyDescent="0.2">
      <c r="A3272">
        <v>7780</v>
      </c>
      <c r="B3272" s="585">
        <v>43137.585416666669</v>
      </c>
      <c r="C3272" s="376" t="s">
        <v>93</v>
      </c>
      <c r="D3272" s="355">
        <v>1628</v>
      </c>
      <c r="E3272">
        <v>0.01</v>
      </c>
      <c r="F3272">
        <v>1.23637</v>
      </c>
      <c r="G3272" s="355">
        <v>0</v>
      </c>
      <c r="H3272">
        <v>0</v>
      </c>
    </row>
    <row r="3273" spans="1:10" x14ac:dyDescent="0.2">
      <c r="A3273">
        <v>7786</v>
      </c>
      <c r="B3273" s="585">
        <v>43137.61041666667</v>
      </c>
      <c r="C3273" s="376" t="s">
        <v>2050</v>
      </c>
      <c r="D3273" s="355">
        <v>1628</v>
      </c>
      <c r="E3273">
        <v>0.01</v>
      </c>
      <c r="F3273">
        <v>1.2347999999999999</v>
      </c>
      <c r="G3273" s="355">
        <v>0</v>
      </c>
      <c r="H3273">
        <v>1.2347999999999999</v>
      </c>
      <c r="I3273">
        <v>1.5</v>
      </c>
      <c r="J3273" s="355">
        <v>14400.79</v>
      </c>
    </row>
    <row r="3274" spans="1:10" x14ac:dyDescent="0.2">
      <c r="A3274">
        <v>7782</v>
      </c>
      <c r="B3274" s="585">
        <v>43137.61041666667</v>
      </c>
      <c r="C3274" s="376" t="s">
        <v>92</v>
      </c>
      <c r="D3274" s="355">
        <v>1629</v>
      </c>
      <c r="E3274">
        <v>0.03</v>
      </c>
      <c r="F3274">
        <v>1.23491</v>
      </c>
      <c r="G3274" s="355">
        <v>0</v>
      </c>
      <c r="H3274">
        <v>0</v>
      </c>
    </row>
    <row r="3275" spans="1:10" x14ac:dyDescent="0.2">
      <c r="A3275">
        <v>7805</v>
      </c>
      <c r="B3275" s="585">
        <v>43137.769444444442</v>
      </c>
      <c r="C3275" s="376" t="s">
        <v>2050</v>
      </c>
      <c r="D3275" s="355">
        <v>1629</v>
      </c>
      <c r="E3275">
        <v>0.03</v>
      </c>
      <c r="F3275">
        <v>1.2360100000000001</v>
      </c>
      <c r="G3275" s="355">
        <v>0</v>
      </c>
      <c r="H3275">
        <v>1.2360100000000001</v>
      </c>
      <c r="I3275">
        <v>3.09</v>
      </c>
      <c r="J3275" s="355">
        <v>14395.87</v>
      </c>
    </row>
    <row r="3276" spans="1:10" x14ac:dyDescent="0.2">
      <c r="A3276">
        <v>7787</v>
      </c>
      <c r="B3276" s="585">
        <v>43137.61041666667</v>
      </c>
      <c r="C3276" s="376" t="s">
        <v>93</v>
      </c>
      <c r="D3276" s="355">
        <v>1630</v>
      </c>
      <c r="E3276">
        <v>0.01</v>
      </c>
      <c r="F3276">
        <v>1.23475</v>
      </c>
      <c r="G3276" s="355">
        <v>0</v>
      </c>
      <c r="H3276">
        <v>0</v>
      </c>
    </row>
    <row r="3277" spans="1:10" x14ac:dyDescent="0.2">
      <c r="A3277">
        <v>7789</v>
      </c>
      <c r="B3277" s="585">
        <v>43137.626388888886</v>
      </c>
      <c r="C3277" s="376" t="s">
        <v>2050</v>
      </c>
      <c r="D3277" s="355">
        <v>1630</v>
      </c>
      <c r="E3277">
        <v>0.01</v>
      </c>
      <c r="F3277">
        <v>1.2331799999999999</v>
      </c>
      <c r="G3277" s="355">
        <v>0</v>
      </c>
      <c r="H3277">
        <v>1.2331799999999999</v>
      </c>
      <c r="I3277">
        <v>1.5</v>
      </c>
      <c r="J3277" s="355">
        <v>14402.29</v>
      </c>
    </row>
    <row r="3278" spans="1:10" x14ac:dyDescent="0.2">
      <c r="A3278">
        <v>7790</v>
      </c>
      <c r="B3278" s="585">
        <v>43137.626388888886</v>
      </c>
      <c r="C3278" s="376" t="s">
        <v>93</v>
      </c>
      <c r="D3278" s="355">
        <v>1631</v>
      </c>
      <c r="E3278">
        <v>0.01</v>
      </c>
      <c r="F3278">
        <v>1.2331399999999999</v>
      </c>
      <c r="G3278" s="355">
        <v>0</v>
      </c>
      <c r="H3278">
        <v>0</v>
      </c>
    </row>
    <row r="3279" spans="1:10" x14ac:dyDescent="0.2">
      <c r="A3279">
        <v>7792</v>
      </c>
      <c r="B3279" s="585">
        <v>43137.724999999999</v>
      </c>
      <c r="C3279" s="376" t="s">
        <v>2050</v>
      </c>
      <c r="D3279" s="355">
        <v>1631</v>
      </c>
      <c r="E3279">
        <v>0.01</v>
      </c>
      <c r="F3279">
        <v>1.2315700000000001</v>
      </c>
      <c r="G3279" s="355">
        <v>0</v>
      </c>
      <c r="H3279">
        <v>1.2315700000000001</v>
      </c>
      <c r="I3279">
        <v>1.5</v>
      </c>
      <c r="J3279" s="355">
        <v>14403.79</v>
      </c>
    </row>
    <row r="3280" spans="1:10" x14ac:dyDescent="0.2">
      <c r="A3280">
        <v>7793</v>
      </c>
      <c r="B3280" s="585">
        <v>43137.725694444445</v>
      </c>
      <c r="C3280" s="376" t="s">
        <v>93</v>
      </c>
      <c r="D3280" s="355">
        <v>1632</v>
      </c>
      <c r="E3280">
        <v>0.01</v>
      </c>
      <c r="F3280">
        <v>1.2323599999999999</v>
      </c>
      <c r="G3280" s="355">
        <v>0</v>
      </c>
      <c r="H3280">
        <v>0</v>
      </c>
    </row>
    <row r="3281" spans="1:10" x14ac:dyDescent="0.2">
      <c r="A3281">
        <v>7826</v>
      </c>
      <c r="B3281" s="585">
        <v>43138.488194444442</v>
      </c>
      <c r="C3281" s="376" t="s">
        <v>2050</v>
      </c>
      <c r="D3281" s="355">
        <v>1632</v>
      </c>
      <c r="E3281">
        <v>0.01</v>
      </c>
      <c r="F3281">
        <v>1.2355700000000001</v>
      </c>
      <c r="G3281" s="355">
        <v>0</v>
      </c>
      <c r="H3281">
        <v>1.2355700000000001</v>
      </c>
      <c r="I3281">
        <v>-3.21</v>
      </c>
      <c r="J3281" s="355">
        <v>14422.83</v>
      </c>
    </row>
    <row r="3282" spans="1:10" x14ac:dyDescent="0.2">
      <c r="A3282">
        <v>7795</v>
      </c>
      <c r="B3282" s="585">
        <v>43137.729861111111</v>
      </c>
      <c r="C3282" s="376" t="s">
        <v>92</v>
      </c>
      <c r="D3282" s="355">
        <v>1633</v>
      </c>
      <c r="E3282">
        <v>0.06</v>
      </c>
      <c r="F3282">
        <v>1.2314099999999999</v>
      </c>
      <c r="G3282" s="355">
        <v>0</v>
      </c>
      <c r="H3282">
        <v>0</v>
      </c>
    </row>
    <row r="3283" spans="1:10" x14ac:dyDescent="0.2">
      <c r="A3283">
        <v>7806</v>
      </c>
      <c r="B3283" s="585">
        <v>43137.769444444442</v>
      </c>
      <c r="C3283" s="376" t="s">
        <v>2050</v>
      </c>
      <c r="D3283" s="355">
        <v>1633</v>
      </c>
      <c r="E3283">
        <v>0.06</v>
      </c>
      <c r="F3283">
        <v>1.2360100000000001</v>
      </c>
      <c r="G3283" s="355">
        <v>0</v>
      </c>
      <c r="H3283">
        <v>1.2360100000000001</v>
      </c>
      <c r="I3283">
        <v>27.18</v>
      </c>
      <c r="J3283" s="355">
        <v>14423.05</v>
      </c>
    </row>
    <row r="3284" spans="1:10" x14ac:dyDescent="0.2">
      <c r="A3284">
        <v>7800</v>
      </c>
      <c r="B3284" s="585">
        <v>43137.769444444442</v>
      </c>
      <c r="C3284" s="376" t="s">
        <v>93</v>
      </c>
      <c r="D3284" s="355">
        <v>1634</v>
      </c>
      <c r="E3284">
        <v>0.02</v>
      </c>
      <c r="F3284">
        <v>1.23587</v>
      </c>
      <c r="G3284" s="355">
        <v>0</v>
      </c>
      <c r="H3284">
        <v>0</v>
      </c>
    </row>
    <row r="3285" spans="1:10" x14ac:dyDescent="0.2">
      <c r="A3285">
        <v>7827</v>
      </c>
      <c r="B3285" s="585">
        <v>43138.488194444442</v>
      </c>
      <c r="C3285" s="376" t="s">
        <v>2050</v>
      </c>
      <c r="D3285" s="355">
        <v>1634</v>
      </c>
      <c r="E3285">
        <v>0.02</v>
      </c>
      <c r="F3285">
        <v>1.2355700000000001</v>
      </c>
      <c r="G3285" s="355">
        <v>0</v>
      </c>
      <c r="H3285">
        <v>1.2355700000000001</v>
      </c>
      <c r="I3285">
        <v>0.59</v>
      </c>
      <c r="J3285" s="355">
        <v>14423.42</v>
      </c>
    </row>
    <row r="3286" spans="1:10" x14ac:dyDescent="0.2">
      <c r="A3286">
        <v>7807</v>
      </c>
      <c r="B3286" s="585">
        <v>43137.769444444442</v>
      </c>
      <c r="C3286" s="376" t="s">
        <v>92</v>
      </c>
      <c r="D3286" s="355">
        <v>1635</v>
      </c>
      <c r="E3286">
        <v>0.01</v>
      </c>
      <c r="F3286">
        <v>1.2360599999999999</v>
      </c>
      <c r="G3286" s="355">
        <v>0</v>
      </c>
      <c r="H3286">
        <v>0</v>
      </c>
    </row>
    <row r="3287" spans="1:10" x14ac:dyDescent="0.2">
      <c r="A3287">
        <v>7809</v>
      </c>
      <c r="B3287" s="585">
        <v>43137.779861111114</v>
      </c>
      <c r="C3287" s="376" t="s">
        <v>2050</v>
      </c>
      <c r="D3287" s="355">
        <v>1635</v>
      </c>
      <c r="E3287">
        <v>0.01</v>
      </c>
      <c r="F3287">
        <v>1.23763</v>
      </c>
      <c r="G3287" s="355">
        <v>0</v>
      </c>
      <c r="H3287">
        <v>1.23763</v>
      </c>
      <c r="I3287">
        <v>1.5</v>
      </c>
      <c r="J3287" s="355">
        <v>14424.55</v>
      </c>
    </row>
    <row r="3288" spans="1:10" x14ac:dyDescent="0.2">
      <c r="A3288">
        <v>7810</v>
      </c>
      <c r="B3288" s="585">
        <v>43137.779861111114</v>
      </c>
      <c r="C3288" s="376" t="s">
        <v>92</v>
      </c>
      <c r="D3288" s="355">
        <v>1636</v>
      </c>
      <c r="E3288">
        <v>0.01</v>
      </c>
      <c r="F3288">
        <v>1.2376499999999999</v>
      </c>
      <c r="G3288" s="355">
        <v>0</v>
      </c>
      <c r="H3288">
        <v>0</v>
      </c>
    </row>
    <row r="3289" spans="1:10" x14ac:dyDescent="0.2">
      <c r="A3289">
        <v>7812</v>
      </c>
      <c r="B3289" s="585">
        <v>43137.802083333336</v>
      </c>
      <c r="C3289" s="376" t="s">
        <v>2050</v>
      </c>
      <c r="D3289" s="355">
        <v>1636</v>
      </c>
      <c r="E3289">
        <v>0.01</v>
      </c>
      <c r="F3289">
        <v>1.23922</v>
      </c>
      <c r="G3289" s="355">
        <v>0</v>
      </c>
      <c r="H3289">
        <v>1.23922</v>
      </c>
      <c r="I3289">
        <v>1.5</v>
      </c>
      <c r="J3289" s="355">
        <v>14426.05</v>
      </c>
    </row>
    <row r="3290" spans="1:10" x14ac:dyDescent="0.2">
      <c r="A3290">
        <v>7813</v>
      </c>
      <c r="B3290" s="585">
        <v>43137.802083333336</v>
      </c>
      <c r="C3290" s="376" t="s">
        <v>92</v>
      </c>
      <c r="D3290" s="355">
        <v>1637</v>
      </c>
      <c r="E3290">
        <v>0.01</v>
      </c>
      <c r="F3290">
        <v>1.2392799999999999</v>
      </c>
      <c r="G3290" s="355">
        <v>0</v>
      </c>
      <c r="H3290">
        <v>0</v>
      </c>
    </row>
    <row r="3291" spans="1:10" x14ac:dyDescent="0.2">
      <c r="A3291">
        <v>7896</v>
      </c>
      <c r="B3291" s="585">
        <v>43139.651388888888</v>
      </c>
      <c r="C3291" s="376" t="s">
        <v>2050</v>
      </c>
      <c r="D3291" s="355">
        <v>1637</v>
      </c>
      <c r="E3291">
        <v>0.01</v>
      </c>
      <c r="F3291">
        <v>1.2275</v>
      </c>
      <c r="G3291" s="355">
        <v>0</v>
      </c>
      <c r="H3291">
        <v>1.2275</v>
      </c>
      <c r="I3291">
        <v>-12.33</v>
      </c>
      <c r="J3291" s="355">
        <v>14440.72</v>
      </c>
    </row>
    <row r="3292" spans="1:10" x14ac:dyDescent="0.2">
      <c r="A3292">
        <v>7815</v>
      </c>
      <c r="B3292" s="585">
        <v>43137.802083333336</v>
      </c>
      <c r="C3292" s="376" t="s">
        <v>93</v>
      </c>
      <c r="D3292" s="355">
        <v>1638</v>
      </c>
      <c r="E3292">
        <v>0.03</v>
      </c>
      <c r="F3292">
        <v>1.2394499999999999</v>
      </c>
      <c r="G3292" s="355">
        <v>0</v>
      </c>
      <c r="H3292">
        <v>0</v>
      </c>
    </row>
    <row r="3293" spans="1:10" x14ac:dyDescent="0.2">
      <c r="A3293">
        <v>7828</v>
      </c>
      <c r="B3293" s="585">
        <v>43138.488194444442</v>
      </c>
      <c r="C3293" s="376" t="s">
        <v>2050</v>
      </c>
      <c r="D3293" s="355">
        <v>1638</v>
      </c>
      <c r="E3293">
        <v>0.03</v>
      </c>
      <c r="F3293">
        <v>1.2355700000000001</v>
      </c>
      <c r="G3293" s="355">
        <v>0</v>
      </c>
      <c r="H3293">
        <v>1.2355700000000001</v>
      </c>
      <c r="I3293">
        <v>11.63</v>
      </c>
      <c r="J3293" s="355">
        <v>14435.05</v>
      </c>
    </row>
    <row r="3294" spans="1:10" x14ac:dyDescent="0.2">
      <c r="A3294">
        <v>7823</v>
      </c>
      <c r="B3294" s="585">
        <v>43138.477083333331</v>
      </c>
      <c r="C3294" s="376" t="s">
        <v>92</v>
      </c>
      <c r="D3294" s="355">
        <v>1639</v>
      </c>
      <c r="E3294">
        <v>0.02</v>
      </c>
      <c r="F3294">
        <v>1.23577</v>
      </c>
      <c r="G3294" s="355">
        <v>0</v>
      </c>
      <c r="H3294">
        <v>0</v>
      </c>
    </row>
    <row r="3295" spans="1:10" x14ac:dyDescent="0.2">
      <c r="A3295">
        <v>7897</v>
      </c>
      <c r="B3295" s="585">
        <v>43139.651388888888</v>
      </c>
      <c r="C3295" s="376" t="s">
        <v>2050</v>
      </c>
      <c r="D3295" s="355">
        <v>1639</v>
      </c>
      <c r="E3295">
        <v>0.02</v>
      </c>
      <c r="F3295">
        <v>1.2275</v>
      </c>
      <c r="G3295" s="355">
        <v>0</v>
      </c>
      <c r="H3295">
        <v>1.2275</v>
      </c>
      <c r="I3295">
        <v>-17.39</v>
      </c>
      <c r="J3295" s="355">
        <v>14423.33</v>
      </c>
    </row>
    <row r="3296" spans="1:10" x14ac:dyDescent="0.2">
      <c r="A3296">
        <v>7829</v>
      </c>
      <c r="B3296" s="585">
        <v>43138.488194444442</v>
      </c>
      <c r="C3296" s="376" t="s">
        <v>93</v>
      </c>
      <c r="D3296" s="355">
        <v>1640</v>
      </c>
      <c r="E3296">
        <v>0.01</v>
      </c>
      <c r="F3296">
        <v>1.23553</v>
      </c>
      <c r="G3296" s="355">
        <v>0</v>
      </c>
      <c r="H3296">
        <v>0</v>
      </c>
    </row>
    <row r="3297" spans="1:10" x14ac:dyDescent="0.2">
      <c r="A3297">
        <v>7831</v>
      </c>
      <c r="B3297" s="585">
        <v>43138.536111111112</v>
      </c>
      <c r="C3297" s="376" t="s">
        <v>2050</v>
      </c>
      <c r="D3297" s="355">
        <v>1640</v>
      </c>
      <c r="E3297">
        <v>0.01</v>
      </c>
      <c r="F3297">
        <v>1.2339599999999999</v>
      </c>
      <c r="G3297" s="355">
        <v>0</v>
      </c>
      <c r="H3297">
        <v>1.2339599999999999</v>
      </c>
      <c r="I3297">
        <v>1.5</v>
      </c>
      <c r="J3297" s="355">
        <v>14436.55</v>
      </c>
    </row>
    <row r="3298" spans="1:10" x14ac:dyDescent="0.2">
      <c r="A3298">
        <v>7832</v>
      </c>
      <c r="B3298" s="585">
        <v>43138.536111111112</v>
      </c>
      <c r="C3298" s="376" t="s">
        <v>93</v>
      </c>
      <c r="D3298" s="355">
        <v>1641</v>
      </c>
      <c r="E3298">
        <v>0.01</v>
      </c>
      <c r="F3298">
        <v>1.23394</v>
      </c>
      <c r="G3298" s="355">
        <v>0</v>
      </c>
      <c r="H3298">
        <v>0</v>
      </c>
    </row>
    <row r="3299" spans="1:10" x14ac:dyDescent="0.2">
      <c r="A3299">
        <v>7834</v>
      </c>
      <c r="B3299" s="585">
        <v>43138.720833333333</v>
      </c>
      <c r="C3299" s="376" t="s">
        <v>2050</v>
      </c>
      <c r="D3299" s="355">
        <v>1641</v>
      </c>
      <c r="E3299">
        <v>0.01</v>
      </c>
      <c r="F3299">
        <v>1.23237</v>
      </c>
      <c r="G3299" s="355">
        <v>0</v>
      </c>
      <c r="H3299">
        <v>1.23237</v>
      </c>
      <c r="I3299">
        <v>1.5</v>
      </c>
      <c r="J3299" s="355">
        <v>14438.05</v>
      </c>
    </row>
    <row r="3300" spans="1:10" x14ac:dyDescent="0.2">
      <c r="A3300">
        <v>7835</v>
      </c>
      <c r="B3300" s="585">
        <v>43138.720833333333</v>
      </c>
      <c r="C3300" s="376" t="s">
        <v>93</v>
      </c>
      <c r="D3300" s="355">
        <v>1642</v>
      </c>
      <c r="E3300">
        <v>0.01</v>
      </c>
      <c r="F3300">
        <v>1.2323</v>
      </c>
      <c r="G3300" s="355">
        <v>0</v>
      </c>
      <c r="H3300">
        <v>0</v>
      </c>
    </row>
    <row r="3301" spans="1:10" x14ac:dyDescent="0.2">
      <c r="A3301">
        <v>7841</v>
      </c>
      <c r="B3301" s="585">
        <v>43138.729166666664</v>
      </c>
      <c r="C3301" s="376" t="s">
        <v>2050</v>
      </c>
      <c r="D3301" s="355">
        <v>1642</v>
      </c>
      <c r="E3301">
        <v>0.01</v>
      </c>
      <c r="F3301">
        <v>1.2307300000000001</v>
      </c>
      <c r="G3301" s="355">
        <v>0</v>
      </c>
      <c r="H3301">
        <v>1.2307300000000001</v>
      </c>
      <c r="I3301">
        <v>1.5</v>
      </c>
      <c r="J3301" s="355">
        <v>14439.55</v>
      </c>
    </row>
    <row r="3302" spans="1:10" x14ac:dyDescent="0.2">
      <c r="A3302">
        <v>7837</v>
      </c>
      <c r="B3302" s="585">
        <v>43138.720833333333</v>
      </c>
      <c r="C3302" s="376" t="s">
        <v>92</v>
      </c>
      <c r="D3302" s="355">
        <v>1643</v>
      </c>
      <c r="E3302">
        <v>0.03</v>
      </c>
      <c r="F3302">
        <v>1.2321899999999999</v>
      </c>
      <c r="G3302" s="355">
        <v>0</v>
      </c>
      <c r="H3302">
        <v>0</v>
      </c>
    </row>
    <row r="3303" spans="1:10" x14ac:dyDescent="0.2">
      <c r="A3303">
        <v>7898</v>
      </c>
      <c r="B3303" s="585">
        <v>43139.651388888888</v>
      </c>
      <c r="C3303" s="376" t="s">
        <v>2050</v>
      </c>
      <c r="D3303" s="355">
        <v>1643</v>
      </c>
      <c r="E3303">
        <v>0.03</v>
      </c>
      <c r="F3303">
        <v>1.2275</v>
      </c>
      <c r="G3303" s="355">
        <v>0</v>
      </c>
      <c r="H3303">
        <v>1.2275</v>
      </c>
      <c r="I3303">
        <v>-15.35</v>
      </c>
      <c r="J3303" s="355">
        <v>14407.98</v>
      </c>
    </row>
    <row r="3304" spans="1:10" x14ac:dyDescent="0.2">
      <c r="A3304">
        <v>7842</v>
      </c>
      <c r="B3304" s="585">
        <v>43138.729166666664</v>
      </c>
      <c r="C3304" s="376" t="s">
        <v>93</v>
      </c>
      <c r="D3304" s="355">
        <v>1644</v>
      </c>
      <c r="E3304">
        <v>0.01</v>
      </c>
      <c r="F3304">
        <v>1.2306299999999999</v>
      </c>
      <c r="G3304" s="355">
        <v>0</v>
      </c>
      <c r="H3304">
        <v>0</v>
      </c>
    </row>
    <row r="3305" spans="1:10" x14ac:dyDescent="0.2">
      <c r="A3305">
        <v>7844</v>
      </c>
      <c r="B3305" s="585">
        <v>43138.746527777781</v>
      </c>
      <c r="C3305" s="376" t="s">
        <v>2050</v>
      </c>
      <c r="D3305" s="355">
        <v>1644</v>
      </c>
      <c r="E3305">
        <v>0.01</v>
      </c>
      <c r="F3305">
        <v>1.22906</v>
      </c>
      <c r="G3305" s="355">
        <v>0</v>
      </c>
      <c r="H3305">
        <v>1.22906</v>
      </c>
      <c r="I3305">
        <v>1.5</v>
      </c>
      <c r="J3305" s="355">
        <v>14441.05</v>
      </c>
    </row>
    <row r="3306" spans="1:10" x14ac:dyDescent="0.2">
      <c r="A3306">
        <v>7845</v>
      </c>
      <c r="B3306" s="585">
        <v>43138.746527777781</v>
      </c>
      <c r="C3306" s="376" t="s">
        <v>93</v>
      </c>
      <c r="D3306" s="355">
        <v>1645</v>
      </c>
      <c r="E3306">
        <v>0.01</v>
      </c>
      <c r="F3306">
        <v>1.22902</v>
      </c>
      <c r="G3306" s="355">
        <v>0</v>
      </c>
      <c r="H3306">
        <v>0</v>
      </c>
    </row>
    <row r="3307" spans="1:10" x14ac:dyDescent="0.2">
      <c r="A3307">
        <v>7852</v>
      </c>
      <c r="B3307" s="585">
        <v>43138.793749999997</v>
      </c>
      <c r="C3307" s="376" t="s">
        <v>2050</v>
      </c>
      <c r="D3307" s="355">
        <v>1645</v>
      </c>
      <c r="E3307">
        <v>0.01</v>
      </c>
      <c r="F3307">
        <v>1.2274499999999999</v>
      </c>
      <c r="G3307" s="355">
        <v>0</v>
      </c>
      <c r="H3307">
        <v>1.2274499999999999</v>
      </c>
      <c r="I3307">
        <v>1.5</v>
      </c>
      <c r="J3307" s="355">
        <v>14442.55</v>
      </c>
    </row>
    <row r="3308" spans="1:10" x14ac:dyDescent="0.2">
      <c r="A3308">
        <v>7847</v>
      </c>
      <c r="B3308" s="585">
        <v>43138.746527777781</v>
      </c>
      <c r="C3308" s="376" t="s">
        <v>92</v>
      </c>
      <c r="D3308" s="355">
        <v>1646</v>
      </c>
      <c r="E3308">
        <v>0.06</v>
      </c>
      <c r="F3308">
        <v>1.22868</v>
      </c>
      <c r="G3308" s="355">
        <v>0</v>
      </c>
      <c r="H3308">
        <v>0</v>
      </c>
    </row>
    <row r="3309" spans="1:10" x14ac:dyDescent="0.2">
      <c r="A3309">
        <v>7899</v>
      </c>
      <c r="B3309" s="585">
        <v>43139.651388888888</v>
      </c>
      <c r="C3309" s="376" t="s">
        <v>2050</v>
      </c>
      <c r="D3309" s="355">
        <v>1646</v>
      </c>
      <c r="E3309">
        <v>0.06</v>
      </c>
      <c r="F3309">
        <v>1.2275</v>
      </c>
      <c r="G3309" s="355">
        <v>0</v>
      </c>
      <c r="H3309">
        <v>1.2275</v>
      </c>
      <c r="I3309">
        <v>-9.64</v>
      </c>
      <c r="J3309" s="355">
        <v>14398.34</v>
      </c>
    </row>
    <row r="3310" spans="1:10" x14ac:dyDescent="0.2">
      <c r="A3310">
        <v>7853</v>
      </c>
      <c r="B3310" s="585">
        <v>43138.793749999997</v>
      </c>
      <c r="C3310" s="376" t="s">
        <v>93</v>
      </c>
      <c r="D3310" s="355">
        <v>1647</v>
      </c>
      <c r="E3310">
        <v>0.01</v>
      </c>
      <c r="F3310">
        <v>1.22739</v>
      </c>
      <c r="G3310" s="355">
        <v>0</v>
      </c>
      <c r="H3310">
        <v>0</v>
      </c>
    </row>
    <row r="3311" spans="1:10" x14ac:dyDescent="0.2">
      <c r="A3311">
        <v>7855</v>
      </c>
      <c r="B3311" s="585">
        <v>43138.825694444444</v>
      </c>
      <c r="C3311" s="376" t="s">
        <v>2050</v>
      </c>
      <c r="D3311" s="355">
        <v>1647</v>
      </c>
      <c r="E3311">
        <v>0.01</v>
      </c>
      <c r="F3311">
        <v>1.2258199999999999</v>
      </c>
      <c r="G3311" s="355">
        <v>0</v>
      </c>
      <c r="H3311">
        <v>1.2258199999999999</v>
      </c>
      <c r="I3311">
        <v>1.5</v>
      </c>
      <c r="J3311" s="355">
        <v>14444.05</v>
      </c>
    </row>
    <row r="3312" spans="1:10" x14ac:dyDescent="0.2">
      <c r="A3312">
        <v>7856</v>
      </c>
      <c r="B3312" s="585">
        <v>43138.825694444444</v>
      </c>
      <c r="C3312" s="376" t="s">
        <v>93</v>
      </c>
      <c r="D3312" s="355">
        <v>1648</v>
      </c>
      <c r="E3312">
        <v>0.01</v>
      </c>
      <c r="F3312">
        <v>1.2258</v>
      </c>
      <c r="G3312" s="355">
        <v>0</v>
      </c>
      <c r="H3312">
        <v>0</v>
      </c>
    </row>
    <row r="3313" spans="1:10" x14ac:dyDescent="0.2">
      <c r="A3313">
        <v>7873</v>
      </c>
      <c r="B3313" s="585">
        <v>43139.415277777778</v>
      </c>
      <c r="C3313" s="376" t="s">
        <v>2050</v>
      </c>
      <c r="D3313" s="355">
        <v>1648</v>
      </c>
      <c r="E3313">
        <v>0.01</v>
      </c>
      <c r="F3313">
        <v>1.22665</v>
      </c>
      <c r="G3313" s="355">
        <v>0</v>
      </c>
      <c r="H3313">
        <v>1.22665</v>
      </c>
      <c r="I3313">
        <v>-0.72</v>
      </c>
      <c r="J3313" s="355">
        <v>14443.33</v>
      </c>
    </row>
    <row r="3314" spans="1:10" x14ac:dyDescent="0.2">
      <c r="A3314">
        <v>7858</v>
      </c>
      <c r="B3314" s="585">
        <v>43138.851388888892</v>
      </c>
      <c r="C3314" s="376" t="s">
        <v>92</v>
      </c>
      <c r="D3314" s="355">
        <v>1649</v>
      </c>
      <c r="E3314">
        <v>0.1</v>
      </c>
      <c r="F3314">
        <v>1.2251799999999999</v>
      </c>
      <c r="G3314" s="355">
        <v>0</v>
      </c>
      <c r="H3314">
        <v>0</v>
      </c>
    </row>
    <row r="3315" spans="1:10" x14ac:dyDescent="0.2">
      <c r="A3315">
        <v>7900</v>
      </c>
      <c r="B3315" s="585">
        <v>43139.651388888888</v>
      </c>
      <c r="C3315" s="376" t="s">
        <v>2050</v>
      </c>
      <c r="D3315" s="355">
        <v>1649</v>
      </c>
      <c r="E3315">
        <v>0.1</v>
      </c>
      <c r="F3315">
        <v>1.2275</v>
      </c>
      <c r="G3315" s="355">
        <v>0</v>
      </c>
      <c r="H3315">
        <v>1.2275</v>
      </c>
      <c r="I3315">
        <v>18.940000000000001</v>
      </c>
      <c r="J3315" s="355">
        <v>14417.28</v>
      </c>
    </row>
    <row r="3316" spans="1:10" x14ac:dyDescent="0.2">
      <c r="A3316">
        <v>7870</v>
      </c>
      <c r="B3316" s="585">
        <v>43139.390972222223</v>
      </c>
      <c r="C3316" s="376" t="s">
        <v>93</v>
      </c>
      <c r="D3316" s="355">
        <v>1650</v>
      </c>
      <c r="E3316">
        <v>0.02</v>
      </c>
      <c r="F3316">
        <v>1.22933</v>
      </c>
      <c r="G3316" s="355">
        <v>0</v>
      </c>
      <c r="H3316">
        <v>0</v>
      </c>
    </row>
    <row r="3317" spans="1:10" x14ac:dyDescent="0.2">
      <c r="A3317">
        <v>7874</v>
      </c>
      <c r="B3317" s="585">
        <v>43139.415277777778</v>
      </c>
      <c r="C3317" s="376" t="s">
        <v>2050</v>
      </c>
      <c r="D3317" s="355">
        <v>1650</v>
      </c>
      <c r="E3317">
        <v>0.02</v>
      </c>
      <c r="F3317">
        <v>1.22665</v>
      </c>
      <c r="G3317" s="355">
        <v>0</v>
      </c>
      <c r="H3317">
        <v>1.22665</v>
      </c>
      <c r="I3317">
        <v>5.22</v>
      </c>
      <c r="J3317" s="355">
        <v>14448.55</v>
      </c>
    </row>
    <row r="3318" spans="1:10" x14ac:dyDescent="0.2">
      <c r="A3318">
        <v>7875</v>
      </c>
      <c r="B3318" s="585">
        <v>43139.415277777778</v>
      </c>
      <c r="C3318" s="376" t="s">
        <v>93</v>
      </c>
      <c r="D3318" s="355">
        <v>1651</v>
      </c>
      <c r="E3318">
        <v>0.01</v>
      </c>
      <c r="F3318">
        <v>1.22661</v>
      </c>
      <c r="G3318" s="355">
        <v>0</v>
      </c>
      <c r="H3318">
        <v>0</v>
      </c>
    </row>
    <row r="3319" spans="1:10" x14ac:dyDescent="0.2">
      <c r="A3319">
        <v>7877</v>
      </c>
      <c r="B3319" s="585">
        <v>43139.435416666667</v>
      </c>
      <c r="C3319" s="376" t="s">
        <v>2050</v>
      </c>
      <c r="D3319" s="355">
        <v>1651</v>
      </c>
      <c r="E3319">
        <v>0.01</v>
      </c>
      <c r="F3319">
        <v>1.2250399999999999</v>
      </c>
      <c r="G3319" s="355">
        <v>0</v>
      </c>
      <c r="H3319">
        <v>1.2250399999999999</v>
      </c>
      <c r="I3319">
        <v>1.5</v>
      </c>
      <c r="J3319" s="355">
        <v>14450.05</v>
      </c>
    </row>
    <row r="3320" spans="1:10" x14ac:dyDescent="0.2">
      <c r="A3320">
        <v>7878</v>
      </c>
      <c r="B3320" s="585">
        <v>43139.435416666667</v>
      </c>
      <c r="C3320" s="376" t="s">
        <v>93</v>
      </c>
      <c r="D3320" s="355">
        <v>1652</v>
      </c>
      <c r="E3320">
        <v>0.01</v>
      </c>
      <c r="F3320">
        <v>1.2248699999999999</v>
      </c>
      <c r="G3320" s="355">
        <v>0</v>
      </c>
      <c r="H3320">
        <v>0</v>
      </c>
    </row>
    <row r="3321" spans="1:10" x14ac:dyDescent="0.2">
      <c r="A3321">
        <v>7880</v>
      </c>
      <c r="B3321" s="585">
        <v>43139.459722222222</v>
      </c>
      <c r="C3321" s="376" t="s">
        <v>2050</v>
      </c>
      <c r="D3321" s="355">
        <v>1652</v>
      </c>
      <c r="E3321">
        <v>0.01</v>
      </c>
      <c r="F3321">
        <v>1.2233000000000001</v>
      </c>
      <c r="G3321" s="355">
        <v>0</v>
      </c>
      <c r="H3321">
        <v>1.2233000000000001</v>
      </c>
      <c r="I3321">
        <v>1.5</v>
      </c>
      <c r="J3321" s="355">
        <v>14451.55</v>
      </c>
    </row>
    <row r="3322" spans="1:10" x14ac:dyDescent="0.2">
      <c r="A3322">
        <v>7881</v>
      </c>
      <c r="B3322" s="585">
        <v>43139.459722222222</v>
      </c>
      <c r="C3322" s="376" t="s">
        <v>93</v>
      </c>
      <c r="D3322" s="355">
        <v>1653</v>
      </c>
      <c r="E3322">
        <v>0.01</v>
      </c>
      <c r="F3322">
        <v>1.2232799999999999</v>
      </c>
      <c r="G3322" s="355">
        <v>0</v>
      </c>
      <c r="H3322">
        <v>0</v>
      </c>
    </row>
    <row r="3323" spans="1:10" x14ac:dyDescent="0.2">
      <c r="A3323">
        <v>7883</v>
      </c>
      <c r="B3323" s="585">
        <v>43139.611111111109</v>
      </c>
      <c r="C3323" s="376" t="s">
        <v>2050</v>
      </c>
      <c r="D3323" s="355">
        <v>1653</v>
      </c>
      <c r="E3323">
        <v>0.01</v>
      </c>
      <c r="F3323">
        <v>1.2217100000000001</v>
      </c>
      <c r="G3323" s="355">
        <v>0</v>
      </c>
      <c r="H3323">
        <v>1.2217100000000001</v>
      </c>
      <c r="I3323">
        <v>1.5</v>
      </c>
      <c r="J3323" s="355">
        <v>14453.05</v>
      </c>
    </row>
    <row r="3324" spans="1:10" x14ac:dyDescent="0.2">
      <c r="A3324">
        <v>7884</v>
      </c>
      <c r="B3324" s="585">
        <v>43139.611111111109</v>
      </c>
      <c r="C3324" s="376" t="s">
        <v>93</v>
      </c>
      <c r="D3324" s="355">
        <v>1654</v>
      </c>
      <c r="E3324">
        <v>0.01</v>
      </c>
      <c r="F3324">
        <v>1.22167</v>
      </c>
      <c r="G3324" s="355">
        <v>0</v>
      </c>
      <c r="H3324">
        <v>0</v>
      </c>
    </row>
    <row r="3325" spans="1:10" x14ac:dyDescent="0.2">
      <c r="A3325">
        <v>7914</v>
      </c>
      <c r="B3325" s="585">
        <v>43139.746527777781</v>
      </c>
      <c r="C3325" s="376" t="s">
        <v>2050</v>
      </c>
      <c r="D3325" s="355">
        <v>1654</v>
      </c>
      <c r="E3325">
        <v>0.01</v>
      </c>
      <c r="F3325">
        <v>1.2248000000000001</v>
      </c>
      <c r="G3325" s="355">
        <v>0</v>
      </c>
      <c r="H3325">
        <v>1.2248000000000001</v>
      </c>
      <c r="I3325">
        <v>-3.2</v>
      </c>
      <c r="J3325" s="355">
        <v>14525.21</v>
      </c>
    </row>
    <row r="3326" spans="1:10" x14ac:dyDescent="0.2">
      <c r="A3326">
        <v>7886</v>
      </c>
      <c r="B3326" s="585">
        <v>43139.611805555556</v>
      </c>
      <c r="C3326" s="376" t="s">
        <v>92</v>
      </c>
      <c r="D3326" s="355">
        <v>1655</v>
      </c>
      <c r="E3326">
        <v>0.19</v>
      </c>
      <c r="F3326">
        <v>1.22166</v>
      </c>
      <c r="G3326" s="355">
        <v>0</v>
      </c>
      <c r="H3326">
        <v>0</v>
      </c>
    </row>
    <row r="3327" spans="1:10" x14ac:dyDescent="0.2">
      <c r="A3327">
        <v>7901</v>
      </c>
      <c r="B3327" s="585">
        <v>43139.651388888888</v>
      </c>
      <c r="C3327" s="376" t="s">
        <v>2050</v>
      </c>
      <c r="D3327" s="355">
        <v>1655</v>
      </c>
      <c r="E3327">
        <v>0.19</v>
      </c>
      <c r="F3327">
        <v>1.2275</v>
      </c>
      <c r="G3327" s="355">
        <v>0</v>
      </c>
      <c r="H3327">
        <v>1.2275</v>
      </c>
      <c r="I3327">
        <v>109.63</v>
      </c>
      <c r="J3327" s="355">
        <v>14526.91</v>
      </c>
    </row>
    <row r="3328" spans="1:10" x14ac:dyDescent="0.2">
      <c r="A3328">
        <v>7893</v>
      </c>
      <c r="B3328" s="585">
        <v>43139.633333333331</v>
      </c>
      <c r="C3328" s="376" t="s">
        <v>93</v>
      </c>
      <c r="D3328" s="355">
        <v>1656</v>
      </c>
      <c r="E3328">
        <v>0.02</v>
      </c>
      <c r="F3328">
        <v>1.22519</v>
      </c>
      <c r="G3328" s="355">
        <v>0</v>
      </c>
      <c r="H3328">
        <v>0</v>
      </c>
    </row>
    <row r="3329" spans="1:10" x14ac:dyDescent="0.2">
      <c r="A3329">
        <v>7915</v>
      </c>
      <c r="B3329" s="585">
        <v>43139.746527777781</v>
      </c>
      <c r="C3329" s="376" t="s">
        <v>2050</v>
      </c>
      <c r="D3329" s="355">
        <v>1656</v>
      </c>
      <c r="E3329">
        <v>0.02</v>
      </c>
      <c r="F3329">
        <v>1.2248000000000001</v>
      </c>
      <c r="G3329" s="355">
        <v>0</v>
      </c>
      <c r="H3329">
        <v>1.2248000000000001</v>
      </c>
      <c r="I3329">
        <v>0.64</v>
      </c>
      <c r="J3329" s="355">
        <v>14525.85</v>
      </c>
    </row>
    <row r="3330" spans="1:10" x14ac:dyDescent="0.2">
      <c r="A3330">
        <v>7902</v>
      </c>
      <c r="B3330" s="585">
        <v>43139.651388888888</v>
      </c>
      <c r="C3330" s="376" t="s">
        <v>92</v>
      </c>
      <c r="D3330" s="355">
        <v>1657</v>
      </c>
      <c r="E3330">
        <v>0.01</v>
      </c>
      <c r="F3330">
        <v>1.2275199999999999</v>
      </c>
      <c r="G3330" s="355">
        <v>0</v>
      </c>
      <c r="H3330">
        <v>0</v>
      </c>
    </row>
    <row r="3331" spans="1:10" x14ac:dyDescent="0.2">
      <c r="A3331">
        <v>7908</v>
      </c>
      <c r="B3331" s="585">
        <v>43139.681250000001</v>
      </c>
      <c r="C3331" s="376" t="s">
        <v>2050</v>
      </c>
      <c r="D3331" s="355">
        <v>1657</v>
      </c>
      <c r="E3331">
        <v>0.01</v>
      </c>
      <c r="F3331">
        <v>1.22909</v>
      </c>
      <c r="G3331" s="355">
        <v>0</v>
      </c>
      <c r="H3331">
        <v>1.22909</v>
      </c>
      <c r="I3331">
        <v>1.5</v>
      </c>
      <c r="J3331" s="355">
        <v>14528.41</v>
      </c>
    </row>
    <row r="3332" spans="1:10" x14ac:dyDescent="0.2">
      <c r="A3332">
        <v>7904</v>
      </c>
      <c r="B3332" s="585">
        <v>43139.681250000001</v>
      </c>
      <c r="C3332" s="376" t="s">
        <v>93</v>
      </c>
      <c r="D3332" s="355">
        <v>1658</v>
      </c>
      <c r="E3332">
        <v>0.03</v>
      </c>
      <c r="F3332">
        <v>1.22872</v>
      </c>
      <c r="G3332" s="355">
        <v>0</v>
      </c>
      <c r="H3332">
        <v>0</v>
      </c>
    </row>
    <row r="3333" spans="1:10" x14ac:dyDescent="0.2">
      <c r="A3333">
        <v>7916</v>
      </c>
      <c r="B3333" s="585">
        <v>43139.746527777781</v>
      </c>
      <c r="C3333" s="376" t="s">
        <v>2050</v>
      </c>
      <c r="D3333" s="355">
        <v>1658</v>
      </c>
      <c r="E3333">
        <v>0.03</v>
      </c>
      <c r="F3333">
        <v>1.2248000000000001</v>
      </c>
      <c r="G3333" s="355">
        <v>0</v>
      </c>
      <c r="H3333">
        <v>1.2248000000000001</v>
      </c>
      <c r="I3333">
        <v>11.55</v>
      </c>
      <c r="J3333" s="355">
        <v>14537.4</v>
      </c>
    </row>
    <row r="3334" spans="1:10" x14ac:dyDescent="0.2">
      <c r="A3334">
        <v>7909</v>
      </c>
      <c r="B3334" s="585">
        <v>43139.681250000001</v>
      </c>
      <c r="C3334" s="376" t="s">
        <v>92</v>
      </c>
      <c r="D3334" s="355">
        <v>1659</v>
      </c>
      <c r="E3334">
        <v>0.01</v>
      </c>
      <c r="F3334">
        <v>1.22915</v>
      </c>
      <c r="G3334" s="355">
        <v>0</v>
      </c>
      <c r="H3334">
        <v>0</v>
      </c>
    </row>
    <row r="3335" spans="1:10" x14ac:dyDescent="0.2">
      <c r="A3335">
        <v>7925</v>
      </c>
      <c r="B3335" s="585">
        <v>43140.414583333331</v>
      </c>
      <c r="C3335" s="376" t="s">
        <v>2050</v>
      </c>
      <c r="D3335" s="355">
        <v>1659</v>
      </c>
      <c r="E3335">
        <v>0.01</v>
      </c>
      <c r="F3335">
        <v>1.22851</v>
      </c>
      <c r="G3335" s="355">
        <v>0</v>
      </c>
      <c r="H3335">
        <v>1.22851</v>
      </c>
      <c r="I3335">
        <v>-0.83</v>
      </c>
      <c r="J3335" s="355">
        <v>14536.57</v>
      </c>
    </row>
    <row r="3336" spans="1:10" x14ac:dyDescent="0.2">
      <c r="A3336">
        <v>7911</v>
      </c>
      <c r="B3336" s="585">
        <v>43139.722916666666</v>
      </c>
      <c r="C3336" s="376" t="s">
        <v>92</v>
      </c>
      <c r="D3336" s="355">
        <v>1660</v>
      </c>
      <c r="E3336">
        <v>0.02</v>
      </c>
      <c r="F3336">
        <v>1.2256499999999999</v>
      </c>
      <c r="G3336" s="355">
        <v>0</v>
      </c>
      <c r="H3336">
        <v>0</v>
      </c>
    </row>
    <row r="3337" spans="1:10" x14ac:dyDescent="0.2">
      <c r="A3337">
        <v>7926</v>
      </c>
      <c r="B3337" s="585">
        <v>43140.414583333331</v>
      </c>
      <c r="C3337" s="376" t="s">
        <v>2050</v>
      </c>
      <c r="D3337" s="355">
        <v>1660</v>
      </c>
      <c r="E3337">
        <v>0.02</v>
      </c>
      <c r="F3337">
        <v>1.22851</v>
      </c>
      <c r="G3337" s="355">
        <v>0</v>
      </c>
      <c r="H3337">
        <v>1.22851</v>
      </c>
      <c r="I3337">
        <v>5.34</v>
      </c>
      <c r="J3337" s="355">
        <v>14541.91</v>
      </c>
    </row>
    <row r="3338" spans="1:10" x14ac:dyDescent="0.2">
      <c r="A3338">
        <v>7917</v>
      </c>
      <c r="B3338" s="585">
        <v>43139.746527777781</v>
      </c>
      <c r="C3338" s="376" t="s">
        <v>93</v>
      </c>
      <c r="D3338" s="355">
        <v>1661</v>
      </c>
      <c r="E3338">
        <v>0.01</v>
      </c>
      <c r="F3338">
        <v>1.2247600000000001</v>
      </c>
      <c r="G3338" s="355">
        <v>0</v>
      </c>
      <c r="H3338">
        <v>0</v>
      </c>
    </row>
    <row r="3339" spans="1:10" x14ac:dyDescent="0.2">
      <c r="A3339">
        <v>7929</v>
      </c>
      <c r="B3339" s="585">
        <v>43140.495833333334</v>
      </c>
      <c r="C3339" s="376" t="s">
        <v>2050</v>
      </c>
      <c r="D3339" s="355">
        <v>1661</v>
      </c>
      <c r="E3339">
        <v>0.01</v>
      </c>
      <c r="F3339">
        <v>1.2256400000000001</v>
      </c>
      <c r="G3339" s="355">
        <v>0</v>
      </c>
      <c r="H3339">
        <v>1.2256400000000001</v>
      </c>
      <c r="I3339">
        <v>-0.88</v>
      </c>
      <c r="J3339" s="355">
        <v>14541.03</v>
      </c>
    </row>
    <row r="3340" spans="1:10" x14ac:dyDescent="0.2">
      <c r="A3340">
        <v>7922</v>
      </c>
      <c r="B3340" s="585">
        <v>43140.412499999999</v>
      </c>
      <c r="C3340" s="376" t="s">
        <v>93</v>
      </c>
      <c r="D3340" s="355">
        <v>1662</v>
      </c>
      <c r="E3340">
        <v>0.02</v>
      </c>
      <c r="F3340">
        <v>1.2283999999999999</v>
      </c>
      <c r="G3340" s="355">
        <v>0</v>
      </c>
      <c r="H3340">
        <v>0</v>
      </c>
    </row>
    <row r="3341" spans="1:10" x14ac:dyDescent="0.2">
      <c r="A3341">
        <v>7930</v>
      </c>
      <c r="B3341" s="585">
        <v>43140.495833333334</v>
      </c>
      <c r="C3341" s="376" t="s">
        <v>2050</v>
      </c>
      <c r="D3341" s="355">
        <v>1662</v>
      </c>
      <c r="E3341">
        <v>0.02</v>
      </c>
      <c r="F3341">
        <v>1.2256400000000001</v>
      </c>
      <c r="G3341" s="355">
        <v>0</v>
      </c>
      <c r="H3341">
        <v>1.2256400000000001</v>
      </c>
      <c r="I3341">
        <v>5.38</v>
      </c>
      <c r="J3341" s="355">
        <v>14546.41</v>
      </c>
    </row>
    <row r="3342" spans="1:10" x14ac:dyDescent="0.2">
      <c r="A3342">
        <v>7927</v>
      </c>
      <c r="B3342" s="585">
        <v>43140.414583333331</v>
      </c>
      <c r="C3342" s="376" t="s">
        <v>92</v>
      </c>
      <c r="D3342" s="355">
        <v>1663</v>
      </c>
      <c r="E3342">
        <v>0.01</v>
      </c>
      <c r="F3342">
        <v>1.22855</v>
      </c>
      <c r="G3342" s="355">
        <v>0</v>
      </c>
      <c r="H3342">
        <v>0</v>
      </c>
    </row>
    <row r="3343" spans="1:10" x14ac:dyDescent="0.2">
      <c r="A3343">
        <v>7942</v>
      </c>
      <c r="B3343" s="585">
        <v>43140.634722222225</v>
      </c>
      <c r="C3343" s="376" t="s">
        <v>2050</v>
      </c>
      <c r="D3343" s="355">
        <v>1663</v>
      </c>
      <c r="E3343">
        <v>0.01</v>
      </c>
      <c r="F3343">
        <v>1.22777</v>
      </c>
      <c r="G3343" s="355">
        <v>0</v>
      </c>
      <c r="H3343">
        <v>1.22777</v>
      </c>
      <c r="I3343">
        <v>-0.85</v>
      </c>
      <c r="J3343" s="355">
        <v>14547.06</v>
      </c>
    </row>
    <row r="3344" spans="1:10" x14ac:dyDescent="0.2">
      <c r="A3344">
        <v>7931</v>
      </c>
      <c r="B3344" s="585">
        <v>43140.495833333334</v>
      </c>
      <c r="C3344" s="376" t="s">
        <v>93</v>
      </c>
      <c r="D3344" s="355">
        <v>1664</v>
      </c>
      <c r="E3344">
        <v>0.01</v>
      </c>
      <c r="F3344">
        <v>1.2255499999999999</v>
      </c>
      <c r="G3344" s="355">
        <v>0</v>
      </c>
      <c r="H3344">
        <v>0</v>
      </c>
    </row>
    <row r="3345" spans="1:10" x14ac:dyDescent="0.2">
      <c r="A3345">
        <v>7936</v>
      </c>
      <c r="B3345" s="585">
        <v>43140.580555555556</v>
      </c>
      <c r="C3345" s="376" t="s">
        <v>2050</v>
      </c>
      <c r="D3345" s="355">
        <v>1664</v>
      </c>
      <c r="E3345">
        <v>0.01</v>
      </c>
      <c r="F3345">
        <v>1.2239800000000001</v>
      </c>
      <c r="G3345" s="355">
        <v>0</v>
      </c>
      <c r="H3345">
        <v>1.2239800000000001</v>
      </c>
      <c r="I3345">
        <v>1.5</v>
      </c>
      <c r="J3345" s="355">
        <v>14547.91</v>
      </c>
    </row>
    <row r="3346" spans="1:10" x14ac:dyDescent="0.2">
      <c r="A3346">
        <v>7933</v>
      </c>
      <c r="B3346" s="585">
        <v>43140.538194444445</v>
      </c>
      <c r="C3346" s="376" t="s">
        <v>92</v>
      </c>
      <c r="D3346" s="355">
        <v>1665</v>
      </c>
      <c r="E3346">
        <v>0.02</v>
      </c>
      <c r="F3346">
        <v>1.22502</v>
      </c>
      <c r="G3346" s="355">
        <v>0</v>
      </c>
      <c r="H3346">
        <v>0</v>
      </c>
    </row>
    <row r="3347" spans="1:10" x14ac:dyDescent="0.2">
      <c r="A3347">
        <v>7943</v>
      </c>
      <c r="B3347" s="585">
        <v>43140.634722222225</v>
      </c>
      <c r="C3347" s="376" t="s">
        <v>2050</v>
      </c>
      <c r="D3347" s="355">
        <v>1665</v>
      </c>
      <c r="E3347">
        <v>0.02</v>
      </c>
      <c r="F3347">
        <v>1.22777</v>
      </c>
      <c r="G3347" s="355">
        <v>0</v>
      </c>
      <c r="H3347">
        <v>1.22777</v>
      </c>
      <c r="I3347">
        <v>5.36</v>
      </c>
      <c r="J3347" s="355">
        <v>14552.42</v>
      </c>
    </row>
    <row r="3348" spans="1:10" x14ac:dyDescent="0.2">
      <c r="A3348">
        <v>7937</v>
      </c>
      <c r="B3348" s="585">
        <v>43140.580555555556</v>
      </c>
      <c r="C3348" s="376" t="s">
        <v>93</v>
      </c>
      <c r="D3348" s="355">
        <v>1666</v>
      </c>
      <c r="E3348">
        <v>0.01</v>
      </c>
      <c r="F3348">
        <v>1.2238599999999999</v>
      </c>
      <c r="G3348" s="355">
        <v>0</v>
      </c>
      <c r="H3348">
        <v>0</v>
      </c>
    </row>
    <row r="3349" spans="1:10" x14ac:dyDescent="0.2">
      <c r="A3349">
        <v>7946</v>
      </c>
      <c r="B3349" s="585">
        <v>43140.727083333331</v>
      </c>
      <c r="C3349" s="376" t="s">
        <v>2050</v>
      </c>
      <c r="D3349" s="355">
        <v>1666</v>
      </c>
      <c r="E3349">
        <v>0.01</v>
      </c>
      <c r="F3349">
        <v>1.2246600000000001</v>
      </c>
      <c r="G3349" s="355">
        <v>0</v>
      </c>
      <c r="H3349">
        <v>1.2246600000000001</v>
      </c>
      <c r="I3349">
        <v>-0.87</v>
      </c>
      <c r="J3349" s="355">
        <v>14551.55</v>
      </c>
    </row>
    <row r="3350" spans="1:10" x14ac:dyDescent="0.2">
      <c r="A3350">
        <v>7939</v>
      </c>
      <c r="B3350" s="585">
        <v>43140.634722222225</v>
      </c>
      <c r="C3350" s="376" t="s">
        <v>93</v>
      </c>
      <c r="D3350" s="355">
        <v>1667</v>
      </c>
      <c r="E3350">
        <v>0.02</v>
      </c>
      <c r="F3350">
        <v>1.2274099999999999</v>
      </c>
      <c r="G3350" s="355">
        <v>0</v>
      </c>
      <c r="H3350">
        <v>0</v>
      </c>
    </row>
    <row r="3351" spans="1:10" x14ac:dyDescent="0.2">
      <c r="A3351">
        <v>7947</v>
      </c>
      <c r="B3351" s="585">
        <v>43140.727083333331</v>
      </c>
      <c r="C3351" s="376" t="s">
        <v>2050</v>
      </c>
      <c r="D3351" s="355">
        <v>1667</v>
      </c>
      <c r="E3351">
        <v>0.02</v>
      </c>
      <c r="F3351">
        <v>1.2246600000000001</v>
      </c>
      <c r="G3351" s="355">
        <v>0</v>
      </c>
      <c r="H3351">
        <v>1.2246600000000001</v>
      </c>
      <c r="I3351">
        <v>5.36</v>
      </c>
      <c r="J3351" s="355">
        <v>14556.91</v>
      </c>
    </row>
    <row r="3352" spans="1:10" x14ac:dyDescent="0.2">
      <c r="A3352">
        <v>7944</v>
      </c>
      <c r="B3352" s="585">
        <v>43140.635416666664</v>
      </c>
      <c r="C3352" s="376" t="s">
        <v>92</v>
      </c>
      <c r="D3352" s="355">
        <v>1668</v>
      </c>
      <c r="E3352">
        <v>0.01</v>
      </c>
      <c r="F3352">
        <v>1.22733</v>
      </c>
      <c r="G3352" s="355">
        <v>0</v>
      </c>
      <c r="H3352">
        <v>0</v>
      </c>
    </row>
    <row r="3353" spans="1:10" x14ac:dyDescent="0.2">
      <c r="A3353">
        <v>7966</v>
      </c>
      <c r="B3353" s="585">
        <v>43143.127083333333</v>
      </c>
      <c r="C3353" s="376" t="s">
        <v>2050</v>
      </c>
      <c r="D3353" s="355">
        <v>1668</v>
      </c>
      <c r="E3353">
        <v>0.01</v>
      </c>
      <c r="F3353">
        <v>1.22668</v>
      </c>
      <c r="G3353" s="355">
        <v>0</v>
      </c>
      <c r="H3353">
        <v>1.22668</v>
      </c>
      <c r="I3353">
        <v>-0.84</v>
      </c>
      <c r="J3353" s="355">
        <v>14559.07</v>
      </c>
    </row>
    <row r="3354" spans="1:10" x14ac:dyDescent="0.2">
      <c r="A3354">
        <v>7948</v>
      </c>
      <c r="B3354" s="585">
        <v>43140.727083333331</v>
      </c>
      <c r="C3354" s="376" t="s">
        <v>93</v>
      </c>
      <c r="D3354" s="355">
        <v>1669</v>
      </c>
      <c r="E3354">
        <v>0.01</v>
      </c>
      <c r="F3354">
        <v>1.22445</v>
      </c>
      <c r="G3354" s="355">
        <v>0</v>
      </c>
      <c r="H3354">
        <v>0</v>
      </c>
    </row>
    <row r="3355" spans="1:10" x14ac:dyDescent="0.2">
      <c r="A3355">
        <v>7953</v>
      </c>
      <c r="B3355" s="585">
        <v>43140.762499999997</v>
      </c>
      <c r="C3355" s="376" t="s">
        <v>2050</v>
      </c>
      <c r="D3355" s="355">
        <v>1669</v>
      </c>
      <c r="E3355">
        <v>0.01</v>
      </c>
      <c r="F3355">
        <v>1.22288</v>
      </c>
      <c r="G3355" s="355">
        <v>0</v>
      </c>
      <c r="H3355">
        <v>1.22288</v>
      </c>
      <c r="I3355">
        <v>1.5</v>
      </c>
      <c r="J3355" s="355">
        <v>14558.41</v>
      </c>
    </row>
    <row r="3356" spans="1:10" x14ac:dyDescent="0.2">
      <c r="A3356">
        <v>7950</v>
      </c>
      <c r="B3356" s="585">
        <v>43140.729166666664</v>
      </c>
      <c r="C3356" s="376" t="s">
        <v>92</v>
      </c>
      <c r="D3356" s="355">
        <v>1670</v>
      </c>
      <c r="E3356">
        <v>0.02</v>
      </c>
      <c r="F3356">
        <v>1.2238199999999999</v>
      </c>
      <c r="G3356" s="355">
        <v>0</v>
      </c>
      <c r="H3356">
        <v>0</v>
      </c>
    </row>
    <row r="3357" spans="1:10" x14ac:dyDescent="0.2">
      <c r="A3357">
        <v>7967</v>
      </c>
      <c r="B3357" s="585">
        <v>43143.127083333333</v>
      </c>
      <c r="C3357" s="376" t="s">
        <v>2050</v>
      </c>
      <c r="D3357" s="355">
        <v>1670</v>
      </c>
      <c r="E3357">
        <v>0.02</v>
      </c>
      <c r="F3357">
        <v>1.22668</v>
      </c>
      <c r="G3357" s="355">
        <v>0</v>
      </c>
      <c r="H3357">
        <v>1.22668</v>
      </c>
      <c r="I3357">
        <v>5.34</v>
      </c>
      <c r="J3357" s="355">
        <v>14564.41</v>
      </c>
    </row>
    <row r="3358" spans="1:10" x14ac:dyDescent="0.2">
      <c r="A3358">
        <v>7954</v>
      </c>
      <c r="B3358" s="585">
        <v>43140.762499999997</v>
      </c>
      <c r="C3358" s="376" t="s">
        <v>93</v>
      </c>
      <c r="D3358" s="355">
        <v>1671</v>
      </c>
      <c r="E3358">
        <v>0.01</v>
      </c>
      <c r="F3358">
        <v>1.2228399999999999</v>
      </c>
      <c r="G3358" s="355">
        <v>0</v>
      </c>
      <c r="H3358">
        <v>0</v>
      </c>
    </row>
    <row r="3359" spans="1:10" x14ac:dyDescent="0.2">
      <c r="A3359">
        <v>7956</v>
      </c>
      <c r="B3359" s="585">
        <v>43140.818055555559</v>
      </c>
      <c r="C3359" s="376" t="s">
        <v>2050</v>
      </c>
      <c r="D3359" s="355">
        <v>1671</v>
      </c>
      <c r="E3359">
        <v>0.01</v>
      </c>
      <c r="F3359">
        <v>1.2212700000000001</v>
      </c>
      <c r="G3359" s="355">
        <v>0</v>
      </c>
      <c r="H3359">
        <v>1.2212700000000001</v>
      </c>
      <c r="I3359">
        <v>1.5</v>
      </c>
      <c r="J3359" s="355">
        <v>14559.91</v>
      </c>
    </row>
    <row r="3360" spans="1:10" x14ac:dyDescent="0.2">
      <c r="A3360">
        <v>7957</v>
      </c>
      <c r="B3360" s="585">
        <v>43140.818055555559</v>
      </c>
      <c r="C3360" s="376" t="s">
        <v>93</v>
      </c>
      <c r="D3360" s="355">
        <v>1672</v>
      </c>
      <c r="E3360">
        <v>0.01</v>
      </c>
      <c r="F3360">
        <v>1.2212400000000001</v>
      </c>
      <c r="G3360" s="355">
        <v>0</v>
      </c>
      <c r="H3360">
        <v>0</v>
      </c>
    </row>
    <row r="3361" spans="1:10" x14ac:dyDescent="0.2">
      <c r="A3361">
        <v>7980</v>
      </c>
      <c r="B3361" s="585">
        <v>43143.643750000003</v>
      </c>
      <c r="C3361" s="376" t="s">
        <v>2050</v>
      </c>
      <c r="D3361" s="355">
        <v>1672</v>
      </c>
      <c r="E3361">
        <v>0.01</v>
      </c>
      <c r="F3361">
        <v>1.2243900000000001</v>
      </c>
      <c r="G3361" s="355">
        <v>0</v>
      </c>
      <c r="H3361">
        <v>1.2243900000000001</v>
      </c>
      <c r="I3361">
        <v>-3.15</v>
      </c>
      <c r="J3361" s="355">
        <v>14562.75</v>
      </c>
    </row>
    <row r="3362" spans="1:10" x14ac:dyDescent="0.2">
      <c r="A3362">
        <v>7959</v>
      </c>
      <c r="B3362" s="585">
        <v>43140.982638888891</v>
      </c>
      <c r="C3362" s="376" t="s">
        <v>93</v>
      </c>
      <c r="D3362" s="355">
        <v>1673</v>
      </c>
      <c r="E3362">
        <v>0.02</v>
      </c>
      <c r="F3362">
        <v>1.2247699999999999</v>
      </c>
      <c r="G3362" s="355">
        <v>0</v>
      </c>
      <c r="H3362">
        <v>0</v>
      </c>
    </row>
    <row r="3363" spans="1:10" x14ac:dyDescent="0.2">
      <c r="A3363">
        <v>7981</v>
      </c>
      <c r="B3363" s="585">
        <v>43143.643750000003</v>
      </c>
      <c r="C3363" s="376" t="s">
        <v>2050</v>
      </c>
      <c r="D3363" s="355">
        <v>1673</v>
      </c>
      <c r="E3363">
        <v>0.02</v>
      </c>
      <c r="F3363">
        <v>1.2243900000000001</v>
      </c>
      <c r="G3363" s="355">
        <v>0</v>
      </c>
      <c r="H3363">
        <v>1.2243900000000001</v>
      </c>
      <c r="I3363">
        <v>0.75</v>
      </c>
      <c r="J3363" s="355">
        <v>14563.5</v>
      </c>
    </row>
    <row r="3364" spans="1:10" x14ac:dyDescent="0.2">
      <c r="A3364">
        <v>7968</v>
      </c>
      <c r="B3364" s="585">
        <v>43143.127083333333</v>
      </c>
      <c r="C3364" s="376" t="s">
        <v>92</v>
      </c>
      <c r="D3364" s="355">
        <v>1674</v>
      </c>
      <c r="E3364">
        <v>0.01</v>
      </c>
      <c r="F3364">
        <v>1.22671</v>
      </c>
      <c r="G3364" s="355">
        <v>0</v>
      </c>
      <c r="H3364">
        <v>0</v>
      </c>
    </row>
    <row r="3365" spans="1:10" x14ac:dyDescent="0.2">
      <c r="A3365">
        <v>7974</v>
      </c>
      <c r="B3365" s="585">
        <v>43143.197916666664</v>
      </c>
      <c r="C3365" s="376" t="s">
        <v>2050</v>
      </c>
      <c r="D3365" s="355">
        <v>1674</v>
      </c>
      <c r="E3365">
        <v>0.01</v>
      </c>
      <c r="F3365">
        <v>1.22828</v>
      </c>
      <c r="G3365" s="355">
        <v>0</v>
      </c>
      <c r="H3365">
        <v>1.22828</v>
      </c>
      <c r="I3365">
        <v>1.5</v>
      </c>
      <c r="J3365" s="355">
        <v>14565.91</v>
      </c>
    </row>
    <row r="3366" spans="1:10" x14ac:dyDescent="0.2">
      <c r="A3366">
        <v>7970</v>
      </c>
      <c r="B3366" s="585">
        <v>43143.197916666664</v>
      </c>
      <c r="C3366" s="376" t="s">
        <v>93</v>
      </c>
      <c r="D3366" s="355">
        <v>1675</v>
      </c>
      <c r="E3366">
        <v>0.03</v>
      </c>
      <c r="F3366">
        <v>1.22827</v>
      </c>
      <c r="G3366" s="355">
        <v>0</v>
      </c>
      <c r="H3366">
        <v>0</v>
      </c>
    </row>
    <row r="3367" spans="1:10" x14ac:dyDescent="0.2">
      <c r="A3367">
        <v>7982</v>
      </c>
      <c r="B3367" s="585">
        <v>43143.643750000003</v>
      </c>
      <c r="C3367" s="376" t="s">
        <v>2050</v>
      </c>
      <c r="D3367" s="355">
        <v>1675</v>
      </c>
      <c r="E3367">
        <v>0.03</v>
      </c>
      <c r="F3367">
        <v>1.2243900000000001</v>
      </c>
      <c r="G3367" s="355">
        <v>0</v>
      </c>
      <c r="H3367">
        <v>1.2243900000000001</v>
      </c>
      <c r="I3367">
        <v>11.43</v>
      </c>
      <c r="J3367" s="355">
        <v>14574.93</v>
      </c>
    </row>
    <row r="3368" spans="1:10" x14ac:dyDescent="0.2">
      <c r="A3368">
        <v>7975</v>
      </c>
      <c r="B3368" s="585">
        <v>43143.197916666664</v>
      </c>
      <c r="C3368" s="376" t="s">
        <v>92</v>
      </c>
      <c r="D3368" s="355">
        <v>1676</v>
      </c>
      <c r="E3368">
        <v>0.01</v>
      </c>
      <c r="F3368">
        <v>1.22831</v>
      </c>
      <c r="G3368" s="355">
        <v>0</v>
      </c>
      <c r="H3368">
        <v>0</v>
      </c>
    </row>
    <row r="3369" spans="1:10" x14ac:dyDescent="0.2">
      <c r="A3369">
        <v>7985</v>
      </c>
      <c r="B3369" s="585">
        <v>43143.745138888888</v>
      </c>
      <c r="C3369" s="376" t="s">
        <v>2050</v>
      </c>
      <c r="D3369" s="355">
        <v>1676</v>
      </c>
      <c r="E3369">
        <v>0.01</v>
      </c>
      <c r="F3369">
        <v>1.2275400000000001</v>
      </c>
      <c r="G3369" s="355">
        <v>0</v>
      </c>
      <c r="H3369">
        <v>1.2275400000000001</v>
      </c>
      <c r="I3369">
        <v>-0.84</v>
      </c>
      <c r="J3369" s="355">
        <v>14574.09</v>
      </c>
    </row>
    <row r="3370" spans="1:10" x14ac:dyDescent="0.2">
      <c r="A3370">
        <v>7977</v>
      </c>
      <c r="B3370" s="585">
        <v>43143.640277777777</v>
      </c>
      <c r="C3370" s="376" t="s">
        <v>92</v>
      </c>
      <c r="D3370" s="355">
        <v>1677</v>
      </c>
      <c r="E3370">
        <v>0.02</v>
      </c>
      <c r="F3370">
        <v>1.2248000000000001</v>
      </c>
      <c r="G3370" s="355">
        <v>0</v>
      </c>
      <c r="H3370">
        <v>0</v>
      </c>
    </row>
    <row r="3371" spans="1:10" x14ac:dyDescent="0.2">
      <c r="A3371">
        <v>7986</v>
      </c>
      <c r="B3371" s="585">
        <v>43143.745138888888</v>
      </c>
      <c r="C3371" s="376" t="s">
        <v>2050</v>
      </c>
      <c r="D3371" s="355">
        <v>1677</v>
      </c>
      <c r="E3371">
        <v>0.02</v>
      </c>
      <c r="F3371">
        <v>1.2275400000000001</v>
      </c>
      <c r="G3371" s="355">
        <v>0</v>
      </c>
      <c r="H3371">
        <v>1.2275400000000001</v>
      </c>
      <c r="I3371">
        <v>5.34</v>
      </c>
      <c r="J3371" s="355">
        <v>14579.43</v>
      </c>
    </row>
    <row r="3372" spans="1:10" x14ac:dyDescent="0.2">
      <c r="A3372">
        <v>7983</v>
      </c>
      <c r="B3372" s="585">
        <v>43143.643750000003</v>
      </c>
      <c r="C3372" s="376" t="s">
        <v>93</v>
      </c>
      <c r="D3372" s="355">
        <v>1678</v>
      </c>
      <c r="E3372">
        <v>0.01</v>
      </c>
      <c r="F3372">
        <v>1.2243599999999999</v>
      </c>
      <c r="G3372" s="355">
        <v>0</v>
      </c>
      <c r="H3372">
        <v>0</v>
      </c>
    </row>
    <row r="3373" spans="1:10" x14ac:dyDescent="0.2">
      <c r="A3373">
        <v>8039</v>
      </c>
      <c r="B3373" s="585">
        <v>43145.645833333336</v>
      </c>
      <c r="C3373" s="376" t="s">
        <v>2050</v>
      </c>
      <c r="D3373" s="355">
        <v>1678</v>
      </c>
      <c r="E3373">
        <v>0.01</v>
      </c>
      <c r="F3373">
        <v>1.2331799999999999</v>
      </c>
      <c r="G3373" s="355">
        <v>0</v>
      </c>
      <c r="H3373">
        <v>1.2331799999999999</v>
      </c>
      <c r="I3373">
        <v>-8.76</v>
      </c>
      <c r="J3373" s="355">
        <v>14581.18</v>
      </c>
    </row>
    <row r="3374" spans="1:10" x14ac:dyDescent="0.2">
      <c r="A3374">
        <v>7987</v>
      </c>
      <c r="B3374" s="585">
        <v>43143.745138888888</v>
      </c>
      <c r="C3374" s="376" t="s">
        <v>92</v>
      </c>
      <c r="D3374" s="355">
        <v>1679</v>
      </c>
      <c r="E3374">
        <v>0.01</v>
      </c>
      <c r="F3374">
        <v>1.2275700000000001</v>
      </c>
      <c r="G3374" s="355">
        <v>0</v>
      </c>
      <c r="H3374">
        <v>0</v>
      </c>
    </row>
    <row r="3375" spans="1:10" x14ac:dyDescent="0.2">
      <c r="A3375">
        <v>7992</v>
      </c>
      <c r="B3375" s="585">
        <v>43143.929861111108</v>
      </c>
      <c r="C3375" s="376" t="s">
        <v>2050</v>
      </c>
      <c r="D3375" s="355">
        <v>1679</v>
      </c>
      <c r="E3375">
        <v>0.01</v>
      </c>
      <c r="F3375">
        <v>1.2291399999999999</v>
      </c>
      <c r="G3375" s="355">
        <v>0</v>
      </c>
      <c r="H3375">
        <v>1.2291399999999999</v>
      </c>
      <c r="I3375">
        <v>1.5</v>
      </c>
      <c r="J3375" s="355">
        <v>14580.93</v>
      </c>
    </row>
    <row r="3376" spans="1:10" x14ac:dyDescent="0.2">
      <c r="A3376">
        <v>7989</v>
      </c>
      <c r="B3376" s="585">
        <v>43143.74722222222</v>
      </c>
      <c r="C3376" s="376" t="s">
        <v>93</v>
      </c>
      <c r="D3376" s="355">
        <v>1680</v>
      </c>
      <c r="E3376">
        <v>0.02</v>
      </c>
      <c r="F3376">
        <v>1.22787</v>
      </c>
      <c r="G3376" s="355">
        <v>0</v>
      </c>
      <c r="H3376">
        <v>0</v>
      </c>
    </row>
    <row r="3377" spans="1:10" x14ac:dyDescent="0.2">
      <c r="A3377">
        <v>8040</v>
      </c>
      <c r="B3377" s="585">
        <v>43145.645833333336</v>
      </c>
      <c r="C3377" s="376" t="s">
        <v>2050</v>
      </c>
      <c r="D3377" s="355">
        <v>1680</v>
      </c>
      <c r="E3377">
        <v>0.02</v>
      </c>
      <c r="F3377">
        <v>1.2331799999999999</v>
      </c>
      <c r="G3377" s="355">
        <v>0</v>
      </c>
      <c r="H3377">
        <v>1.2331799999999999</v>
      </c>
      <c r="I3377">
        <v>-10.5</v>
      </c>
      <c r="J3377" s="355">
        <v>14570.68</v>
      </c>
    </row>
    <row r="3378" spans="1:10" x14ac:dyDescent="0.2">
      <c r="A3378">
        <v>7993</v>
      </c>
      <c r="B3378" s="585">
        <v>43143.929861111108</v>
      </c>
      <c r="C3378" s="376" t="s">
        <v>92</v>
      </c>
      <c r="D3378" s="355">
        <v>1681</v>
      </c>
      <c r="E3378">
        <v>0.01</v>
      </c>
      <c r="F3378">
        <v>1.2291700000000001</v>
      </c>
      <c r="G3378" s="355">
        <v>0</v>
      </c>
      <c r="H3378">
        <v>0</v>
      </c>
    </row>
    <row r="3379" spans="1:10" x14ac:dyDescent="0.2">
      <c r="A3379">
        <v>7998</v>
      </c>
      <c r="B3379" s="585">
        <v>43144.304166666669</v>
      </c>
      <c r="C3379" s="376" t="s">
        <v>2050</v>
      </c>
      <c r="D3379" s="355">
        <v>1681</v>
      </c>
      <c r="E3379">
        <v>0.01</v>
      </c>
      <c r="F3379">
        <v>1.2308600000000001</v>
      </c>
      <c r="G3379" s="355">
        <v>0</v>
      </c>
      <c r="H3379">
        <v>1.2308600000000001</v>
      </c>
      <c r="I3379">
        <v>1.5</v>
      </c>
      <c r="J3379" s="355">
        <v>14582.44</v>
      </c>
    </row>
    <row r="3380" spans="1:10" x14ac:dyDescent="0.2">
      <c r="A3380">
        <v>7999</v>
      </c>
      <c r="B3380" s="585">
        <v>43144.304166666669</v>
      </c>
      <c r="C3380" s="376" t="s">
        <v>92</v>
      </c>
      <c r="D3380" s="355">
        <v>1682</v>
      </c>
      <c r="E3380">
        <v>0.01</v>
      </c>
      <c r="F3380">
        <v>1.2309000000000001</v>
      </c>
      <c r="G3380" s="355">
        <v>0</v>
      </c>
      <c r="H3380">
        <v>0</v>
      </c>
    </row>
    <row r="3381" spans="1:10" x14ac:dyDescent="0.2">
      <c r="A3381">
        <v>8005</v>
      </c>
      <c r="B3381" s="585">
        <v>43144.35</v>
      </c>
      <c r="C3381" s="376" t="s">
        <v>2050</v>
      </c>
      <c r="D3381" s="355">
        <v>1682</v>
      </c>
      <c r="E3381">
        <v>0.01</v>
      </c>
      <c r="F3381">
        <v>1.23247</v>
      </c>
      <c r="G3381" s="355">
        <v>0</v>
      </c>
      <c r="H3381">
        <v>1.23247</v>
      </c>
      <c r="I3381">
        <v>1.5</v>
      </c>
      <c r="J3381" s="355">
        <v>14583.94</v>
      </c>
    </row>
    <row r="3382" spans="1:10" x14ac:dyDescent="0.2">
      <c r="A3382">
        <v>8001</v>
      </c>
      <c r="B3382" s="585">
        <v>43144.327777777777</v>
      </c>
      <c r="C3382" s="376" t="s">
        <v>93</v>
      </c>
      <c r="D3382" s="355">
        <v>1683</v>
      </c>
      <c r="E3382">
        <v>0.03</v>
      </c>
      <c r="F3382">
        <v>1.2313700000000001</v>
      </c>
      <c r="G3382" s="355">
        <v>0</v>
      </c>
      <c r="H3382">
        <v>0</v>
      </c>
    </row>
    <row r="3383" spans="1:10" x14ac:dyDescent="0.2">
      <c r="A3383">
        <v>8041</v>
      </c>
      <c r="B3383" s="585">
        <v>43145.645833333336</v>
      </c>
      <c r="C3383" s="376" t="s">
        <v>2050</v>
      </c>
      <c r="D3383" s="355">
        <v>1683</v>
      </c>
      <c r="E3383">
        <v>0.03</v>
      </c>
      <c r="F3383">
        <v>1.2331799999999999</v>
      </c>
      <c r="G3383" s="355">
        <v>0</v>
      </c>
      <c r="H3383">
        <v>1.2331799999999999</v>
      </c>
      <c r="I3383">
        <v>-5.44</v>
      </c>
      <c r="J3383" s="355">
        <v>14565.24</v>
      </c>
    </row>
    <row r="3384" spans="1:10" x14ac:dyDescent="0.2">
      <c r="A3384">
        <v>8006</v>
      </c>
      <c r="B3384" s="585">
        <v>43144.35</v>
      </c>
      <c r="C3384" s="376" t="s">
        <v>92</v>
      </c>
      <c r="D3384" s="355">
        <v>1684</v>
      </c>
      <c r="E3384">
        <v>0.01</v>
      </c>
      <c r="F3384">
        <v>1.2324999999999999</v>
      </c>
      <c r="G3384" s="355">
        <v>0</v>
      </c>
      <c r="H3384">
        <v>0</v>
      </c>
    </row>
    <row r="3385" spans="1:10" x14ac:dyDescent="0.2">
      <c r="A3385">
        <v>8008</v>
      </c>
      <c r="B3385" s="585">
        <v>43144.525694444441</v>
      </c>
      <c r="C3385" s="376" t="s">
        <v>2050</v>
      </c>
      <c r="D3385" s="355">
        <v>1684</v>
      </c>
      <c r="E3385">
        <v>0.01</v>
      </c>
      <c r="F3385">
        <v>1.23407</v>
      </c>
      <c r="G3385" s="355">
        <v>0</v>
      </c>
      <c r="H3385">
        <v>1.23407</v>
      </c>
      <c r="I3385">
        <v>1.5</v>
      </c>
      <c r="J3385" s="355">
        <v>14585.44</v>
      </c>
    </row>
    <row r="3386" spans="1:10" x14ac:dyDescent="0.2">
      <c r="A3386">
        <v>8009</v>
      </c>
      <c r="B3386" s="585">
        <v>43144.525694444441</v>
      </c>
      <c r="C3386" s="376" t="s">
        <v>92</v>
      </c>
      <c r="D3386" s="355">
        <v>1685</v>
      </c>
      <c r="E3386">
        <v>0.01</v>
      </c>
      <c r="F3386">
        <v>1.23411</v>
      </c>
      <c r="G3386" s="355">
        <v>0</v>
      </c>
      <c r="H3386">
        <v>0</v>
      </c>
    </row>
    <row r="3387" spans="1:10" x14ac:dyDescent="0.2">
      <c r="A3387">
        <v>8016</v>
      </c>
      <c r="B3387" s="585">
        <v>43144.70208333333</v>
      </c>
      <c r="C3387" s="376" t="s">
        <v>2050</v>
      </c>
      <c r="D3387" s="355">
        <v>1685</v>
      </c>
      <c r="E3387">
        <v>0.01</v>
      </c>
      <c r="F3387">
        <v>1.2356799999999999</v>
      </c>
      <c r="G3387" s="355">
        <v>0</v>
      </c>
      <c r="H3387">
        <v>1.2356799999999999</v>
      </c>
      <c r="I3387">
        <v>1.5</v>
      </c>
      <c r="J3387" s="355">
        <v>14586.94</v>
      </c>
    </row>
    <row r="3388" spans="1:10" x14ac:dyDescent="0.2">
      <c r="A3388">
        <v>8011</v>
      </c>
      <c r="B3388" s="585">
        <v>43144.539583333331</v>
      </c>
      <c r="C3388" s="376" t="s">
        <v>93</v>
      </c>
      <c r="D3388" s="355">
        <v>1686</v>
      </c>
      <c r="E3388">
        <v>0.06</v>
      </c>
      <c r="F3388">
        <v>1.23492</v>
      </c>
      <c r="G3388" s="355">
        <v>0</v>
      </c>
      <c r="H3388">
        <v>0</v>
      </c>
    </row>
    <row r="3389" spans="1:10" x14ac:dyDescent="0.2">
      <c r="A3389">
        <v>8042</v>
      </c>
      <c r="B3389" s="585">
        <v>43145.645833333336</v>
      </c>
      <c r="C3389" s="376" t="s">
        <v>2050</v>
      </c>
      <c r="D3389" s="355">
        <v>1686</v>
      </c>
      <c r="E3389">
        <v>0.06</v>
      </c>
      <c r="F3389">
        <v>1.2331799999999999</v>
      </c>
      <c r="G3389" s="355">
        <v>0</v>
      </c>
      <c r="H3389">
        <v>1.2331799999999999</v>
      </c>
      <c r="I3389">
        <v>10.41</v>
      </c>
      <c r="J3389" s="355">
        <v>14575.65</v>
      </c>
    </row>
    <row r="3390" spans="1:10" x14ac:dyDescent="0.2">
      <c r="A3390">
        <v>8017</v>
      </c>
      <c r="B3390" s="585">
        <v>43144.70208333333</v>
      </c>
      <c r="C3390" s="376" t="s">
        <v>92</v>
      </c>
      <c r="D3390" s="355">
        <v>1687</v>
      </c>
      <c r="E3390">
        <v>0.01</v>
      </c>
      <c r="F3390">
        <v>1.2357100000000001</v>
      </c>
      <c r="G3390" s="355">
        <v>0</v>
      </c>
      <c r="H3390">
        <v>0</v>
      </c>
    </row>
    <row r="3391" spans="1:10" x14ac:dyDescent="0.2">
      <c r="A3391">
        <v>8024</v>
      </c>
      <c r="B3391" s="585">
        <v>43145.202777777777</v>
      </c>
      <c r="C3391" s="376" t="s">
        <v>2050</v>
      </c>
      <c r="D3391" s="355">
        <v>1687</v>
      </c>
      <c r="E3391">
        <v>0.01</v>
      </c>
      <c r="F3391">
        <v>1.2374000000000001</v>
      </c>
      <c r="G3391" s="355">
        <v>0</v>
      </c>
      <c r="H3391">
        <v>1.2374000000000001</v>
      </c>
      <c r="I3391">
        <v>1.5</v>
      </c>
      <c r="J3391" s="355">
        <v>14588.44</v>
      </c>
    </row>
    <row r="3392" spans="1:10" x14ac:dyDescent="0.2">
      <c r="A3392">
        <v>8025</v>
      </c>
      <c r="B3392" s="585">
        <v>43145.202777777777</v>
      </c>
      <c r="C3392" s="376" t="s">
        <v>92</v>
      </c>
      <c r="D3392" s="355">
        <v>1688</v>
      </c>
      <c r="E3392">
        <v>0.01</v>
      </c>
      <c r="F3392">
        <v>1.2374700000000001</v>
      </c>
      <c r="G3392" s="355">
        <v>0</v>
      </c>
      <c r="H3392">
        <v>0</v>
      </c>
    </row>
    <row r="3393" spans="1:10" x14ac:dyDescent="0.2">
      <c r="A3393">
        <v>8033</v>
      </c>
      <c r="B3393" s="585">
        <v>43145.246527777781</v>
      </c>
      <c r="C3393" s="376" t="s">
        <v>2050</v>
      </c>
      <c r="D3393" s="355">
        <v>1688</v>
      </c>
      <c r="E3393">
        <v>0.01</v>
      </c>
      <c r="F3393">
        <v>1.2390399999999999</v>
      </c>
      <c r="G3393" s="355">
        <v>0</v>
      </c>
      <c r="H3393">
        <v>1.2390399999999999</v>
      </c>
      <c r="I3393">
        <v>1.5</v>
      </c>
      <c r="J3393" s="355">
        <v>14589.94</v>
      </c>
    </row>
    <row r="3394" spans="1:10" x14ac:dyDescent="0.2">
      <c r="A3394">
        <v>8027</v>
      </c>
      <c r="B3394" s="585">
        <v>43145.211111111108</v>
      </c>
      <c r="C3394" s="376" t="s">
        <v>93</v>
      </c>
      <c r="D3394" s="355">
        <v>1689</v>
      </c>
      <c r="E3394">
        <v>0.1</v>
      </c>
      <c r="F3394">
        <v>1.2384200000000001</v>
      </c>
      <c r="G3394" s="355">
        <v>0</v>
      </c>
      <c r="H3394">
        <v>0</v>
      </c>
    </row>
    <row r="3395" spans="1:10" x14ac:dyDescent="0.2">
      <c r="A3395">
        <v>8043</v>
      </c>
      <c r="B3395" s="585">
        <v>43145.645833333336</v>
      </c>
      <c r="C3395" s="376" t="s">
        <v>2050</v>
      </c>
      <c r="D3395" s="355">
        <v>1689</v>
      </c>
      <c r="E3395">
        <v>0.1</v>
      </c>
      <c r="F3395">
        <v>1.2331799999999999</v>
      </c>
      <c r="G3395" s="355">
        <v>0</v>
      </c>
      <c r="H3395">
        <v>1.2331799999999999</v>
      </c>
      <c r="I3395">
        <v>51.7</v>
      </c>
      <c r="J3395" s="355">
        <v>14627.35</v>
      </c>
    </row>
    <row r="3396" spans="1:10" x14ac:dyDescent="0.2">
      <c r="A3396">
        <v>8034</v>
      </c>
      <c r="B3396" s="585">
        <v>43145.246527777781</v>
      </c>
      <c r="C3396" s="376" t="s">
        <v>92</v>
      </c>
      <c r="D3396" s="355">
        <v>1690</v>
      </c>
      <c r="E3396">
        <v>0.01</v>
      </c>
      <c r="F3396">
        <v>1.2390600000000001</v>
      </c>
      <c r="G3396" s="355">
        <v>0</v>
      </c>
      <c r="H3396">
        <v>0</v>
      </c>
    </row>
    <row r="3397" spans="1:10" x14ac:dyDescent="0.2">
      <c r="A3397">
        <v>8060</v>
      </c>
      <c r="B3397" s="585">
        <v>43145.713888888888</v>
      </c>
      <c r="C3397" s="376" t="s">
        <v>2050</v>
      </c>
      <c r="D3397" s="355">
        <v>1690</v>
      </c>
      <c r="E3397">
        <v>0.01</v>
      </c>
      <c r="F3397">
        <v>1.2349300000000001</v>
      </c>
      <c r="G3397" s="355">
        <v>0</v>
      </c>
      <c r="H3397">
        <v>1.2349300000000001</v>
      </c>
      <c r="I3397">
        <v>-4.2</v>
      </c>
      <c r="J3397" s="355">
        <v>14624.65</v>
      </c>
    </row>
    <row r="3398" spans="1:10" x14ac:dyDescent="0.2">
      <c r="A3398">
        <v>8036</v>
      </c>
      <c r="B3398" s="585">
        <v>43145.488194444442</v>
      </c>
      <c r="C3398" s="376" t="s">
        <v>92</v>
      </c>
      <c r="D3398" s="355">
        <v>1691</v>
      </c>
      <c r="E3398">
        <v>0.02</v>
      </c>
      <c r="F3398">
        <v>1.2355499999999999</v>
      </c>
      <c r="G3398" s="355">
        <v>0</v>
      </c>
      <c r="H3398">
        <v>0</v>
      </c>
    </row>
    <row r="3399" spans="1:10" x14ac:dyDescent="0.2">
      <c r="A3399">
        <v>8061</v>
      </c>
      <c r="B3399" s="585">
        <v>43145.713888888888</v>
      </c>
      <c r="C3399" s="376" t="s">
        <v>2050</v>
      </c>
      <c r="D3399" s="355">
        <v>1691</v>
      </c>
      <c r="E3399">
        <v>0.02</v>
      </c>
      <c r="F3399">
        <v>1.2349300000000001</v>
      </c>
      <c r="G3399" s="355">
        <v>0</v>
      </c>
      <c r="H3399">
        <v>1.2349300000000001</v>
      </c>
      <c r="I3399">
        <v>-1.38</v>
      </c>
      <c r="J3399" s="355">
        <v>14623.27</v>
      </c>
    </row>
    <row r="3400" spans="1:10" x14ac:dyDescent="0.2">
      <c r="A3400">
        <v>8044</v>
      </c>
      <c r="B3400" s="585">
        <v>43145.649305555555</v>
      </c>
      <c r="C3400" s="376" t="s">
        <v>93</v>
      </c>
      <c r="D3400" s="355">
        <v>1692</v>
      </c>
      <c r="E3400">
        <v>0.01</v>
      </c>
      <c r="F3400">
        <v>1.22939</v>
      </c>
      <c r="G3400" s="355">
        <v>0</v>
      </c>
      <c r="H3400">
        <v>0</v>
      </c>
    </row>
    <row r="3401" spans="1:10" x14ac:dyDescent="0.2">
      <c r="A3401">
        <v>8050</v>
      </c>
      <c r="B3401" s="585">
        <v>43145.65</v>
      </c>
      <c r="C3401" s="376" t="s">
        <v>2050</v>
      </c>
      <c r="D3401" s="355">
        <v>1692</v>
      </c>
      <c r="E3401">
        <v>0.01</v>
      </c>
      <c r="F3401">
        <v>1.2278199999999999</v>
      </c>
      <c r="G3401" s="355">
        <v>0</v>
      </c>
      <c r="H3401">
        <v>1.2278199999999999</v>
      </c>
      <c r="I3401">
        <v>1.5</v>
      </c>
      <c r="J3401" s="355">
        <v>14628.85</v>
      </c>
    </row>
    <row r="3402" spans="1:10" x14ac:dyDescent="0.2">
      <c r="A3402">
        <v>8046</v>
      </c>
      <c r="B3402" s="585">
        <v>43145.649305555555</v>
      </c>
      <c r="C3402" s="376" t="s">
        <v>2113</v>
      </c>
      <c r="D3402" s="355">
        <v>1693</v>
      </c>
      <c r="E3402">
        <v>0.03</v>
      </c>
      <c r="F3402">
        <v>1.23</v>
      </c>
      <c r="G3402" s="355">
        <v>0</v>
      </c>
      <c r="H3402">
        <v>0</v>
      </c>
    </row>
    <row r="3403" spans="1:10" x14ac:dyDescent="0.2">
      <c r="A3403">
        <v>8053</v>
      </c>
      <c r="B3403" s="585">
        <v>43145.65347222222</v>
      </c>
      <c r="C3403" s="376" t="s">
        <v>92</v>
      </c>
      <c r="D3403" s="355">
        <v>1693</v>
      </c>
      <c r="E3403">
        <v>0.03</v>
      </c>
      <c r="F3403">
        <v>1.23</v>
      </c>
      <c r="G3403" s="355">
        <v>0</v>
      </c>
      <c r="H3403">
        <v>1.2349000000000001</v>
      </c>
    </row>
    <row r="3404" spans="1:10" x14ac:dyDescent="0.2">
      <c r="A3404">
        <v>8062</v>
      </c>
      <c r="B3404" s="585">
        <v>43145.713888888888</v>
      </c>
      <c r="C3404" s="376" t="s">
        <v>2050</v>
      </c>
      <c r="D3404" s="355">
        <v>1693</v>
      </c>
      <c r="E3404">
        <v>0.03</v>
      </c>
      <c r="F3404">
        <v>1.2349300000000001</v>
      </c>
      <c r="G3404" s="355">
        <v>0</v>
      </c>
      <c r="H3404">
        <v>1.2349300000000001</v>
      </c>
      <c r="I3404">
        <v>14.58</v>
      </c>
      <c r="J3404" s="355">
        <v>14637.85</v>
      </c>
    </row>
    <row r="3405" spans="1:10" x14ac:dyDescent="0.2">
      <c r="A3405">
        <v>8051</v>
      </c>
      <c r="B3405" s="585">
        <v>43145.652777777781</v>
      </c>
      <c r="C3405" s="376" t="s">
        <v>93</v>
      </c>
      <c r="D3405" s="355">
        <v>1694</v>
      </c>
      <c r="E3405">
        <v>0.01</v>
      </c>
      <c r="F3405">
        <v>1.2292099999999999</v>
      </c>
      <c r="G3405" s="355">
        <v>0</v>
      </c>
      <c r="H3405">
        <v>0</v>
      </c>
    </row>
    <row r="3406" spans="1:10" x14ac:dyDescent="0.2">
      <c r="A3406">
        <v>8170</v>
      </c>
      <c r="B3406" s="585">
        <v>43147.536805555559</v>
      </c>
      <c r="C3406" s="376" t="s">
        <v>2050</v>
      </c>
      <c r="D3406" s="355">
        <v>1694</v>
      </c>
      <c r="E3406">
        <v>0.01</v>
      </c>
      <c r="F3406">
        <v>1.2490000000000001</v>
      </c>
      <c r="G3406" s="355">
        <v>0</v>
      </c>
      <c r="H3406">
        <v>1.2490000000000001</v>
      </c>
      <c r="I3406">
        <v>-19.600000000000001</v>
      </c>
      <c r="J3406" s="355">
        <v>14645.24</v>
      </c>
    </row>
    <row r="3407" spans="1:10" x14ac:dyDescent="0.2">
      <c r="A3407">
        <v>8057</v>
      </c>
      <c r="B3407" s="585">
        <v>43145.67083333333</v>
      </c>
      <c r="C3407" s="376" t="s">
        <v>93</v>
      </c>
      <c r="D3407" s="355">
        <v>1695</v>
      </c>
      <c r="E3407">
        <v>0.02</v>
      </c>
      <c r="F3407">
        <v>1.23272</v>
      </c>
      <c r="G3407" s="355">
        <v>0</v>
      </c>
      <c r="H3407">
        <v>0</v>
      </c>
    </row>
    <row r="3408" spans="1:10" x14ac:dyDescent="0.2">
      <c r="A3408">
        <v>8171</v>
      </c>
      <c r="B3408" s="585">
        <v>43147.536805555559</v>
      </c>
      <c r="C3408" s="376" t="s">
        <v>2050</v>
      </c>
      <c r="D3408" s="355">
        <v>1695</v>
      </c>
      <c r="E3408">
        <v>0.02</v>
      </c>
      <c r="F3408">
        <v>1.2490000000000001</v>
      </c>
      <c r="G3408" s="355">
        <v>0</v>
      </c>
      <c r="H3408">
        <v>1.2490000000000001</v>
      </c>
      <c r="I3408">
        <v>-32.18</v>
      </c>
      <c r="J3408" s="355">
        <v>14613.07</v>
      </c>
    </row>
    <row r="3409" spans="1:10" x14ac:dyDescent="0.2">
      <c r="A3409">
        <v>8063</v>
      </c>
      <c r="B3409" s="585">
        <v>43145.715277777781</v>
      </c>
      <c r="C3409" s="376" t="s">
        <v>93</v>
      </c>
      <c r="D3409" s="355">
        <v>1696</v>
      </c>
      <c r="E3409">
        <v>0.03</v>
      </c>
      <c r="F3409">
        <v>1.2375400000000001</v>
      </c>
      <c r="G3409" s="355">
        <v>0</v>
      </c>
      <c r="H3409">
        <v>0</v>
      </c>
    </row>
    <row r="3410" spans="1:10" x14ac:dyDescent="0.2">
      <c r="A3410">
        <v>8172</v>
      </c>
      <c r="B3410" s="585">
        <v>43147.536805555559</v>
      </c>
      <c r="C3410" s="376" t="s">
        <v>2050</v>
      </c>
      <c r="D3410" s="355">
        <v>1696</v>
      </c>
      <c r="E3410">
        <v>0.03</v>
      </c>
      <c r="F3410">
        <v>1.2490000000000001</v>
      </c>
      <c r="G3410" s="355">
        <v>0</v>
      </c>
      <c r="H3410">
        <v>1.2490000000000001</v>
      </c>
      <c r="I3410">
        <v>-33.81</v>
      </c>
      <c r="J3410" s="355">
        <v>14579.26</v>
      </c>
    </row>
    <row r="3411" spans="1:10" x14ac:dyDescent="0.2">
      <c r="A3411">
        <v>8067</v>
      </c>
      <c r="B3411" s="585">
        <v>43145.715277777781</v>
      </c>
      <c r="C3411" s="376" t="s">
        <v>92</v>
      </c>
      <c r="D3411" s="355">
        <v>1697</v>
      </c>
      <c r="E3411">
        <v>0.01</v>
      </c>
      <c r="F3411">
        <v>1.23756</v>
      </c>
      <c r="G3411" s="355">
        <v>0</v>
      </c>
      <c r="H3411">
        <v>0</v>
      </c>
    </row>
    <row r="3412" spans="1:10" x14ac:dyDescent="0.2">
      <c r="A3412">
        <v>8069</v>
      </c>
      <c r="B3412" s="585">
        <v>43145.740277777775</v>
      </c>
      <c r="C3412" s="376" t="s">
        <v>2050</v>
      </c>
      <c r="D3412" s="355">
        <v>1697</v>
      </c>
      <c r="E3412">
        <v>0.01</v>
      </c>
      <c r="F3412">
        <v>1.2391300000000001</v>
      </c>
      <c r="G3412" s="355">
        <v>0</v>
      </c>
      <c r="H3412">
        <v>1.2391300000000001</v>
      </c>
      <c r="I3412">
        <v>1.5</v>
      </c>
      <c r="J3412" s="355">
        <v>14639.35</v>
      </c>
    </row>
    <row r="3413" spans="1:10" x14ac:dyDescent="0.2">
      <c r="A3413">
        <v>8070</v>
      </c>
      <c r="B3413" s="585">
        <v>43145.740277777775</v>
      </c>
      <c r="C3413" s="376" t="s">
        <v>92</v>
      </c>
      <c r="D3413" s="355">
        <v>1698</v>
      </c>
      <c r="E3413">
        <v>0.01</v>
      </c>
      <c r="F3413">
        <v>1.23916</v>
      </c>
      <c r="G3413" s="355">
        <v>0</v>
      </c>
      <c r="H3413">
        <v>0</v>
      </c>
    </row>
    <row r="3414" spans="1:10" x14ac:dyDescent="0.2">
      <c r="A3414">
        <v>8072</v>
      </c>
      <c r="B3414" s="585">
        <v>43145.75</v>
      </c>
      <c r="C3414" s="376" t="s">
        <v>2050</v>
      </c>
      <c r="D3414" s="355">
        <v>1698</v>
      </c>
      <c r="E3414">
        <v>0.01</v>
      </c>
      <c r="F3414">
        <v>1.2407300000000001</v>
      </c>
      <c r="G3414" s="355">
        <v>0</v>
      </c>
      <c r="H3414">
        <v>1.2407300000000001</v>
      </c>
      <c r="I3414">
        <v>1.5</v>
      </c>
      <c r="J3414" s="355">
        <v>14640.85</v>
      </c>
    </row>
    <row r="3415" spans="1:10" x14ac:dyDescent="0.2">
      <c r="A3415">
        <v>8073</v>
      </c>
      <c r="B3415" s="585">
        <v>43145.75</v>
      </c>
      <c r="C3415" s="376" t="s">
        <v>92</v>
      </c>
      <c r="D3415" s="355">
        <v>1699</v>
      </c>
      <c r="E3415">
        <v>0.01</v>
      </c>
      <c r="F3415">
        <v>1.2407600000000001</v>
      </c>
      <c r="G3415" s="355">
        <v>0</v>
      </c>
      <c r="H3415">
        <v>0</v>
      </c>
    </row>
    <row r="3416" spans="1:10" x14ac:dyDescent="0.2">
      <c r="A3416">
        <v>8080</v>
      </c>
      <c r="B3416" s="585">
        <v>43145.833333333336</v>
      </c>
      <c r="C3416" s="376" t="s">
        <v>2050</v>
      </c>
      <c r="D3416" s="355">
        <v>1699</v>
      </c>
      <c r="E3416">
        <v>0.01</v>
      </c>
      <c r="F3416">
        <v>1.2423299999999999</v>
      </c>
      <c r="G3416" s="355">
        <v>0</v>
      </c>
      <c r="H3416">
        <v>1.2423299999999999</v>
      </c>
      <c r="I3416">
        <v>1.5</v>
      </c>
      <c r="J3416" s="355">
        <v>14642.35</v>
      </c>
    </row>
    <row r="3417" spans="1:10" x14ac:dyDescent="0.2">
      <c r="A3417">
        <v>8075</v>
      </c>
      <c r="B3417" s="585">
        <v>43145.75</v>
      </c>
      <c r="C3417" s="376" t="s">
        <v>93</v>
      </c>
      <c r="D3417" s="355">
        <v>1700</v>
      </c>
      <c r="E3417">
        <v>0.06</v>
      </c>
      <c r="F3417">
        <v>1.24108</v>
      </c>
      <c r="G3417" s="355">
        <v>0</v>
      </c>
      <c r="H3417">
        <v>0</v>
      </c>
    </row>
    <row r="3418" spans="1:10" x14ac:dyDescent="0.2">
      <c r="A3418">
        <v>8173</v>
      </c>
      <c r="B3418" s="585">
        <v>43147.536805555559</v>
      </c>
      <c r="C3418" s="376" t="s">
        <v>2050</v>
      </c>
      <c r="D3418" s="355">
        <v>1700</v>
      </c>
      <c r="E3418">
        <v>0.06</v>
      </c>
      <c r="F3418">
        <v>1.2490000000000001</v>
      </c>
      <c r="G3418" s="355">
        <v>0</v>
      </c>
      <c r="H3418">
        <v>1.2490000000000001</v>
      </c>
      <c r="I3418">
        <v>-46.37</v>
      </c>
      <c r="J3418" s="355">
        <v>14532.89</v>
      </c>
    </row>
    <row r="3419" spans="1:10" x14ac:dyDescent="0.2">
      <c r="A3419">
        <v>8081</v>
      </c>
      <c r="B3419" s="585">
        <v>43145.833333333336</v>
      </c>
      <c r="C3419" s="376" t="s">
        <v>92</v>
      </c>
      <c r="D3419" s="355">
        <v>1701</v>
      </c>
      <c r="E3419">
        <v>0.01</v>
      </c>
      <c r="F3419">
        <v>1.2423999999999999</v>
      </c>
      <c r="G3419" s="355">
        <v>0</v>
      </c>
      <c r="H3419">
        <v>0</v>
      </c>
    </row>
    <row r="3420" spans="1:10" x14ac:dyDescent="0.2">
      <c r="A3420">
        <v>8083</v>
      </c>
      <c r="B3420" s="585">
        <v>43145.847916666666</v>
      </c>
      <c r="C3420" s="376" t="s">
        <v>2050</v>
      </c>
      <c r="D3420" s="355">
        <v>1701</v>
      </c>
      <c r="E3420">
        <v>0.01</v>
      </c>
      <c r="F3420">
        <v>1.24397</v>
      </c>
      <c r="G3420" s="355">
        <v>0</v>
      </c>
      <c r="H3420">
        <v>1.24397</v>
      </c>
      <c r="I3420">
        <v>1.5</v>
      </c>
      <c r="J3420" s="355">
        <v>14643.85</v>
      </c>
    </row>
    <row r="3421" spans="1:10" x14ac:dyDescent="0.2">
      <c r="A3421">
        <v>8084</v>
      </c>
      <c r="B3421" s="585">
        <v>43145.847916666666</v>
      </c>
      <c r="C3421" s="376" t="s">
        <v>92</v>
      </c>
      <c r="D3421" s="355">
        <v>1702</v>
      </c>
      <c r="E3421">
        <v>0.01</v>
      </c>
      <c r="F3421">
        <v>1.2440100000000001</v>
      </c>
      <c r="G3421" s="355">
        <v>0</v>
      </c>
      <c r="H3421">
        <v>0</v>
      </c>
    </row>
    <row r="3422" spans="1:10" x14ac:dyDescent="0.2">
      <c r="A3422">
        <v>8092</v>
      </c>
      <c r="B3422" s="585">
        <v>43145.954861111109</v>
      </c>
      <c r="C3422" s="376" t="s">
        <v>2050</v>
      </c>
      <c r="D3422" s="355">
        <v>1702</v>
      </c>
      <c r="E3422">
        <v>0.01</v>
      </c>
      <c r="F3422">
        <v>1.2455799999999999</v>
      </c>
      <c r="G3422" s="355">
        <v>0</v>
      </c>
      <c r="H3422">
        <v>1.2455799999999999</v>
      </c>
      <c r="I3422">
        <v>1.5</v>
      </c>
      <c r="J3422" s="355">
        <v>14645.35</v>
      </c>
    </row>
    <row r="3423" spans="1:10" x14ac:dyDescent="0.2">
      <c r="A3423">
        <v>8086</v>
      </c>
      <c r="B3423" s="585">
        <v>43145.92083333333</v>
      </c>
      <c r="C3423" s="376" t="s">
        <v>93</v>
      </c>
      <c r="D3423" s="355">
        <v>1703</v>
      </c>
      <c r="E3423">
        <v>0.1</v>
      </c>
      <c r="F3423">
        <v>1.2445900000000001</v>
      </c>
      <c r="G3423" s="355">
        <v>0</v>
      </c>
      <c r="H3423">
        <v>0</v>
      </c>
    </row>
    <row r="3424" spans="1:10" x14ac:dyDescent="0.2">
      <c r="A3424">
        <v>8174</v>
      </c>
      <c r="B3424" s="585">
        <v>43147.536805555559</v>
      </c>
      <c r="C3424" s="376" t="s">
        <v>2050</v>
      </c>
      <c r="D3424" s="355">
        <v>1703</v>
      </c>
      <c r="E3424">
        <v>0.1</v>
      </c>
      <c r="F3424">
        <v>1.2490000000000001</v>
      </c>
      <c r="G3424" s="355">
        <v>0</v>
      </c>
      <c r="H3424">
        <v>1.2490000000000001</v>
      </c>
      <c r="I3424">
        <v>-42.18</v>
      </c>
      <c r="J3424" s="355">
        <v>14490.71</v>
      </c>
    </row>
    <row r="3425" spans="1:10" x14ac:dyDescent="0.2">
      <c r="A3425">
        <v>8093</v>
      </c>
      <c r="B3425" s="585">
        <v>43145.954861111109</v>
      </c>
      <c r="C3425" s="376" t="s">
        <v>92</v>
      </c>
      <c r="D3425" s="355">
        <v>1704</v>
      </c>
      <c r="E3425">
        <v>0.01</v>
      </c>
      <c r="F3425">
        <v>1.2456100000000001</v>
      </c>
      <c r="G3425" s="355">
        <v>0</v>
      </c>
      <c r="H3425">
        <v>0</v>
      </c>
    </row>
    <row r="3426" spans="1:10" x14ac:dyDescent="0.2">
      <c r="A3426">
        <v>8101</v>
      </c>
      <c r="B3426" s="585">
        <v>43146.381249999999</v>
      </c>
      <c r="C3426" s="376" t="s">
        <v>2050</v>
      </c>
      <c r="D3426" s="355">
        <v>1704</v>
      </c>
      <c r="E3426">
        <v>0.01</v>
      </c>
      <c r="F3426">
        <v>1.2475400000000001</v>
      </c>
      <c r="G3426" s="355">
        <v>0</v>
      </c>
      <c r="H3426">
        <v>1.2475400000000001</v>
      </c>
      <c r="I3426">
        <v>1.5</v>
      </c>
      <c r="J3426" s="355">
        <v>14646.85</v>
      </c>
    </row>
    <row r="3427" spans="1:10" x14ac:dyDescent="0.2">
      <c r="A3427">
        <v>8102</v>
      </c>
      <c r="B3427" s="585">
        <v>43146.381249999999</v>
      </c>
      <c r="C3427" s="376" t="s">
        <v>92</v>
      </c>
      <c r="D3427" s="355">
        <v>1705</v>
      </c>
      <c r="E3427">
        <v>0.01</v>
      </c>
      <c r="F3427">
        <v>1.2475700000000001</v>
      </c>
      <c r="G3427" s="355">
        <v>0</v>
      </c>
      <c r="H3427">
        <v>0</v>
      </c>
    </row>
    <row r="3428" spans="1:10" x14ac:dyDescent="0.2">
      <c r="A3428">
        <v>8111</v>
      </c>
      <c r="B3428" s="585">
        <v>43146.397222222222</v>
      </c>
      <c r="C3428" s="376" t="s">
        <v>2050</v>
      </c>
      <c r="D3428" s="355">
        <v>1705</v>
      </c>
      <c r="E3428">
        <v>0.01</v>
      </c>
      <c r="F3428">
        <v>1.2491399999999999</v>
      </c>
      <c r="G3428" s="355">
        <v>0</v>
      </c>
      <c r="H3428">
        <v>1.2491399999999999</v>
      </c>
      <c r="I3428">
        <v>1.5</v>
      </c>
      <c r="J3428" s="355">
        <v>14648.35</v>
      </c>
    </row>
    <row r="3429" spans="1:10" x14ac:dyDescent="0.2">
      <c r="A3429">
        <v>8104</v>
      </c>
      <c r="B3429" s="585">
        <v>43146.383333333331</v>
      </c>
      <c r="C3429" s="376" t="s">
        <v>93</v>
      </c>
      <c r="D3429" s="355">
        <v>1706</v>
      </c>
      <c r="E3429">
        <v>0.19</v>
      </c>
      <c r="F3429">
        <v>1.2481</v>
      </c>
      <c r="G3429" s="355">
        <v>0</v>
      </c>
      <c r="H3429">
        <v>0</v>
      </c>
    </row>
    <row r="3430" spans="1:10" x14ac:dyDescent="0.2">
      <c r="A3430">
        <v>8175</v>
      </c>
      <c r="B3430" s="585">
        <v>43147.536805555559</v>
      </c>
      <c r="C3430" s="376" t="s">
        <v>2050</v>
      </c>
      <c r="D3430" s="355">
        <v>1706</v>
      </c>
      <c r="E3430">
        <v>0.19</v>
      </c>
      <c r="F3430">
        <v>1.2490000000000001</v>
      </c>
      <c r="G3430" s="355">
        <v>0</v>
      </c>
      <c r="H3430">
        <v>1.2490000000000001</v>
      </c>
      <c r="I3430">
        <v>-17.190000000000001</v>
      </c>
      <c r="J3430" s="355">
        <v>14473.52</v>
      </c>
    </row>
    <row r="3431" spans="1:10" x14ac:dyDescent="0.2">
      <c r="A3431">
        <v>8112</v>
      </c>
      <c r="B3431" s="585">
        <v>43146.397222222222</v>
      </c>
      <c r="C3431" s="376" t="s">
        <v>92</v>
      </c>
      <c r="D3431" s="355">
        <v>1707</v>
      </c>
      <c r="E3431">
        <v>0.01</v>
      </c>
      <c r="F3431">
        <v>1.24918</v>
      </c>
      <c r="G3431" s="355">
        <v>0</v>
      </c>
      <c r="H3431">
        <v>0</v>
      </c>
    </row>
    <row r="3432" spans="1:10" x14ac:dyDescent="0.2">
      <c r="A3432">
        <v>8114</v>
      </c>
      <c r="B3432" s="585">
        <v>43146.402777777781</v>
      </c>
      <c r="C3432" s="376" t="s">
        <v>2050</v>
      </c>
      <c r="D3432" s="355">
        <v>1707</v>
      </c>
      <c r="E3432">
        <v>0.01</v>
      </c>
      <c r="F3432">
        <v>1.25075</v>
      </c>
      <c r="G3432" s="355">
        <v>0</v>
      </c>
      <c r="H3432">
        <v>1.25075</v>
      </c>
      <c r="I3432">
        <v>1.5</v>
      </c>
      <c r="J3432" s="355">
        <v>14649.85</v>
      </c>
    </row>
    <row r="3433" spans="1:10" x14ac:dyDescent="0.2">
      <c r="A3433">
        <v>8115</v>
      </c>
      <c r="B3433" s="585">
        <v>43146.402777777781</v>
      </c>
      <c r="C3433" s="376" t="s">
        <v>92</v>
      </c>
      <c r="D3433" s="355">
        <v>1708</v>
      </c>
      <c r="E3433">
        <v>0.01</v>
      </c>
      <c r="F3433">
        <v>1.2507999999999999</v>
      </c>
      <c r="G3433" s="355">
        <v>0</v>
      </c>
      <c r="H3433">
        <v>0</v>
      </c>
    </row>
    <row r="3434" spans="1:10" x14ac:dyDescent="0.2">
      <c r="A3434">
        <v>8120</v>
      </c>
      <c r="B3434" s="585">
        <v>43146.709027777775</v>
      </c>
      <c r="C3434" s="376" t="s">
        <v>2050</v>
      </c>
      <c r="D3434" s="355">
        <v>1708</v>
      </c>
      <c r="E3434">
        <v>0.01</v>
      </c>
      <c r="F3434">
        <v>1.2500199999999999</v>
      </c>
      <c r="G3434" s="355">
        <v>0</v>
      </c>
      <c r="H3434">
        <v>1.2500199999999999</v>
      </c>
      <c r="I3434">
        <v>-0.85</v>
      </c>
      <c r="J3434" s="355">
        <v>14649</v>
      </c>
    </row>
    <row r="3435" spans="1:10" x14ac:dyDescent="0.2">
      <c r="A3435">
        <v>8117</v>
      </c>
      <c r="B3435" s="585">
        <v>43146.573611111111</v>
      </c>
      <c r="C3435" s="376" t="s">
        <v>92</v>
      </c>
      <c r="D3435" s="355">
        <v>1709</v>
      </c>
      <c r="E3435">
        <v>0.02</v>
      </c>
      <c r="F3435">
        <v>1.2472799999999999</v>
      </c>
      <c r="G3435" s="355">
        <v>0</v>
      </c>
      <c r="H3435">
        <v>0</v>
      </c>
    </row>
    <row r="3436" spans="1:10" x14ac:dyDescent="0.2">
      <c r="A3436">
        <v>8121</v>
      </c>
      <c r="B3436" s="585">
        <v>43146.709027777775</v>
      </c>
      <c r="C3436" s="376" t="s">
        <v>2050</v>
      </c>
      <c r="D3436" s="355">
        <v>1709</v>
      </c>
      <c r="E3436">
        <v>0.02</v>
      </c>
      <c r="F3436">
        <v>1.2500199999999999</v>
      </c>
      <c r="G3436" s="355">
        <v>0</v>
      </c>
      <c r="H3436">
        <v>1.2500199999999999</v>
      </c>
      <c r="I3436">
        <v>5.34</v>
      </c>
      <c r="J3436" s="355">
        <v>14654.34</v>
      </c>
    </row>
    <row r="3437" spans="1:10" x14ac:dyDescent="0.2">
      <c r="A3437">
        <v>8122</v>
      </c>
      <c r="B3437" s="585">
        <v>43146.709027777775</v>
      </c>
      <c r="C3437" s="376" t="s">
        <v>92</v>
      </c>
      <c r="D3437" s="355">
        <v>1710</v>
      </c>
      <c r="E3437">
        <v>0.01</v>
      </c>
      <c r="F3437">
        <v>1.2501100000000001</v>
      </c>
      <c r="G3437" s="355">
        <v>0</v>
      </c>
      <c r="H3437">
        <v>0</v>
      </c>
    </row>
    <row r="3438" spans="1:10" x14ac:dyDescent="0.2">
      <c r="A3438">
        <v>8127</v>
      </c>
      <c r="B3438" s="585">
        <v>43146.851388888892</v>
      </c>
      <c r="C3438" s="376" t="s">
        <v>2050</v>
      </c>
      <c r="D3438" s="355">
        <v>1710</v>
      </c>
      <c r="E3438">
        <v>0.01</v>
      </c>
      <c r="F3438">
        <v>1.2493399999999999</v>
      </c>
      <c r="G3438" s="355">
        <v>0</v>
      </c>
      <c r="H3438">
        <v>1.2493399999999999</v>
      </c>
      <c r="I3438">
        <v>-0.84</v>
      </c>
      <c r="J3438" s="355">
        <v>14653.5</v>
      </c>
    </row>
    <row r="3439" spans="1:10" x14ac:dyDescent="0.2">
      <c r="A3439">
        <v>8124</v>
      </c>
      <c r="B3439" s="585">
        <v>43146.806250000001</v>
      </c>
      <c r="C3439" s="376" t="s">
        <v>92</v>
      </c>
      <c r="D3439" s="355">
        <v>1711</v>
      </c>
      <c r="E3439">
        <v>0.02</v>
      </c>
      <c r="F3439">
        <v>1.2465999999999999</v>
      </c>
      <c r="G3439" s="355">
        <v>0</v>
      </c>
      <c r="H3439">
        <v>0</v>
      </c>
    </row>
    <row r="3440" spans="1:10" x14ac:dyDescent="0.2">
      <c r="A3440">
        <v>8128</v>
      </c>
      <c r="B3440" s="585">
        <v>43146.851388888892</v>
      </c>
      <c r="C3440" s="376" t="s">
        <v>2050</v>
      </c>
      <c r="D3440" s="355">
        <v>1711</v>
      </c>
      <c r="E3440">
        <v>0.02</v>
      </c>
      <c r="F3440">
        <v>1.2493399999999999</v>
      </c>
      <c r="G3440" s="355">
        <v>0</v>
      </c>
      <c r="H3440">
        <v>1.2493399999999999</v>
      </c>
      <c r="I3440">
        <v>5.34</v>
      </c>
      <c r="J3440" s="355">
        <v>14658.84</v>
      </c>
    </row>
    <row r="3441" spans="1:10" x14ac:dyDescent="0.2">
      <c r="A3441">
        <v>8129</v>
      </c>
      <c r="B3441" s="585">
        <v>43146.851388888892</v>
      </c>
      <c r="C3441" s="376" t="s">
        <v>92</v>
      </c>
      <c r="D3441" s="355">
        <v>1712</v>
      </c>
      <c r="E3441">
        <v>0.01</v>
      </c>
      <c r="F3441">
        <v>1.2493799999999999</v>
      </c>
      <c r="G3441" s="355">
        <v>0</v>
      </c>
      <c r="H3441">
        <v>0</v>
      </c>
    </row>
    <row r="3442" spans="1:10" x14ac:dyDescent="0.2">
      <c r="A3442">
        <v>8138</v>
      </c>
      <c r="B3442" s="585">
        <v>43147.163194444445</v>
      </c>
      <c r="C3442" s="376" t="s">
        <v>2050</v>
      </c>
      <c r="D3442" s="355">
        <v>1712</v>
      </c>
      <c r="E3442">
        <v>0.01</v>
      </c>
      <c r="F3442">
        <v>1.2510699999999999</v>
      </c>
      <c r="G3442" s="355">
        <v>0</v>
      </c>
      <c r="H3442">
        <v>1.2510699999999999</v>
      </c>
      <c r="I3442">
        <v>1.5</v>
      </c>
      <c r="J3442" s="355">
        <v>14660.34</v>
      </c>
    </row>
    <row r="3443" spans="1:10" x14ac:dyDescent="0.2">
      <c r="A3443">
        <v>8139</v>
      </c>
      <c r="B3443" s="585">
        <v>43147.163194444445</v>
      </c>
      <c r="C3443" s="376" t="s">
        <v>92</v>
      </c>
      <c r="D3443" s="355">
        <v>1713</v>
      </c>
      <c r="E3443">
        <v>0.01</v>
      </c>
      <c r="F3443">
        <v>1.25112</v>
      </c>
      <c r="G3443" s="355">
        <v>0</v>
      </c>
      <c r="H3443">
        <v>0</v>
      </c>
    </row>
    <row r="3444" spans="1:10" x14ac:dyDescent="0.2">
      <c r="A3444">
        <v>8149</v>
      </c>
      <c r="B3444" s="585">
        <v>43147.181944444441</v>
      </c>
      <c r="C3444" s="376" t="s">
        <v>2050</v>
      </c>
      <c r="D3444" s="355">
        <v>1713</v>
      </c>
      <c r="E3444">
        <v>0.01</v>
      </c>
      <c r="F3444">
        <v>1.2526900000000001</v>
      </c>
      <c r="G3444" s="355">
        <v>0</v>
      </c>
      <c r="H3444">
        <v>1.2526900000000001</v>
      </c>
      <c r="I3444">
        <v>1.5</v>
      </c>
      <c r="J3444" s="355">
        <v>14661.84</v>
      </c>
    </row>
    <row r="3445" spans="1:10" x14ac:dyDescent="0.2">
      <c r="A3445">
        <v>8141</v>
      </c>
      <c r="B3445" s="585">
        <v>43147.177083333336</v>
      </c>
      <c r="C3445" s="376" t="s">
        <v>93</v>
      </c>
      <c r="D3445" s="355">
        <v>1714</v>
      </c>
      <c r="E3445">
        <v>0.34</v>
      </c>
      <c r="F3445">
        <v>1.25169</v>
      </c>
      <c r="G3445" s="355">
        <v>0</v>
      </c>
      <c r="H3445">
        <v>0</v>
      </c>
    </row>
    <row r="3446" spans="1:10" x14ac:dyDescent="0.2">
      <c r="A3446">
        <v>8176</v>
      </c>
      <c r="B3446" s="585">
        <v>43147.536805555559</v>
      </c>
      <c r="C3446" s="376" t="s">
        <v>2050</v>
      </c>
      <c r="D3446" s="355">
        <v>1714</v>
      </c>
      <c r="E3446">
        <v>0.34</v>
      </c>
      <c r="F3446">
        <v>1.2490000000000001</v>
      </c>
      <c r="G3446" s="355">
        <v>0</v>
      </c>
      <c r="H3446">
        <v>1.2490000000000001</v>
      </c>
      <c r="I3446">
        <v>89.08</v>
      </c>
      <c r="J3446" s="355">
        <v>14562.6</v>
      </c>
    </row>
    <row r="3447" spans="1:10" x14ac:dyDescent="0.2">
      <c r="A3447">
        <v>8150</v>
      </c>
      <c r="B3447" s="585">
        <v>43147.181944444441</v>
      </c>
      <c r="C3447" s="376" t="s">
        <v>92</v>
      </c>
      <c r="D3447" s="355">
        <v>1715</v>
      </c>
      <c r="E3447">
        <v>0.01</v>
      </c>
      <c r="F3447">
        <v>1.2527600000000001</v>
      </c>
      <c r="G3447" s="355">
        <v>0</v>
      </c>
      <c r="H3447">
        <v>0</v>
      </c>
    </row>
    <row r="3448" spans="1:10" x14ac:dyDescent="0.2">
      <c r="A3448">
        <v>8152</v>
      </c>
      <c r="B3448" s="585">
        <v>43147.188888888886</v>
      </c>
      <c r="C3448" s="376" t="s">
        <v>2050</v>
      </c>
      <c r="D3448" s="355">
        <v>1715</v>
      </c>
      <c r="E3448">
        <v>0.01</v>
      </c>
      <c r="F3448">
        <v>1.2543299999999999</v>
      </c>
      <c r="G3448" s="355">
        <v>0</v>
      </c>
      <c r="H3448">
        <v>1.2543299999999999</v>
      </c>
      <c r="I3448">
        <v>1.5</v>
      </c>
      <c r="J3448" s="355">
        <v>14663.34</v>
      </c>
    </row>
    <row r="3449" spans="1:10" x14ac:dyDescent="0.2">
      <c r="A3449">
        <v>8153</v>
      </c>
      <c r="B3449" s="585">
        <v>43147.190972222219</v>
      </c>
      <c r="C3449" s="376" t="s">
        <v>92</v>
      </c>
      <c r="D3449" s="355">
        <v>1716</v>
      </c>
      <c r="E3449">
        <v>0.01</v>
      </c>
      <c r="F3449">
        <v>1.2538400000000001</v>
      </c>
      <c r="G3449" s="355">
        <v>0</v>
      </c>
      <c r="H3449">
        <v>0</v>
      </c>
    </row>
    <row r="3450" spans="1:10" x14ac:dyDescent="0.2">
      <c r="A3450">
        <v>8164</v>
      </c>
      <c r="B3450" s="585">
        <v>43147.286805555559</v>
      </c>
      <c r="C3450" s="376" t="s">
        <v>2050</v>
      </c>
      <c r="D3450" s="355">
        <v>1716</v>
      </c>
      <c r="E3450">
        <v>0.01</v>
      </c>
      <c r="F3450">
        <v>1.2554099999999999</v>
      </c>
      <c r="G3450" s="355">
        <v>0</v>
      </c>
      <c r="H3450">
        <v>1.2554099999999999</v>
      </c>
      <c r="I3450">
        <v>1.5</v>
      </c>
      <c r="J3450" s="355">
        <v>14664.84</v>
      </c>
    </row>
    <row r="3451" spans="1:10" x14ac:dyDescent="0.2">
      <c r="A3451">
        <v>8155</v>
      </c>
      <c r="B3451" s="585">
        <v>43147.286805555559</v>
      </c>
      <c r="C3451" s="376" t="s">
        <v>93</v>
      </c>
      <c r="D3451" s="355">
        <v>1717</v>
      </c>
      <c r="E3451">
        <v>0.61</v>
      </c>
      <c r="F3451">
        <v>1.2552000000000001</v>
      </c>
      <c r="G3451" s="355">
        <v>0</v>
      </c>
      <c r="H3451">
        <v>0</v>
      </c>
    </row>
    <row r="3452" spans="1:10" x14ac:dyDescent="0.2">
      <c r="A3452">
        <v>8177</v>
      </c>
      <c r="B3452" s="585">
        <v>43147.536805555559</v>
      </c>
      <c r="C3452" s="376" t="s">
        <v>2050</v>
      </c>
      <c r="D3452" s="355">
        <v>1717</v>
      </c>
      <c r="E3452">
        <v>0.61</v>
      </c>
      <c r="F3452">
        <v>1.2490000000000001</v>
      </c>
      <c r="G3452" s="355">
        <v>0</v>
      </c>
      <c r="H3452">
        <v>1.2490000000000001</v>
      </c>
      <c r="I3452">
        <v>373.93</v>
      </c>
      <c r="J3452" s="355">
        <v>14936.53</v>
      </c>
    </row>
    <row r="3453" spans="1:10" x14ac:dyDescent="0.2">
      <c r="A3453">
        <v>8165</v>
      </c>
      <c r="B3453" s="585">
        <v>43147.286805555559</v>
      </c>
      <c r="C3453" s="376" t="s">
        <v>92</v>
      </c>
      <c r="D3453" s="355">
        <v>1718</v>
      </c>
      <c r="E3453">
        <v>0.01</v>
      </c>
      <c r="F3453">
        <v>1.2555400000000001</v>
      </c>
      <c r="G3453" s="355">
        <v>0</v>
      </c>
      <c r="H3453">
        <v>0</v>
      </c>
    </row>
    <row r="3454" spans="1:10" x14ac:dyDescent="0.2">
      <c r="A3454">
        <v>8332</v>
      </c>
      <c r="B3454" s="585">
        <v>43153.722916666666</v>
      </c>
      <c r="C3454" s="376" t="s">
        <v>2050</v>
      </c>
      <c r="D3454" s="355">
        <v>1718</v>
      </c>
      <c r="E3454">
        <v>0.01</v>
      </c>
      <c r="F3454">
        <v>1.23397</v>
      </c>
      <c r="G3454" s="355">
        <v>0</v>
      </c>
      <c r="H3454">
        <v>1.23397</v>
      </c>
      <c r="I3454">
        <v>-22.35</v>
      </c>
      <c r="J3454" s="355">
        <v>14950.16</v>
      </c>
    </row>
    <row r="3455" spans="1:10" x14ac:dyDescent="0.2">
      <c r="A3455">
        <v>8167</v>
      </c>
      <c r="B3455" s="585">
        <v>43147.504861111112</v>
      </c>
      <c r="C3455" s="376" t="s">
        <v>92</v>
      </c>
      <c r="D3455" s="355">
        <v>1719</v>
      </c>
      <c r="E3455">
        <v>0.02</v>
      </c>
      <c r="F3455">
        <v>1.2519800000000001</v>
      </c>
      <c r="G3455" s="355">
        <v>0</v>
      </c>
      <c r="H3455">
        <v>0</v>
      </c>
    </row>
    <row r="3456" spans="1:10" x14ac:dyDescent="0.2">
      <c r="A3456">
        <v>8333</v>
      </c>
      <c r="B3456" s="585">
        <v>43153.722916666666</v>
      </c>
      <c r="C3456" s="376" t="s">
        <v>2050</v>
      </c>
      <c r="D3456" s="355">
        <v>1719</v>
      </c>
      <c r="E3456">
        <v>0.02</v>
      </c>
      <c r="F3456">
        <v>1.23397</v>
      </c>
      <c r="G3456" s="355">
        <v>0</v>
      </c>
      <c r="H3456">
        <v>1.23397</v>
      </c>
      <c r="I3456">
        <v>-37.590000000000003</v>
      </c>
      <c r="J3456" s="355">
        <v>14912.57</v>
      </c>
    </row>
    <row r="3457" spans="1:10" x14ac:dyDescent="0.2">
      <c r="A3457">
        <v>8178</v>
      </c>
      <c r="B3457" s="585">
        <v>43147.536805555559</v>
      </c>
      <c r="C3457" s="376" t="s">
        <v>93</v>
      </c>
      <c r="D3457" s="355">
        <v>1720</v>
      </c>
      <c r="E3457">
        <v>0.01</v>
      </c>
      <c r="F3457">
        <v>1.24898</v>
      </c>
      <c r="G3457" s="355">
        <v>0</v>
      </c>
      <c r="H3457">
        <v>0</v>
      </c>
    </row>
    <row r="3458" spans="1:10" x14ac:dyDescent="0.2">
      <c r="A3458">
        <v>8184</v>
      </c>
      <c r="B3458" s="585">
        <v>43147.59375</v>
      </c>
      <c r="C3458" s="376" t="s">
        <v>2050</v>
      </c>
      <c r="D3458" s="355">
        <v>1720</v>
      </c>
      <c r="E3458">
        <v>0.01</v>
      </c>
      <c r="F3458">
        <v>1.2474099999999999</v>
      </c>
      <c r="G3458" s="355">
        <v>0</v>
      </c>
      <c r="H3458">
        <v>1.2474099999999999</v>
      </c>
      <c r="I3458">
        <v>1.5</v>
      </c>
      <c r="J3458" s="355">
        <v>14938.03</v>
      </c>
    </row>
    <row r="3459" spans="1:10" x14ac:dyDescent="0.2">
      <c r="A3459">
        <v>8180</v>
      </c>
      <c r="B3459" s="585">
        <v>43147.544444444444</v>
      </c>
      <c r="C3459" s="376" t="s">
        <v>92</v>
      </c>
      <c r="D3459" s="355">
        <v>1721</v>
      </c>
      <c r="E3459">
        <v>0.03</v>
      </c>
      <c r="F3459">
        <v>1.24848</v>
      </c>
      <c r="G3459" s="355">
        <v>0</v>
      </c>
      <c r="H3459">
        <v>0</v>
      </c>
    </row>
    <row r="3460" spans="1:10" x14ac:dyDescent="0.2">
      <c r="A3460">
        <v>8334</v>
      </c>
      <c r="B3460" s="585">
        <v>43153.722916666666</v>
      </c>
      <c r="C3460" s="376" t="s">
        <v>2050</v>
      </c>
      <c r="D3460" s="355">
        <v>1721</v>
      </c>
      <c r="E3460">
        <v>0.03</v>
      </c>
      <c r="F3460">
        <v>1.23397</v>
      </c>
      <c r="G3460" s="355">
        <v>0</v>
      </c>
      <c r="H3460">
        <v>1.23397</v>
      </c>
      <c r="I3460">
        <v>-45.88</v>
      </c>
      <c r="J3460" s="355">
        <v>14866.7</v>
      </c>
    </row>
    <row r="3461" spans="1:10" x14ac:dyDescent="0.2">
      <c r="A3461">
        <v>8185</v>
      </c>
      <c r="B3461" s="585">
        <v>43147.59375</v>
      </c>
      <c r="C3461" s="376" t="s">
        <v>93</v>
      </c>
      <c r="D3461" s="355">
        <v>1722</v>
      </c>
      <c r="E3461">
        <v>0.01</v>
      </c>
      <c r="F3461">
        <v>1.2473799999999999</v>
      </c>
      <c r="G3461" s="355">
        <v>0</v>
      </c>
      <c r="H3461">
        <v>0</v>
      </c>
    </row>
    <row r="3462" spans="1:10" x14ac:dyDescent="0.2">
      <c r="A3462">
        <v>8187</v>
      </c>
      <c r="B3462" s="585">
        <v>43147.64166666667</v>
      </c>
      <c r="C3462" s="376" t="s">
        <v>2050</v>
      </c>
      <c r="D3462" s="355">
        <v>1722</v>
      </c>
      <c r="E3462">
        <v>0.01</v>
      </c>
      <c r="F3462">
        <v>1.2458100000000001</v>
      </c>
      <c r="G3462" s="355">
        <v>0</v>
      </c>
      <c r="H3462">
        <v>1.2458100000000001</v>
      </c>
      <c r="I3462">
        <v>1.5</v>
      </c>
      <c r="J3462" s="355">
        <v>14939.53</v>
      </c>
    </row>
    <row r="3463" spans="1:10" x14ac:dyDescent="0.2">
      <c r="A3463">
        <v>8188</v>
      </c>
      <c r="B3463" s="585">
        <v>43147.64166666667</v>
      </c>
      <c r="C3463" s="376" t="s">
        <v>93</v>
      </c>
      <c r="D3463" s="355">
        <v>1723</v>
      </c>
      <c r="E3463">
        <v>0.01</v>
      </c>
      <c r="F3463">
        <v>1.24576</v>
      </c>
      <c r="G3463" s="355">
        <v>0</v>
      </c>
      <c r="H3463">
        <v>0</v>
      </c>
    </row>
    <row r="3464" spans="1:10" x14ac:dyDescent="0.2">
      <c r="A3464">
        <v>8195</v>
      </c>
      <c r="B3464" s="585">
        <v>43147.666666666664</v>
      </c>
      <c r="C3464" s="376" t="s">
        <v>2050</v>
      </c>
      <c r="D3464" s="355">
        <v>1723</v>
      </c>
      <c r="E3464">
        <v>0.01</v>
      </c>
      <c r="F3464">
        <v>1.2441899999999999</v>
      </c>
      <c r="G3464" s="355">
        <v>0</v>
      </c>
      <c r="H3464">
        <v>1.2441899999999999</v>
      </c>
      <c r="I3464">
        <v>1.5</v>
      </c>
      <c r="J3464" s="355">
        <v>14941.03</v>
      </c>
    </row>
    <row r="3465" spans="1:10" x14ac:dyDescent="0.2">
      <c r="A3465">
        <v>8190</v>
      </c>
      <c r="B3465" s="585">
        <v>43147.666666666664</v>
      </c>
      <c r="C3465" s="376" t="s">
        <v>92</v>
      </c>
      <c r="D3465" s="355">
        <v>1724</v>
      </c>
      <c r="E3465">
        <v>0.06</v>
      </c>
      <c r="F3465">
        <v>1.2449699999999999</v>
      </c>
      <c r="G3465" s="355">
        <v>0</v>
      </c>
      <c r="H3465">
        <v>0</v>
      </c>
    </row>
    <row r="3466" spans="1:10" x14ac:dyDescent="0.2">
      <c r="A3466">
        <v>8335</v>
      </c>
      <c r="B3466" s="585">
        <v>43153.722916666666</v>
      </c>
      <c r="C3466" s="376" t="s">
        <v>2050</v>
      </c>
      <c r="D3466" s="355">
        <v>1724</v>
      </c>
      <c r="E3466">
        <v>0.06</v>
      </c>
      <c r="F3466">
        <v>1.23397</v>
      </c>
      <c r="G3466" s="355">
        <v>0</v>
      </c>
      <c r="H3466">
        <v>1.23397</v>
      </c>
      <c r="I3466">
        <v>-70.7</v>
      </c>
      <c r="J3466" s="355">
        <v>14796</v>
      </c>
    </row>
    <row r="3467" spans="1:10" x14ac:dyDescent="0.2">
      <c r="A3467">
        <v>8196</v>
      </c>
      <c r="B3467" s="585">
        <v>43147.666666666664</v>
      </c>
      <c r="C3467" s="376" t="s">
        <v>93</v>
      </c>
      <c r="D3467" s="355">
        <v>1725</v>
      </c>
      <c r="E3467">
        <v>0.01</v>
      </c>
      <c r="F3467">
        <v>1.2441599999999999</v>
      </c>
      <c r="G3467" s="355">
        <v>0</v>
      </c>
      <c r="H3467">
        <v>0</v>
      </c>
    </row>
    <row r="3468" spans="1:10" x14ac:dyDescent="0.2">
      <c r="A3468">
        <v>8198</v>
      </c>
      <c r="B3468" s="585">
        <v>43147.87222222222</v>
      </c>
      <c r="C3468" s="376" t="s">
        <v>2050</v>
      </c>
      <c r="D3468" s="355">
        <v>1725</v>
      </c>
      <c r="E3468">
        <v>0.01</v>
      </c>
      <c r="F3468">
        <v>1.2425900000000001</v>
      </c>
      <c r="G3468" s="355">
        <v>0</v>
      </c>
      <c r="H3468">
        <v>1.2425900000000001</v>
      </c>
      <c r="I3468">
        <v>1.5</v>
      </c>
      <c r="J3468" s="355">
        <v>14942.53</v>
      </c>
    </row>
    <row r="3469" spans="1:10" x14ac:dyDescent="0.2">
      <c r="A3469">
        <v>8199</v>
      </c>
      <c r="B3469" s="585">
        <v>43147.87222222222</v>
      </c>
      <c r="C3469" s="376" t="s">
        <v>93</v>
      </c>
      <c r="D3469" s="355">
        <v>1726</v>
      </c>
      <c r="E3469">
        <v>0.01</v>
      </c>
      <c r="F3469">
        <v>1.2425600000000001</v>
      </c>
      <c r="G3469" s="355">
        <v>0</v>
      </c>
      <c r="H3469">
        <v>0</v>
      </c>
    </row>
    <row r="3470" spans="1:10" x14ac:dyDescent="0.2">
      <c r="A3470">
        <v>8207</v>
      </c>
      <c r="B3470" s="585">
        <v>43147.876388888886</v>
      </c>
      <c r="C3470" s="376" t="s">
        <v>2050</v>
      </c>
      <c r="D3470" s="355">
        <v>1726</v>
      </c>
      <c r="E3470">
        <v>0.01</v>
      </c>
      <c r="F3470">
        <v>1.24099</v>
      </c>
      <c r="G3470" s="355">
        <v>0</v>
      </c>
      <c r="H3470">
        <v>1.24099</v>
      </c>
      <c r="I3470">
        <v>1.5</v>
      </c>
      <c r="J3470" s="355">
        <v>14944.03</v>
      </c>
    </row>
    <row r="3471" spans="1:10" x14ac:dyDescent="0.2">
      <c r="A3471">
        <v>8201</v>
      </c>
      <c r="B3471" s="585">
        <v>43147.875</v>
      </c>
      <c r="C3471" s="376" t="s">
        <v>92</v>
      </c>
      <c r="D3471" s="355">
        <v>1727</v>
      </c>
      <c r="E3471">
        <v>0.1</v>
      </c>
      <c r="F3471">
        <v>1.2413400000000001</v>
      </c>
      <c r="G3471" s="355">
        <v>0</v>
      </c>
      <c r="H3471">
        <v>0</v>
      </c>
    </row>
    <row r="3472" spans="1:10" x14ac:dyDescent="0.2">
      <c r="A3472">
        <v>8336</v>
      </c>
      <c r="B3472" s="585">
        <v>43153.722916666666</v>
      </c>
      <c r="C3472" s="376" t="s">
        <v>2050</v>
      </c>
      <c r="D3472" s="355">
        <v>1727</v>
      </c>
      <c r="E3472">
        <v>0.1</v>
      </c>
      <c r="F3472">
        <v>1.23397</v>
      </c>
      <c r="G3472" s="355">
        <v>0</v>
      </c>
      <c r="H3472">
        <v>1.23397</v>
      </c>
      <c r="I3472">
        <v>-81.53</v>
      </c>
      <c r="J3472" s="355">
        <v>14714.47</v>
      </c>
    </row>
    <row r="3473" spans="1:10" x14ac:dyDescent="0.2">
      <c r="A3473">
        <v>8208</v>
      </c>
      <c r="B3473" s="585">
        <v>43147.876388888886</v>
      </c>
      <c r="C3473" s="376" t="s">
        <v>93</v>
      </c>
      <c r="D3473" s="355">
        <v>1728</v>
      </c>
      <c r="E3473">
        <v>0.01</v>
      </c>
      <c r="F3473">
        <v>1.2408699999999999</v>
      </c>
      <c r="G3473" s="355">
        <v>0</v>
      </c>
      <c r="H3473">
        <v>0</v>
      </c>
    </row>
    <row r="3474" spans="1:10" x14ac:dyDescent="0.2">
      <c r="A3474">
        <v>8216</v>
      </c>
      <c r="B3474" s="585">
        <v>43150.387499999997</v>
      </c>
      <c r="C3474" s="376" t="s">
        <v>2050</v>
      </c>
      <c r="D3474" s="355">
        <v>1728</v>
      </c>
      <c r="E3474">
        <v>0.01</v>
      </c>
      <c r="F3474">
        <v>1.2393700000000001</v>
      </c>
      <c r="G3474" s="355">
        <v>0</v>
      </c>
      <c r="H3474">
        <v>1.2393700000000001</v>
      </c>
      <c r="I3474">
        <v>1.5</v>
      </c>
      <c r="J3474" s="355">
        <v>14945.53</v>
      </c>
    </row>
    <row r="3475" spans="1:10" x14ac:dyDescent="0.2">
      <c r="A3475">
        <v>8217</v>
      </c>
      <c r="B3475" s="585">
        <v>43150.388888888891</v>
      </c>
      <c r="C3475" s="376" t="s">
        <v>93</v>
      </c>
      <c r="D3475" s="355">
        <v>1729</v>
      </c>
      <c r="E3475">
        <v>0.01</v>
      </c>
      <c r="F3475">
        <v>1.23915</v>
      </c>
      <c r="G3475" s="355">
        <v>0</v>
      </c>
      <c r="H3475">
        <v>0</v>
      </c>
    </row>
    <row r="3476" spans="1:10" x14ac:dyDescent="0.2">
      <c r="A3476">
        <v>8222</v>
      </c>
      <c r="B3476" s="585">
        <v>43150.646527777775</v>
      </c>
      <c r="C3476" s="376" t="s">
        <v>2050</v>
      </c>
      <c r="D3476" s="355">
        <v>1729</v>
      </c>
      <c r="E3476">
        <v>0.01</v>
      </c>
      <c r="F3476">
        <v>1.2399100000000001</v>
      </c>
      <c r="G3476" s="355">
        <v>0</v>
      </c>
      <c r="H3476">
        <v>1.2399100000000001</v>
      </c>
      <c r="I3476">
        <v>-0.83</v>
      </c>
      <c r="J3476" s="355">
        <v>14944.7</v>
      </c>
    </row>
    <row r="3477" spans="1:10" x14ac:dyDescent="0.2">
      <c r="A3477">
        <v>8219</v>
      </c>
      <c r="B3477" s="585">
        <v>43150.542361111111</v>
      </c>
      <c r="C3477" s="376" t="s">
        <v>93</v>
      </c>
      <c r="D3477" s="355">
        <v>1730</v>
      </c>
      <c r="E3477">
        <v>0.02</v>
      </c>
      <c r="F3477">
        <v>1.24265</v>
      </c>
      <c r="G3477" s="355">
        <v>0</v>
      </c>
      <c r="H3477">
        <v>0</v>
      </c>
    </row>
    <row r="3478" spans="1:10" x14ac:dyDescent="0.2">
      <c r="A3478">
        <v>8223</v>
      </c>
      <c r="B3478" s="585">
        <v>43150.646527777775</v>
      </c>
      <c r="C3478" s="376" t="s">
        <v>2050</v>
      </c>
      <c r="D3478" s="355">
        <v>1730</v>
      </c>
      <c r="E3478">
        <v>0.02</v>
      </c>
      <c r="F3478">
        <v>1.2399100000000001</v>
      </c>
      <c r="G3478" s="355">
        <v>0</v>
      </c>
      <c r="H3478">
        <v>1.2399100000000001</v>
      </c>
      <c r="I3478">
        <v>5.34</v>
      </c>
      <c r="J3478" s="355">
        <v>14950.04</v>
      </c>
    </row>
    <row r="3479" spans="1:10" x14ac:dyDescent="0.2">
      <c r="A3479">
        <v>8224</v>
      </c>
      <c r="B3479" s="585">
        <v>43150.646527777775</v>
      </c>
      <c r="C3479" s="376" t="s">
        <v>93</v>
      </c>
      <c r="D3479" s="355">
        <v>1731</v>
      </c>
      <c r="E3479">
        <v>0.01</v>
      </c>
      <c r="F3479">
        <v>1.23987</v>
      </c>
      <c r="G3479" s="355">
        <v>0</v>
      </c>
      <c r="H3479">
        <v>0</v>
      </c>
    </row>
    <row r="3480" spans="1:10" x14ac:dyDescent="0.2">
      <c r="A3480">
        <v>8226</v>
      </c>
      <c r="B3480" s="585">
        <v>43150.661805555559</v>
      </c>
      <c r="C3480" s="376" t="s">
        <v>2050</v>
      </c>
      <c r="D3480" s="355">
        <v>1731</v>
      </c>
      <c r="E3480">
        <v>0.01</v>
      </c>
      <c r="F3480">
        <v>1.2383</v>
      </c>
      <c r="G3480" s="355">
        <v>0</v>
      </c>
      <c r="H3480">
        <v>1.2383</v>
      </c>
      <c r="I3480">
        <v>1.5</v>
      </c>
      <c r="J3480" s="355">
        <v>14951.54</v>
      </c>
    </row>
    <row r="3481" spans="1:10" x14ac:dyDescent="0.2">
      <c r="A3481">
        <v>8227</v>
      </c>
      <c r="B3481" s="585">
        <v>43150.661805555559</v>
      </c>
      <c r="C3481" s="376" t="s">
        <v>93</v>
      </c>
      <c r="D3481" s="355">
        <v>1732</v>
      </c>
      <c r="E3481">
        <v>0.01</v>
      </c>
      <c r="F3481">
        <v>1.23828</v>
      </c>
      <c r="G3481" s="355">
        <v>0</v>
      </c>
      <c r="H3481">
        <v>0</v>
      </c>
    </row>
    <row r="3482" spans="1:10" x14ac:dyDescent="0.2">
      <c r="A3482">
        <v>8243</v>
      </c>
      <c r="B3482" s="585">
        <v>43151.397222222222</v>
      </c>
      <c r="C3482" s="376" t="s">
        <v>2050</v>
      </c>
      <c r="D3482" s="355">
        <v>1732</v>
      </c>
      <c r="E3482">
        <v>0.01</v>
      </c>
      <c r="F3482">
        <v>1.23678</v>
      </c>
      <c r="G3482" s="355">
        <v>0</v>
      </c>
      <c r="H3482">
        <v>1.23678</v>
      </c>
      <c r="I3482">
        <v>1.5</v>
      </c>
      <c r="J3482" s="355">
        <v>14953.03</v>
      </c>
    </row>
    <row r="3483" spans="1:10" x14ac:dyDescent="0.2">
      <c r="A3483">
        <v>8229</v>
      </c>
      <c r="B3483" s="585">
        <v>43150.663888888892</v>
      </c>
      <c r="C3483" s="376" t="s">
        <v>92</v>
      </c>
      <c r="D3483" s="355">
        <v>1733</v>
      </c>
      <c r="E3483">
        <v>0.19</v>
      </c>
      <c r="F3483">
        <v>1.2378400000000001</v>
      </c>
      <c r="G3483" s="355">
        <v>0</v>
      </c>
      <c r="H3483">
        <v>0</v>
      </c>
    </row>
    <row r="3484" spans="1:10" x14ac:dyDescent="0.2">
      <c r="A3484">
        <v>8337</v>
      </c>
      <c r="B3484" s="585">
        <v>43153.722916666666</v>
      </c>
      <c r="C3484" s="376" t="s">
        <v>2050</v>
      </c>
      <c r="D3484" s="355">
        <v>1733</v>
      </c>
      <c r="E3484">
        <v>0.19</v>
      </c>
      <c r="F3484">
        <v>1.23397</v>
      </c>
      <c r="G3484" s="355">
        <v>0</v>
      </c>
      <c r="H3484">
        <v>1.23397</v>
      </c>
      <c r="I3484">
        <v>-86.15</v>
      </c>
      <c r="J3484" s="355">
        <v>14628.33</v>
      </c>
    </row>
    <row r="3485" spans="1:10" x14ac:dyDescent="0.2">
      <c r="A3485">
        <v>8244</v>
      </c>
      <c r="B3485" s="585">
        <v>43151.397222222222</v>
      </c>
      <c r="C3485" s="376" t="s">
        <v>93</v>
      </c>
      <c r="D3485" s="355">
        <v>1734</v>
      </c>
      <c r="E3485">
        <v>0.01</v>
      </c>
      <c r="F3485">
        <v>1.23674</v>
      </c>
      <c r="G3485" s="355">
        <v>0</v>
      </c>
      <c r="H3485">
        <v>0</v>
      </c>
    </row>
    <row r="3486" spans="1:10" x14ac:dyDescent="0.2">
      <c r="A3486">
        <v>8246</v>
      </c>
      <c r="B3486" s="585">
        <v>43151.426388888889</v>
      </c>
      <c r="C3486" s="376" t="s">
        <v>2050</v>
      </c>
      <c r="D3486" s="355">
        <v>1734</v>
      </c>
      <c r="E3486">
        <v>0.01</v>
      </c>
      <c r="F3486">
        <v>1.2351700000000001</v>
      </c>
      <c r="G3486" s="355">
        <v>0</v>
      </c>
      <c r="H3486">
        <v>1.2351700000000001</v>
      </c>
      <c r="I3486">
        <v>1.5</v>
      </c>
      <c r="J3486" s="355">
        <v>14954.53</v>
      </c>
    </row>
    <row r="3487" spans="1:10" x14ac:dyDescent="0.2">
      <c r="A3487">
        <v>8247</v>
      </c>
      <c r="B3487" s="585">
        <v>43151.426388888889</v>
      </c>
      <c r="C3487" s="376" t="s">
        <v>93</v>
      </c>
      <c r="D3487" s="355">
        <v>1735</v>
      </c>
      <c r="E3487">
        <v>0.01</v>
      </c>
      <c r="F3487">
        <v>1.23512</v>
      </c>
      <c r="G3487" s="355">
        <v>0</v>
      </c>
      <c r="H3487">
        <v>0</v>
      </c>
    </row>
    <row r="3488" spans="1:10" x14ac:dyDescent="0.2">
      <c r="A3488">
        <v>8257</v>
      </c>
      <c r="B3488" s="585">
        <v>43151.530555555553</v>
      </c>
      <c r="C3488" s="376" t="s">
        <v>2050</v>
      </c>
      <c r="D3488" s="355">
        <v>1735</v>
      </c>
      <c r="E3488">
        <v>0.01</v>
      </c>
      <c r="F3488">
        <v>1.2335499999999999</v>
      </c>
      <c r="G3488" s="355">
        <v>0</v>
      </c>
      <c r="H3488">
        <v>1.2335499999999999</v>
      </c>
      <c r="I3488">
        <v>1.5</v>
      </c>
      <c r="J3488" s="355">
        <v>14956.03</v>
      </c>
    </row>
    <row r="3489" spans="1:10" x14ac:dyDescent="0.2">
      <c r="A3489">
        <v>8249</v>
      </c>
      <c r="B3489" s="585">
        <v>43151.499305555553</v>
      </c>
      <c r="C3489" s="376" t="s">
        <v>92</v>
      </c>
      <c r="D3489" s="355">
        <v>1736</v>
      </c>
      <c r="E3489">
        <v>0.34</v>
      </c>
      <c r="F3489">
        <v>1.2343299999999999</v>
      </c>
      <c r="G3489" s="355">
        <v>0</v>
      </c>
      <c r="H3489">
        <v>0</v>
      </c>
    </row>
    <row r="3490" spans="1:10" x14ac:dyDescent="0.2">
      <c r="A3490">
        <v>8338</v>
      </c>
      <c r="B3490" s="585">
        <v>43153.722916666666</v>
      </c>
      <c r="C3490" s="376" t="s">
        <v>2050</v>
      </c>
      <c r="D3490" s="355">
        <v>1736</v>
      </c>
      <c r="E3490">
        <v>0.34</v>
      </c>
      <c r="F3490">
        <v>1.23397</v>
      </c>
      <c r="G3490" s="355">
        <v>0</v>
      </c>
      <c r="H3490">
        <v>1.23397</v>
      </c>
      <c r="I3490">
        <v>-30.78</v>
      </c>
      <c r="J3490" s="355">
        <v>14597.55</v>
      </c>
    </row>
    <row r="3491" spans="1:10" x14ac:dyDescent="0.2">
      <c r="A3491">
        <v>8258</v>
      </c>
      <c r="B3491" s="585">
        <v>43151.530555555553</v>
      </c>
      <c r="C3491" s="376" t="s">
        <v>93</v>
      </c>
      <c r="D3491" s="355">
        <v>1737</v>
      </c>
      <c r="E3491">
        <v>0.01</v>
      </c>
      <c r="F3491">
        <v>1.23353</v>
      </c>
      <c r="G3491" s="355">
        <v>0</v>
      </c>
      <c r="H3491">
        <v>0</v>
      </c>
    </row>
    <row r="3492" spans="1:10" x14ac:dyDescent="0.2">
      <c r="A3492">
        <v>8268</v>
      </c>
      <c r="B3492" s="585">
        <v>43152.285416666666</v>
      </c>
      <c r="C3492" s="376" t="s">
        <v>2050</v>
      </c>
      <c r="D3492" s="355">
        <v>1737</v>
      </c>
      <c r="E3492">
        <v>0.01</v>
      </c>
      <c r="F3492">
        <v>1.23203</v>
      </c>
      <c r="G3492" s="355">
        <v>0</v>
      </c>
      <c r="H3492">
        <v>1.23203</v>
      </c>
      <c r="I3492">
        <v>1.5</v>
      </c>
      <c r="J3492" s="355">
        <v>14957.53</v>
      </c>
    </row>
    <row r="3493" spans="1:10" x14ac:dyDescent="0.2">
      <c r="A3493">
        <v>8269</v>
      </c>
      <c r="B3493" s="585">
        <v>43152.285416666666</v>
      </c>
      <c r="C3493" s="376" t="s">
        <v>93</v>
      </c>
      <c r="D3493" s="355">
        <v>1738</v>
      </c>
      <c r="E3493">
        <v>0.01</v>
      </c>
      <c r="F3493">
        <v>1.2319899999999999</v>
      </c>
      <c r="G3493" s="355">
        <v>0</v>
      </c>
      <c r="H3493">
        <v>0</v>
      </c>
    </row>
    <row r="3494" spans="1:10" x14ac:dyDescent="0.2">
      <c r="A3494">
        <v>8280</v>
      </c>
      <c r="B3494" s="585">
        <v>43152.611111111109</v>
      </c>
      <c r="C3494" s="376" t="s">
        <v>2050</v>
      </c>
      <c r="D3494" s="355">
        <v>1738</v>
      </c>
      <c r="E3494">
        <v>0.01</v>
      </c>
      <c r="F3494">
        <v>1.2304200000000001</v>
      </c>
      <c r="G3494" s="355">
        <v>0</v>
      </c>
      <c r="H3494">
        <v>1.2304200000000001</v>
      </c>
      <c r="I3494">
        <v>1.5</v>
      </c>
      <c r="J3494" s="355">
        <v>14959.03</v>
      </c>
    </row>
    <row r="3495" spans="1:10" x14ac:dyDescent="0.2">
      <c r="A3495">
        <v>8271</v>
      </c>
      <c r="B3495" s="585">
        <v>43152.416666666664</v>
      </c>
      <c r="C3495" s="376" t="s">
        <v>92</v>
      </c>
      <c r="D3495" s="355">
        <v>1739</v>
      </c>
      <c r="E3495">
        <v>0.61</v>
      </c>
      <c r="F3495">
        <v>1.23081</v>
      </c>
      <c r="G3495" s="355">
        <v>0</v>
      </c>
      <c r="H3495">
        <v>0</v>
      </c>
    </row>
    <row r="3496" spans="1:10" x14ac:dyDescent="0.2">
      <c r="A3496">
        <v>8339</v>
      </c>
      <c r="B3496" s="585">
        <v>43153.722916666666</v>
      </c>
      <c r="C3496" s="376" t="s">
        <v>2050</v>
      </c>
      <c r="D3496" s="355">
        <v>1739</v>
      </c>
      <c r="E3496">
        <v>0.61</v>
      </c>
      <c r="F3496">
        <v>1.23397</v>
      </c>
      <c r="G3496" s="355">
        <v>0</v>
      </c>
      <c r="H3496">
        <v>1.23397</v>
      </c>
      <c r="I3496">
        <v>166.75</v>
      </c>
      <c r="J3496" s="355">
        <v>14764.3</v>
      </c>
    </row>
    <row r="3497" spans="1:10" x14ac:dyDescent="0.2">
      <c r="A3497">
        <v>8281</v>
      </c>
      <c r="B3497" s="585">
        <v>43152.611111111109</v>
      </c>
      <c r="C3497" s="376" t="s">
        <v>93</v>
      </c>
      <c r="D3497" s="355">
        <v>1740</v>
      </c>
      <c r="E3497">
        <v>0.01</v>
      </c>
      <c r="F3497">
        <v>1.2303900000000001</v>
      </c>
      <c r="G3497" s="355">
        <v>0</v>
      </c>
      <c r="H3497">
        <v>0</v>
      </c>
    </row>
    <row r="3498" spans="1:10" x14ac:dyDescent="0.2">
      <c r="A3498">
        <v>8286</v>
      </c>
      <c r="B3498" s="585">
        <v>43152.90902777778</v>
      </c>
      <c r="C3498" s="376" t="s">
        <v>2050</v>
      </c>
      <c r="D3498" s="355">
        <v>1740</v>
      </c>
      <c r="E3498">
        <v>0.01</v>
      </c>
      <c r="F3498">
        <v>1.23116</v>
      </c>
      <c r="G3498" s="355">
        <v>0</v>
      </c>
      <c r="H3498">
        <v>1.23116</v>
      </c>
      <c r="I3498">
        <v>-0.84</v>
      </c>
      <c r="J3498" s="355">
        <v>14958.19</v>
      </c>
    </row>
    <row r="3499" spans="1:10" x14ac:dyDescent="0.2">
      <c r="A3499">
        <v>8283</v>
      </c>
      <c r="B3499" s="585">
        <v>43152.878472222219</v>
      </c>
      <c r="C3499" s="376" t="s">
        <v>93</v>
      </c>
      <c r="D3499" s="355">
        <v>1741</v>
      </c>
      <c r="E3499">
        <v>0.02</v>
      </c>
      <c r="F3499">
        <v>1.2339</v>
      </c>
      <c r="G3499" s="355">
        <v>0</v>
      </c>
      <c r="H3499">
        <v>0</v>
      </c>
    </row>
    <row r="3500" spans="1:10" x14ac:dyDescent="0.2">
      <c r="A3500">
        <v>8287</v>
      </c>
      <c r="B3500" s="585">
        <v>43152.90902777778</v>
      </c>
      <c r="C3500" s="376" t="s">
        <v>2050</v>
      </c>
      <c r="D3500" s="355">
        <v>1741</v>
      </c>
      <c r="E3500">
        <v>0.02</v>
      </c>
      <c r="F3500">
        <v>1.23116</v>
      </c>
      <c r="G3500" s="355">
        <v>0</v>
      </c>
      <c r="H3500">
        <v>1.23116</v>
      </c>
      <c r="I3500">
        <v>5.34</v>
      </c>
      <c r="J3500" s="355">
        <v>14963.53</v>
      </c>
    </row>
    <row r="3501" spans="1:10" x14ac:dyDescent="0.2">
      <c r="A3501">
        <v>8288</v>
      </c>
      <c r="B3501" s="585">
        <v>43152.909722222219</v>
      </c>
      <c r="C3501" s="376" t="s">
        <v>93</v>
      </c>
      <c r="D3501" s="355">
        <v>1742</v>
      </c>
      <c r="E3501">
        <v>0.01</v>
      </c>
      <c r="F3501">
        <v>1.2307999999999999</v>
      </c>
      <c r="G3501" s="355">
        <v>0</v>
      </c>
      <c r="H3501">
        <v>0</v>
      </c>
    </row>
    <row r="3502" spans="1:10" x14ac:dyDescent="0.2">
      <c r="A3502">
        <v>8290</v>
      </c>
      <c r="B3502" s="585">
        <v>43152.920138888891</v>
      </c>
      <c r="C3502" s="376" t="s">
        <v>2050</v>
      </c>
      <c r="D3502" s="355">
        <v>1742</v>
      </c>
      <c r="E3502">
        <v>0.01</v>
      </c>
      <c r="F3502">
        <v>1.22923</v>
      </c>
      <c r="G3502" s="355">
        <v>0</v>
      </c>
      <c r="H3502">
        <v>1.22923</v>
      </c>
      <c r="I3502">
        <v>1.5</v>
      </c>
      <c r="J3502" s="355">
        <v>14965.03</v>
      </c>
    </row>
    <row r="3503" spans="1:10" x14ac:dyDescent="0.2">
      <c r="A3503">
        <v>8291</v>
      </c>
      <c r="B3503" s="585">
        <v>43152.920138888891</v>
      </c>
      <c r="C3503" s="376" t="s">
        <v>93</v>
      </c>
      <c r="D3503" s="355">
        <v>1743</v>
      </c>
      <c r="E3503">
        <v>0.01</v>
      </c>
      <c r="F3503">
        <v>1.2291000000000001</v>
      </c>
      <c r="G3503" s="355">
        <v>0</v>
      </c>
      <c r="H3503">
        <v>0</v>
      </c>
    </row>
    <row r="3504" spans="1:10" x14ac:dyDescent="0.2">
      <c r="A3504">
        <v>8302</v>
      </c>
      <c r="B3504" s="585">
        <v>43153.038194444445</v>
      </c>
      <c r="C3504" s="376" t="s">
        <v>2050</v>
      </c>
      <c r="D3504" s="355">
        <v>1743</v>
      </c>
      <c r="E3504">
        <v>0.01</v>
      </c>
      <c r="F3504">
        <v>1.22773</v>
      </c>
      <c r="G3504" s="355">
        <v>0</v>
      </c>
      <c r="H3504">
        <v>1.22773</v>
      </c>
      <c r="I3504">
        <v>1.5</v>
      </c>
      <c r="J3504" s="355">
        <v>14966.52</v>
      </c>
    </row>
    <row r="3505" spans="1:10" x14ac:dyDescent="0.2">
      <c r="A3505">
        <v>8303</v>
      </c>
      <c r="B3505" s="585">
        <v>43153.038194444445</v>
      </c>
      <c r="C3505" s="376" t="s">
        <v>93</v>
      </c>
      <c r="D3505" s="355">
        <v>1744</v>
      </c>
      <c r="E3505">
        <v>0.01</v>
      </c>
      <c r="F3505">
        <v>1.2277</v>
      </c>
      <c r="G3505" s="355">
        <v>0</v>
      </c>
      <c r="H3505">
        <v>0</v>
      </c>
    </row>
    <row r="3506" spans="1:10" x14ac:dyDescent="0.2">
      <c r="A3506">
        <v>8315</v>
      </c>
      <c r="B3506" s="585">
        <v>43153.370138888888</v>
      </c>
      <c r="C3506" s="376" t="s">
        <v>2050</v>
      </c>
      <c r="D3506" s="355">
        <v>1744</v>
      </c>
      <c r="E3506">
        <v>0.01</v>
      </c>
      <c r="F3506">
        <v>1.2261299999999999</v>
      </c>
      <c r="G3506" s="355">
        <v>0</v>
      </c>
      <c r="H3506">
        <v>1.2261299999999999</v>
      </c>
      <c r="I3506">
        <v>1.5</v>
      </c>
      <c r="J3506" s="355">
        <v>14968.02</v>
      </c>
    </row>
    <row r="3507" spans="1:10" x14ac:dyDescent="0.2">
      <c r="A3507">
        <v>8305</v>
      </c>
      <c r="B3507" s="585">
        <v>43153.086805555555</v>
      </c>
      <c r="C3507" s="376" t="s">
        <v>92</v>
      </c>
      <c r="D3507" s="355">
        <v>1745</v>
      </c>
      <c r="E3507">
        <v>1.1000000000000001</v>
      </c>
      <c r="F3507">
        <v>1.2273000000000001</v>
      </c>
      <c r="G3507" s="355">
        <v>0</v>
      </c>
      <c r="H3507">
        <v>0</v>
      </c>
    </row>
    <row r="3508" spans="1:10" x14ac:dyDescent="0.2">
      <c r="A3508">
        <v>8340</v>
      </c>
      <c r="B3508" s="585">
        <v>43153.722916666666</v>
      </c>
      <c r="C3508" s="376" t="s">
        <v>2050</v>
      </c>
      <c r="D3508" s="355">
        <v>1745</v>
      </c>
      <c r="E3508">
        <v>1.1000000000000001</v>
      </c>
      <c r="F3508">
        <v>1.23397</v>
      </c>
      <c r="G3508" s="355">
        <v>0</v>
      </c>
      <c r="H3508">
        <v>1.23397</v>
      </c>
      <c r="I3508">
        <v>726</v>
      </c>
      <c r="J3508" s="355">
        <v>15490.3</v>
      </c>
    </row>
    <row r="3509" spans="1:10" x14ac:dyDescent="0.2">
      <c r="A3509">
        <v>8316</v>
      </c>
      <c r="B3509" s="585">
        <v>43153.370138888888</v>
      </c>
      <c r="C3509" s="376" t="s">
        <v>93</v>
      </c>
      <c r="D3509" s="355">
        <v>1746</v>
      </c>
      <c r="E3509">
        <v>0.01</v>
      </c>
      <c r="F3509">
        <v>1.2261</v>
      </c>
      <c r="G3509" s="355">
        <v>0</v>
      </c>
      <c r="H3509">
        <v>0</v>
      </c>
    </row>
    <row r="3510" spans="1:10" x14ac:dyDescent="0.2">
      <c r="A3510">
        <v>8321</v>
      </c>
      <c r="B3510" s="585">
        <v>43153.625</v>
      </c>
      <c r="C3510" s="376" t="s">
        <v>2050</v>
      </c>
      <c r="D3510" s="355">
        <v>1746</v>
      </c>
      <c r="E3510">
        <v>0.01</v>
      </c>
      <c r="F3510">
        <v>1.22688</v>
      </c>
      <c r="G3510" s="355">
        <v>0</v>
      </c>
      <c r="H3510">
        <v>1.22688</v>
      </c>
      <c r="I3510">
        <v>-0.85</v>
      </c>
      <c r="J3510" s="355">
        <v>14967.17</v>
      </c>
    </row>
    <row r="3511" spans="1:10" x14ac:dyDescent="0.2">
      <c r="A3511">
        <v>8318</v>
      </c>
      <c r="B3511" s="585">
        <v>43153.505555555559</v>
      </c>
      <c r="C3511" s="376" t="s">
        <v>93</v>
      </c>
      <c r="D3511" s="355">
        <v>1747</v>
      </c>
      <c r="E3511">
        <v>0.02</v>
      </c>
      <c r="F3511">
        <v>1.2296199999999999</v>
      </c>
      <c r="G3511" s="355">
        <v>0</v>
      </c>
      <c r="H3511">
        <v>0</v>
      </c>
    </row>
    <row r="3512" spans="1:10" x14ac:dyDescent="0.2">
      <c r="A3512">
        <v>8322</v>
      </c>
      <c r="B3512" s="585">
        <v>43153.625</v>
      </c>
      <c r="C3512" s="376" t="s">
        <v>2050</v>
      </c>
      <c r="D3512" s="355">
        <v>1747</v>
      </c>
      <c r="E3512">
        <v>0.02</v>
      </c>
      <c r="F3512">
        <v>1.22688</v>
      </c>
      <c r="G3512" s="355">
        <v>0</v>
      </c>
      <c r="H3512">
        <v>1.22688</v>
      </c>
      <c r="I3512">
        <v>5.34</v>
      </c>
      <c r="J3512" s="355">
        <v>14972.51</v>
      </c>
    </row>
    <row r="3513" spans="1:10" x14ac:dyDescent="0.2">
      <c r="A3513">
        <v>8323</v>
      </c>
      <c r="B3513" s="585">
        <v>43153.625</v>
      </c>
      <c r="C3513" s="376" t="s">
        <v>93</v>
      </c>
      <c r="D3513" s="355">
        <v>1748</v>
      </c>
      <c r="E3513">
        <v>0.01</v>
      </c>
      <c r="F3513">
        <v>1.22685</v>
      </c>
      <c r="G3513" s="355">
        <v>0</v>
      </c>
      <c r="H3513">
        <v>0</v>
      </c>
    </row>
    <row r="3514" spans="1:10" x14ac:dyDescent="0.2">
      <c r="A3514">
        <v>8350</v>
      </c>
      <c r="B3514" s="585">
        <v>43154.283333333333</v>
      </c>
      <c r="C3514" s="376" t="s">
        <v>2050</v>
      </c>
      <c r="D3514" s="355">
        <v>1748</v>
      </c>
      <c r="E3514">
        <v>0.01</v>
      </c>
      <c r="F3514">
        <v>1.2300199999999999</v>
      </c>
      <c r="G3514" s="355">
        <v>0</v>
      </c>
      <c r="H3514">
        <v>1.2300199999999999</v>
      </c>
      <c r="I3514">
        <v>-3.17</v>
      </c>
      <c r="J3514" s="355">
        <v>15487.12</v>
      </c>
    </row>
    <row r="3515" spans="1:10" x14ac:dyDescent="0.2">
      <c r="A3515">
        <v>8325</v>
      </c>
      <c r="B3515" s="585">
        <v>43153.661805555559</v>
      </c>
      <c r="C3515" s="376" t="s">
        <v>93</v>
      </c>
      <c r="D3515" s="355">
        <v>1749</v>
      </c>
      <c r="E3515">
        <v>0.02</v>
      </c>
      <c r="F3515">
        <v>1.2303500000000001</v>
      </c>
      <c r="G3515" s="355">
        <v>0</v>
      </c>
      <c r="H3515">
        <v>0</v>
      </c>
    </row>
    <row r="3516" spans="1:10" x14ac:dyDescent="0.2">
      <c r="A3516">
        <v>8351</v>
      </c>
      <c r="B3516" s="585">
        <v>43154.283333333333</v>
      </c>
      <c r="C3516" s="376" t="s">
        <v>2050</v>
      </c>
      <c r="D3516" s="355">
        <v>1749</v>
      </c>
      <c r="E3516">
        <v>0.02</v>
      </c>
      <c r="F3516">
        <v>1.2300199999999999</v>
      </c>
      <c r="G3516" s="355">
        <v>0</v>
      </c>
      <c r="H3516">
        <v>1.2300199999999999</v>
      </c>
      <c r="I3516">
        <v>0.65</v>
      </c>
      <c r="J3516" s="355">
        <v>15487.77</v>
      </c>
    </row>
    <row r="3517" spans="1:10" x14ac:dyDescent="0.2">
      <c r="A3517">
        <v>8328</v>
      </c>
      <c r="B3517" s="585">
        <v>43153.722916666666</v>
      </c>
      <c r="C3517" s="376" t="s">
        <v>93</v>
      </c>
      <c r="D3517" s="355">
        <v>1750</v>
      </c>
      <c r="E3517">
        <v>0.03</v>
      </c>
      <c r="F3517">
        <v>1.23387</v>
      </c>
      <c r="G3517" s="355">
        <v>0</v>
      </c>
      <c r="H3517">
        <v>0</v>
      </c>
    </row>
    <row r="3518" spans="1:10" x14ac:dyDescent="0.2">
      <c r="A3518">
        <v>8352</v>
      </c>
      <c r="B3518" s="585">
        <v>43154.283333333333</v>
      </c>
      <c r="C3518" s="376" t="s">
        <v>2050</v>
      </c>
      <c r="D3518" s="355">
        <v>1750</v>
      </c>
      <c r="E3518">
        <v>0.03</v>
      </c>
      <c r="F3518">
        <v>1.2300199999999999</v>
      </c>
      <c r="G3518" s="355">
        <v>0</v>
      </c>
      <c r="H3518">
        <v>1.2300199999999999</v>
      </c>
      <c r="I3518">
        <v>11.54</v>
      </c>
      <c r="J3518" s="355">
        <v>15499.31</v>
      </c>
    </row>
    <row r="3519" spans="1:10" x14ac:dyDescent="0.2">
      <c r="A3519">
        <v>8341</v>
      </c>
      <c r="B3519" s="585">
        <v>43153.722916666666</v>
      </c>
      <c r="C3519" s="376" t="s">
        <v>92</v>
      </c>
      <c r="D3519" s="355">
        <v>1751</v>
      </c>
      <c r="E3519">
        <v>0.01</v>
      </c>
      <c r="F3519">
        <v>1.2340199999999999</v>
      </c>
      <c r="G3519" s="355">
        <v>0</v>
      </c>
      <c r="H3519">
        <v>0</v>
      </c>
    </row>
    <row r="3520" spans="1:10" x14ac:dyDescent="0.2">
      <c r="A3520">
        <v>8371</v>
      </c>
      <c r="B3520" s="585">
        <v>43157.369444444441</v>
      </c>
      <c r="C3520" s="376" t="s">
        <v>2050</v>
      </c>
      <c r="D3520" s="355">
        <v>1751</v>
      </c>
      <c r="E3520">
        <v>0.01</v>
      </c>
      <c r="F3520">
        <v>1.2334000000000001</v>
      </c>
      <c r="G3520" s="355">
        <v>0</v>
      </c>
      <c r="H3520">
        <v>1.2334000000000001</v>
      </c>
      <c r="I3520">
        <v>-0.93</v>
      </c>
      <c r="J3520" s="355">
        <v>15504.38</v>
      </c>
    </row>
    <row r="3521" spans="1:10" x14ac:dyDescent="0.2">
      <c r="A3521">
        <v>8347</v>
      </c>
      <c r="B3521" s="585">
        <v>43154.21875</v>
      </c>
      <c r="C3521" s="376" t="s">
        <v>92</v>
      </c>
      <c r="D3521" s="355">
        <v>1752</v>
      </c>
      <c r="E3521">
        <v>0.02</v>
      </c>
      <c r="F3521">
        <v>1.2304999999999999</v>
      </c>
      <c r="G3521" s="355">
        <v>0</v>
      </c>
      <c r="H3521">
        <v>0</v>
      </c>
    </row>
    <row r="3522" spans="1:10" x14ac:dyDescent="0.2">
      <c r="A3522">
        <v>8372</v>
      </c>
      <c r="B3522" s="585">
        <v>43157.369444444441</v>
      </c>
      <c r="C3522" s="376" t="s">
        <v>2050</v>
      </c>
      <c r="D3522" s="355">
        <v>1752</v>
      </c>
      <c r="E3522">
        <v>0.02</v>
      </c>
      <c r="F3522">
        <v>1.2334000000000001</v>
      </c>
      <c r="G3522" s="355">
        <v>0</v>
      </c>
      <c r="H3522">
        <v>1.2334000000000001</v>
      </c>
      <c r="I3522">
        <v>5.42</v>
      </c>
      <c r="J3522" s="355">
        <v>15509.81</v>
      </c>
    </row>
    <row r="3523" spans="1:10" x14ac:dyDescent="0.2">
      <c r="A3523">
        <v>8353</v>
      </c>
      <c r="B3523" s="585">
        <v>43154.283333333333</v>
      </c>
      <c r="C3523" s="376" t="s">
        <v>93</v>
      </c>
      <c r="D3523" s="355">
        <v>1753</v>
      </c>
      <c r="E3523">
        <v>0.01</v>
      </c>
      <c r="F3523">
        <v>1.2299899999999999</v>
      </c>
      <c r="G3523" s="355">
        <v>0</v>
      </c>
      <c r="H3523">
        <v>0</v>
      </c>
    </row>
    <row r="3524" spans="1:10" x14ac:dyDescent="0.2">
      <c r="A3524">
        <v>8355</v>
      </c>
      <c r="B3524" s="585">
        <v>43154.395138888889</v>
      </c>
      <c r="C3524" s="376" t="s">
        <v>2050</v>
      </c>
      <c r="D3524" s="355">
        <v>1753</v>
      </c>
      <c r="E3524">
        <v>0.01</v>
      </c>
      <c r="F3524">
        <v>1.2284200000000001</v>
      </c>
      <c r="G3524" s="355">
        <v>0</v>
      </c>
      <c r="H3524">
        <v>1.2284200000000001</v>
      </c>
      <c r="I3524">
        <v>1.5</v>
      </c>
      <c r="J3524" s="355">
        <v>15500.81</v>
      </c>
    </row>
    <row r="3525" spans="1:10" x14ac:dyDescent="0.2">
      <c r="A3525">
        <v>8356</v>
      </c>
      <c r="B3525" s="585">
        <v>43154.395138888889</v>
      </c>
      <c r="C3525" s="376" t="s">
        <v>93</v>
      </c>
      <c r="D3525" s="355">
        <v>1754</v>
      </c>
      <c r="E3525">
        <v>0.01</v>
      </c>
      <c r="F3525">
        <v>1.22838</v>
      </c>
      <c r="G3525" s="355">
        <v>0</v>
      </c>
      <c r="H3525">
        <v>0</v>
      </c>
    </row>
    <row r="3526" spans="1:10" x14ac:dyDescent="0.2">
      <c r="A3526">
        <v>8361</v>
      </c>
      <c r="B3526" s="585">
        <v>43154.545138888891</v>
      </c>
      <c r="C3526" s="376" t="s">
        <v>2050</v>
      </c>
      <c r="D3526" s="355">
        <v>1754</v>
      </c>
      <c r="E3526">
        <v>0.01</v>
      </c>
      <c r="F3526">
        <v>1.2291700000000001</v>
      </c>
      <c r="G3526" s="355">
        <v>0</v>
      </c>
      <c r="H3526">
        <v>1.2291700000000001</v>
      </c>
      <c r="I3526">
        <v>-0.86</v>
      </c>
      <c r="J3526" s="355">
        <v>15499.95</v>
      </c>
    </row>
    <row r="3527" spans="1:10" x14ac:dyDescent="0.2">
      <c r="A3527">
        <v>8358</v>
      </c>
      <c r="B3527" s="585">
        <v>43154.454861111109</v>
      </c>
      <c r="C3527" s="376" t="s">
        <v>93</v>
      </c>
      <c r="D3527" s="355">
        <v>1755</v>
      </c>
      <c r="E3527">
        <v>0.02</v>
      </c>
      <c r="F3527">
        <v>1.2319199999999999</v>
      </c>
      <c r="G3527" s="355">
        <v>0</v>
      </c>
      <c r="H3527">
        <v>0</v>
      </c>
    </row>
    <row r="3528" spans="1:10" x14ac:dyDescent="0.2">
      <c r="A3528">
        <v>8362</v>
      </c>
      <c r="B3528" s="585">
        <v>43154.545138888891</v>
      </c>
      <c r="C3528" s="376" t="s">
        <v>2050</v>
      </c>
      <c r="D3528" s="355">
        <v>1755</v>
      </c>
      <c r="E3528">
        <v>0.02</v>
      </c>
      <c r="F3528">
        <v>1.2291700000000001</v>
      </c>
      <c r="G3528" s="355">
        <v>0</v>
      </c>
      <c r="H3528">
        <v>1.2291700000000001</v>
      </c>
      <c r="I3528">
        <v>5.36</v>
      </c>
      <c r="J3528" s="355">
        <v>15505.31</v>
      </c>
    </row>
    <row r="3529" spans="1:10" x14ac:dyDescent="0.2">
      <c r="A3529">
        <v>8363</v>
      </c>
      <c r="B3529" s="585">
        <v>43154.545138888891</v>
      </c>
      <c r="C3529" s="376" t="s">
        <v>93</v>
      </c>
      <c r="D3529" s="355">
        <v>1756</v>
      </c>
      <c r="E3529">
        <v>0.01</v>
      </c>
      <c r="F3529">
        <v>1.22912</v>
      </c>
      <c r="G3529" s="355">
        <v>0</v>
      </c>
      <c r="H3529">
        <v>0</v>
      </c>
    </row>
    <row r="3530" spans="1:10" x14ac:dyDescent="0.2">
      <c r="A3530">
        <v>8381</v>
      </c>
      <c r="B3530" s="585">
        <v>43157.688888888886</v>
      </c>
      <c r="C3530" s="376" t="s">
        <v>2050</v>
      </c>
      <c r="D3530" s="355">
        <v>1756</v>
      </c>
      <c r="E3530">
        <v>0.01</v>
      </c>
      <c r="F3530">
        <v>1.22997</v>
      </c>
      <c r="G3530" s="355">
        <v>0</v>
      </c>
      <c r="H3530">
        <v>1.22997</v>
      </c>
      <c r="I3530">
        <v>-0.85</v>
      </c>
      <c r="J3530" s="355">
        <v>15510.45</v>
      </c>
    </row>
    <row r="3531" spans="1:10" x14ac:dyDescent="0.2">
      <c r="A3531">
        <v>8368</v>
      </c>
      <c r="B3531" s="585">
        <v>43157.324999999997</v>
      </c>
      <c r="C3531" s="376" t="s">
        <v>93</v>
      </c>
      <c r="D3531" s="355">
        <v>1757</v>
      </c>
      <c r="E3531">
        <v>0.02</v>
      </c>
      <c r="F3531">
        <v>1.23272</v>
      </c>
      <c r="G3531" s="355">
        <v>0</v>
      </c>
      <c r="H3531">
        <v>0</v>
      </c>
    </row>
    <row r="3532" spans="1:10" x14ac:dyDescent="0.2">
      <c r="A3532">
        <v>8382</v>
      </c>
      <c r="B3532" s="585">
        <v>43157.688888888886</v>
      </c>
      <c r="C3532" s="376" t="s">
        <v>2050</v>
      </c>
      <c r="D3532" s="355">
        <v>1757</v>
      </c>
      <c r="E3532">
        <v>0.02</v>
      </c>
      <c r="F3532">
        <v>1.22997</v>
      </c>
      <c r="G3532" s="355">
        <v>0</v>
      </c>
      <c r="H3532">
        <v>1.22997</v>
      </c>
      <c r="I3532">
        <v>5.36</v>
      </c>
      <c r="J3532" s="355">
        <v>15515.81</v>
      </c>
    </row>
    <row r="3533" spans="1:10" x14ac:dyDescent="0.2">
      <c r="A3533">
        <v>8373</v>
      </c>
      <c r="B3533" s="585">
        <v>43157.369444444441</v>
      </c>
      <c r="C3533" s="376" t="s">
        <v>92</v>
      </c>
      <c r="D3533" s="355">
        <v>1758</v>
      </c>
      <c r="E3533">
        <v>0.01</v>
      </c>
      <c r="F3533">
        <v>1.2334499999999999</v>
      </c>
      <c r="G3533" s="355">
        <v>0</v>
      </c>
      <c r="H3533">
        <v>0</v>
      </c>
    </row>
    <row r="3534" spans="1:10" x14ac:dyDescent="0.2">
      <c r="A3534">
        <v>8375</v>
      </c>
      <c r="B3534" s="585">
        <v>43157.529861111114</v>
      </c>
      <c r="C3534" s="376" t="s">
        <v>2050</v>
      </c>
      <c r="D3534" s="355">
        <v>1758</v>
      </c>
      <c r="E3534">
        <v>0.01</v>
      </c>
      <c r="F3534">
        <v>1.23502</v>
      </c>
      <c r="G3534" s="355">
        <v>0</v>
      </c>
      <c r="H3534">
        <v>1.23502</v>
      </c>
      <c r="I3534">
        <v>1.5</v>
      </c>
      <c r="J3534" s="355">
        <v>15511.31</v>
      </c>
    </row>
    <row r="3535" spans="1:10" x14ac:dyDescent="0.2">
      <c r="A3535">
        <v>8376</v>
      </c>
      <c r="B3535" s="585">
        <v>43157.529861111114</v>
      </c>
      <c r="C3535" s="376" t="s">
        <v>92</v>
      </c>
      <c r="D3535" s="355">
        <v>1759</v>
      </c>
      <c r="E3535">
        <v>0.01</v>
      </c>
      <c r="F3535">
        <v>1.2351099999999999</v>
      </c>
      <c r="G3535" s="355">
        <v>0</v>
      </c>
      <c r="H3535">
        <v>0</v>
      </c>
    </row>
    <row r="3536" spans="1:10" x14ac:dyDescent="0.2">
      <c r="A3536">
        <v>8395</v>
      </c>
      <c r="B3536" s="585">
        <v>43157.988888888889</v>
      </c>
      <c r="C3536" s="376" t="s">
        <v>2050</v>
      </c>
      <c r="D3536" s="355">
        <v>1759</v>
      </c>
      <c r="E3536">
        <v>0.01</v>
      </c>
      <c r="F3536">
        <v>1.2319800000000001</v>
      </c>
      <c r="G3536" s="355">
        <v>0</v>
      </c>
      <c r="H3536">
        <v>1.2319800000000001</v>
      </c>
      <c r="I3536">
        <v>-3.2</v>
      </c>
      <c r="J3536" s="355">
        <v>15514.11</v>
      </c>
    </row>
    <row r="3537" spans="1:10" x14ac:dyDescent="0.2">
      <c r="A3537">
        <v>8378</v>
      </c>
      <c r="B3537" s="585">
        <v>43157.657638888886</v>
      </c>
      <c r="C3537" s="376" t="s">
        <v>92</v>
      </c>
      <c r="D3537" s="355">
        <v>1760</v>
      </c>
      <c r="E3537">
        <v>0.02</v>
      </c>
      <c r="F3537">
        <v>1.2316</v>
      </c>
      <c r="G3537" s="355">
        <v>0</v>
      </c>
      <c r="H3537">
        <v>0</v>
      </c>
    </row>
    <row r="3538" spans="1:10" x14ac:dyDescent="0.2">
      <c r="A3538">
        <v>8396</v>
      </c>
      <c r="B3538" s="585">
        <v>43157.988888888889</v>
      </c>
      <c r="C3538" s="376" t="s">
        <v>2050</v>
      </c>
      <c r="D3538" s="355">
        <v>1760</v>
      </c>
      <c r="E3538">
        <v>0.02</v>
      </c>
      <c r="F3538">
        <v>1.2319800000000001</v>
      </c>
      <c r="G3538" s="355">
        <v>0</v>
      </c>
      <c r="H3538">
        <v>1.2319800000000001</v>
      </c>
      <c r="I3538">
        <v>0.62</v>
      </c>
      <c r="J3538" s="355">
        <v>15514.73</v>
      </c>
    </row>
    <row r="3539" spans="1:10" x14ac:dyDescent="0.2">
      <c r="A3539">
        <v>8383</v>
      </c>
      <c r="B3539" s="585">
        <v>43157.688888888886</v>
      </c>
      <c r="C3539" s="376" t="s">
        <v>93</v>
      </c>
      <c r="D3539" s="355">
        <v>1761</v>
      </c>
      <c r="E3539">
        <v>0.01</v>
      </c>
      <c r="F3539">
        <v>1.22993</v>
      </c>
      <c r="G3539" s="355">
        <v>0</v>
      </c>
      <c r="H3539">
        <v>0</v>
      </c>
    </row>
    <row r="3540" spans="1:10" x14ac:dyDescent="0.2">
      <c r="A3540">
        <v>8385</v>
      </c>
      <c r="B3540" s="585">
        <v>43157.74722222222</v>
      </c>
      <c r="C3540" s="376" t="s">
        <v>2050</v>
      </c>
      <c r="D3540" s="355">
        <v>1761</v>
      </c>
      <c r="E3540">
        <v>0.01</v>
      </c>
      <c r="F3540">
        <v>1.2283599999999999</v>
      </c>
      <c r="G3540" s="355">
        <v>0</v>
      </c>
      <c r="H3540">
        <v>1.2283599999999999</v>
      </c>
      <c r="I3540">
        <v>1.5</v>
      </c>
      <c r="J3540" s="355">
        <v>15517.31</v>
      </c>
    </row>
    <row r="3541" spans="1:10" x14ac:dyDescent="0.2">
      <c r="A3541">
        <v>8386</v>
      </c>
      <c r="B3541" s="585">
        <v>43157.74722222222</v>
      </c>
      <c r="C3541" s="376" t="s">
        <v>93</v>
      </c>
      <c r="D3541" s="355">
        <v>1762</v>
      </c>
      <c r="E3541">
        <v>0.01</v>
      </c>
      <c r="F3541">
        <v>1.22834</v>
      </c>
      <c r="G3541" s="355">
        <v>0</v>
      </c>
      <c r="H3541">
        <v>0</v>
      </c>
    </row>
    <row r="3542" spans="1:10" x14ac:dyDescent="0.2">
      <c r="A3542">
        <v>8409</v>
      </c>
      <c r="B3542" s="585">
        <v>43158.647222222222</v>
      </c>
      <c r="C3542" s="376" t="s">
        <v>2050</v>
      </c>
      <c r="D3542" s="355">
        <v>1762</v>
      </c>
      <c r="E3542">
        <v>0.01</v>
      </c>
      <c r="F3542">
        <v>1.2291799999999999</v>
      </c>
      <c r="G3542" s="355">
        <v>0</v>
      </c>
      <c r="H3542">
        <v>1.2291799999999999</v>
      </c>
      <c r="I3542">
        <v>-0.84</v>
      </c>
      <c r="J3542" s="355">
        <v>15526.97</v>
      </c>
    </row>
    <row r="3543" spans="1:10" x14ac:dyDescent="0.2">
      <c r="A3543">
        <v>8388</v>
      </c>
      <c r="B3543" s="585">
        <v>43157.747916666667</v>
      </c>
      <c r="C3543" s="376" t="s">
        <v>92</v>
      </c>
      <c r="D3543" s="355">
        <v>1763</v>
      </c>
      <c r="E3543">
        <v>0.03</v>
      </c>
      <c r="F3543">
        <v>1.2280500000000001</v>
      </c>
      <c r="G3543" s="355">
        <v>0</v>
      </c>
      <c r="H3543">
        <v>0</v>
      </c>
    </row>
    <row r="3544" spans="1:10" x14ac:dyDescent="0.2">
      <c r="A3544">
        <v>8397</v>
      </c>
      <c r="B3544" s="585">
        <v>43157.988888888889</v>
      </c>
      <c r="C3544" s="376" t="s">
        <v>2050</v>
      </c>
      <c r="D3544" s="355">
        <v>1763</v>
      </c>
      <c r="E3544">
        <v>0.03</v>
      </c>
      <c r="F3544">
        <v>1.2319800000000001</v>
      </c>
      <c r="G3544" s="355">
        <v>0</v>
      </c>
      <c r="H3544">
        <v>1.2319800000000001</v>
      </c>
      <c r="I3544">
        <v>11.58</v>
      </c>
      <c r="J3544" s="355">
        <v>15526.31</v>
      </c>
    </row>
    <row r="3545" spans="1:10" x14ac:dyDescent="0.2">
      <c r="A3545">
        <v>8392</v>
      </c>
      <c r="B3545" s="585">
        <v>43157.981944444444</v>
      </c>
      <c r="C3545" s="376" t="s">
        <v>93</v>
      </c>
      <c r="D3545" s="355">
        <v>1764</v>
      </c>
      <c r="E3545">
        <v>0.02</v>
      </c>
      <c r="F3545">
        <v>1.2318499999999999</v>
      </c>
      <c r="G3545" s="355">
        <v>0</v>
      </c>
      <c r="H3545">
        <v>0</v>
      </c>
    </row>
    <row r="3546" spans="1:10" x14ac:dyDescent="0.2">
      <c r="A3546">
        <v>8410</v>
      </c>
      <c r="B3546" s="585">
        <v>43158.647222222222</v>
      </c>
      <c r="C3546" s="376" t="s">
        <v>2050</v>
      </c>
      <c r="D3546" s="355">
        <v>1764</v>
      </c>
      <c r="E3546">
        <v>0.02</v>
      </c>
      <c r="F3546">
        <v>1.2291799999999999</v>
      </c>
      <c r="G3546" s="355">
        <v>0</v>
      </c>
      <c r="H3546">
        <v>1.2291799999999999</v>
      </c>
      <c r="I3546">
        <v>5.33</v>
      </c>
      <c r="J3546" s="355">
        <v>15532.3</v>
      </c>
    </row>
    <row r="3547" spans="1:10" x14ac:dyDescent="0.2">
      <c r="A3547">
        <v>8398</v>
      </c>
      <c r="B3547" s="585">
        <v>43157.988888888889</v>
      </c>
      <c r="C3547" s="376" t="s">
        <v>92</v>
      </c>
      <c r="D3547" s="355">
        <v>1765</v>
      </c>
      <c r="E3547">
        <v>0.01</v>
      </c>
      <c r="F3547">
        <v>1.2319899999999999</v>
      </c>
      <c r="G3547" s="355">
        <v>0</v>
      </c>
      <c r="H3547">
        <v>0</v>
      </c>
    </row>
    <row r="3548" spans="1:10" x14ac:dyDescent="0.2">
      <c r="A3548">
        <v>8403</v>
      </c>
      <c r="B3548" s="585">
        <v>43158.120833333334</v>
      </c>
      <c r="C3548" s="376" t="s">
        <v>2050</v>
      </c>
      <c r="D3548" s="355">
        <v>1765</v>
      </c>
      <c r="E3548">
        <v>0.01</v>
      </c>
      <c r="F3548">
        <v>1.2336800000000001</v>
      </c>
      <c r="G3548" s="355">
        <v>0</v>
      </c>
      <c r="H3548">
        <v>1.2336800000000001</v>
      </c>
      <c r="I3548">
        <v>1.5</v>
      </c>
      <c r="J3548" s="355">
        <v>15527.81</v>
      </c>
    </row>
    <row r="3549" spans="1:10" x14ac:dyDescent="0.2">
      <c r="A3549">
        <v>8404</v>
      </c>
      <c r="B3549" s="585">
        <v>43158.120833333334</v>
      </c>
      <c r="C3549" s="376" t="s">
        <v>92</v>
      </c>
      <c r="D3549" s="355">
        <v>1766</v>
      </c>
      <c r="E3549">
        <v>0.01</v>
      </c>
      <c r="F3549">
        <v>1.2337</v>
      </c>
      <c r="G3549" s="355">
        <v>0</v>
      </c>
      <c r="H3549">
        <v>0</v>
      </c>
    </row>
    <row r="3550" spans="1:10" x14ac:dyDescent="0.2">
      <c r="A3550">
        <v>8476</v>
      </c>
      <c r="B3550" s="585">
        <v>43160.780555555553</v>
      </c>
      <c r="C3550" s="376" t="s">
        <v>2050</v>
      </c>
      <c r="D3550" s="355">
        <v>1766</v>
      </c>
      <c r="E3550">
        <v>0.01</v>
      </c>
      <c r="F3550">
        <v>1.22194</v>
      </c>
      <c r="G3550" s="355">
        <v>0</v>
      </c>
      <c r="H3550">
        <v>1.22194</v>
      </c>
      <c r="I3550">
        <v>-12.31</v>
      </c>
      <c r="J3550" s="355">
        <v>15533.48</v>
      </c>
    </row>
    <row r="3551" spans="1:10" x14ac:dyDescent="0.2">
      <c r="A3551">
        <v>8406</v>
      </c>
      <c r="B3551" s="585">
        <v>43158.634722222225</v>
      </c>
      <c r="C3551" s="376" t="s">
        <v>92</v>
      </c>
      <c r="D3551" s="355">
        <v>1767</v>
      </c>
      <c r="E3551">
        <v>0.02</v>
      </c>
      <c r="F3551">
        <v>1.2301299999999999</v>
      </c>
      <c r="G3551" s="355">
        <v>0</v>
      </c>
      <c r="H3551">
        <v>0</v>
      </c>
    </row>
    <row r="3552" spans="1:10" x14ac:dyDescent="0.2">
      <c r="A3552">
        <v>8477</v>
      </c>
      <c r="B3552" s="585">
        <v>43160.780555555553</v>
      </c>
      <c r="C3552" s="376" t="s">
        <v>2050</v>
      </c>
      <c r="D3552" s="355">
        <v>1767</v>
      </c>
      <c r="E3552">
        <v>0.02</v>
      </c>
      <c r="F3552">
        <v>1.22194</v>
      </c>
      <c r="G3552" s="355">
        <v>0</v>
      </c>
      <c r="H3552">
        <v>1.22194</v>
      </c>
      <c r="I3552">
        <v>-17.47</v>
      </c>
      <c r="J3552" s="355">
        <v>15516.01</v>
      </c>
    </row>
    <row r="3553" spans="1:10" x14ac:dyDescent="0.2">
      <c r="A3553">
        <v>8411</v>
      </c>
      <c r="B3553" s="585">
        <v>43158.649305555555</v>
      </c>
      <c r="C3553" s="376" t="s">
        <v>93</v>
      </c>
      <c r="D3553" s="355">
        <v>1768</v>
      </c>
      <c r="E3553">
        <v>0.01</v>
      </c>
      <c r="F3553">
        <v>1.23007</v>
      </c>
      <c r="G3553" s="355">
        <v>0</v>
      </c>
      <c r="H3553">
        <v>0</v>
      </c>
    </row>
    <row r="3554" spans="1:10" x14ac:dyDescent="0.2">
      <c r="A3554">
        <v>8413</v>
      </c>
      <c r="B3554" s="585">
        <v>43158.666666666664</v>
      </c>
      <c r="C3554" s="376" t="s">
        <v>2050</v>
      </c>
      <c r="D3554" s="355">
        <v>1768</v>
      </c>
      <c r="E3554">
        <v>0.01</v>
      </c>
      <c r="F3554">
        <v>1.2284999999999999</v>
      </c>
      <c r="G3554" s="355">
        <v>0</v>
      </c>
      <c r="H3554">
        <v>1.2284999999999999</v>
      </c>
      <c r="I3554">
        <v>1.5</v>
      </c>
      <c r="J3554" s="355">
        <v>15533.8</v>
      </c>
    </row>
    <row r="3555" spans="1:10" x14ac:dyDescent="0.2">
      <c r="A3555">
        <v>8414</v>
      </c>
      <c r="B3555" s="585">
        <v>43158.666666666664</v>
      </c>
      <c r="C3555" s="376" t="s">
        <v>93</v>
      </c>
      <c r="D3555" s="355">
        <v>1769</v>
      </c>
      <c r="E3555">
        <v>0.01</v>
      </c>
      <c r="F3555">
        <v>1.2284299999999999</v>
      </c>
      <c r="G3555" s="355">
        <v>0</v>
      </c>
      <c r="H3555">
        <v>0</v>
      </c>
    </row>
    <row r="3556" spans="1:10" x14ac:dyDescent="0.2">
      <c r="A3556">
        <v>8416</v>
      </c>
      <c r="B3556" s="585">
        <v>43158.709027777775</v>
      </c>
      <c r="C3556" s="376" t="s">
        <v>2050</v>
      </c>
      <c r="D3556" s="355">
        <v>1769</v>
      </c>
      <c r="E3556">
        <v>0.01</v>
      </c>
      <c r="F3556">
        <v>1.2268600000000001</v>
      </c>
      <c r="G3556" s="355">
        <v>0</v>
      </c>
      <c r="H3556">
        <v>1.2268600000000001</v>
      </c>
      <c r="I3556">
        <v>1.5</v>
      </c>
      <c r="J3556" s="355">
        <v>15535.3</v>
      </c>
    </row>
    <row r="3557" spans="1:10" x14ac:dyDescent="0.2">
      <c r="A3557">
        <v>8417</v>
      </c>
      <c r="B3557" s="585">
        <v>43158.709027777775</v>
      </c>
      <c r="C3557" s="376" t="s">
        <v>93</v>
      </c>
      <c r="D3557" s="355">
        <v>1770</v>
      </c>
      <c r="E3557">
        <v>0.01</v>
      </c>
      <c r="F3557">
        <v>1.22679</v>
      </c>
      <c r="G3557" s="355">
        <v>0</v>
      </c>
      <c r="H3557">
        <v>0</v>
      </c>
    </row>
    <row r="3558" spans="1:10" x14ac:dyDescent="0.2">
      <c r="A3558">
        <v>8423</v>
      </c>
      <c r="B3558" s="585">
        <v>43158.711805555555</v>
      </c>
      <c r="C3558" s="376" t="s">
        <v>2050</v>
      </c>
      <c r="D3558" s="355">
        <v>1770</v>
      </c>
      <c r="E3558">
        <v>0.01</v>
      </c>
      <c r="F3558">
        <v>1.22522</v>
      </c>
      <c r="G3558" s="355">
        <v>0</v>
      </c>
      <c r="H3558">
        <v>1.22522</v>
      </c>
      <c r="I3558">
        <v>1.5</v>
      </c>
      <c r="J3558" s="355">
        <v>15536.8</v>
      </c>
    </row>
    <row r="3559" spans="1:10" x14ac:dyDescent="0.2">
      <c r="A3559">
        <v>8419</v>
      </c>
      <c r="B3559" s="585">
        <v>43158.709027777775</v>
      </c>
      <c r="C3559" s="376" t="s">
        <v>92</v>
      </c>
      <c r="D3559" s="355">
        <v>1771</v>
      </c>
      <c r="E3559">
        <v>0.03</v>
      </c>
      <c r="F3559">
        <v>1.22662</v>
      </c>
      <c r="G3559" s="355">
        <v>0</v>
      </c>
      <c r="H3559">
        <v>0</v>
      </c>
    </row>
    <row r="3560" spans="1:10" x14ac:dyDescent="0.2">
      <c r="A3560">
        <v>8478</v>
      </c>
      <c r="B3560" s="585">
        <v>43160.780555555553</v>
      </c>
      <c r="C3560" s="376" t="s">
        <v>2050</v>
      </c>
      <c r="D3560" s="355">
        <v>1771</v>
      </c>
      <c r="E3560">
        <v>0.03</v>
      </c>
      <c r="F3560">
        <v>1.22194</v>
      </c>
      <c r="G3560" s="355">
        <v>0</v>
      </c>
      <c r="H3560">
        <v>1.22194</v>
      </c>
      <c r="I3560">
        <v>-15.68</v>
      </c>
      <c r="J3560" s="355">
        <v>15500.34</v>
      </c>
    </row>
    <row r="3561" spans="1:10" x14ac:dyDescent="0.2">
      <c r="A3561">
        <v>8424</v>
      </c>
      <c r="B3561" s="585">
        <v>43158.711805555555</v>
      </c>
      <c r="C3561" s="376" t="s">
        <v>93</v>
      </c>
      <c r="D3561" s="355">
        <v>1772</v>
      </c>
      <c r="E3561">
        <v>0.01</v>
      </c>
      <c r="F3561">
        <v>1.22509</v>
      </c>
      <c r="G3561" s="355">
        <v>0</v>
      </c>
      <c r="H3561">
        <v>0</v>
      </c>
    </row>
    <row r="3562" spans="1:10" x14ac:dyDescent="0.2">
      <c r="A3562">
        <v>8426</v>
      </c>
      <c r="B3562" s="585">
        <v>43158.741666666669</v>
      </c>
      <c r="C3562" s="376" t="s">
        <v>2050</v>
      </c>
      <c r="D3562" s="355">
        <v>1772</v>
      </c>
      <c r="E3562">
        <v>0.01</v>
      </c>
      <c r="F3562">
        <v>1.2235199999999999</v>
      </c>
      <c r="G3562" s="355">
        <v>0</v>
      </c>
      <c r="H3562">
        <v>1.2235199999999999</v>
      </c>
      <c r="I3562">
        <v>1.5</v>
      </c>
      <c r="J3562" s="355">
        <v>15538.3</v>
      </c>
    </row>
    <row r="3563" spans="1:10" x14ac:dyDescent="0.2">
      <c r="A3563">
        <v>8427</v>
      </c>
      <c r="B3563" s="585">
        <v>43158.741666666669</v>
      </c>
      <c r="C3563" s="376" t="s">
        <v>93</v>
      </c>
      <c r="D3563" s="355">
        <v>1773</v>
      </c>
      <c r="E3563">
        <v>0.01</v>
      </c>
      <c r="F3563">
        <v>1.2235100000000001</v>
      </c>
      <c r="G3563" s="355">
        <v>0</v>
      </c>
      <c r="H3563">
        <v>0</v>
      </c>
    </row>
    <row r="3564" spans="1:10" x14ac:dyDescent="0.2">
      <c r="A3564">
        <v>8439</v>
      </c>
      <c r="B3564" s="585">
        <v>43159.203472222223</v>
      </c>
      <c r="C3564" s="376" t="s">
        <v>2050</v>
      </c>
      <c r="D3564" s="355">
        <v>1773</v>
      </c>
      <c r="E3564">
        <v>0.01</v>
      </c>
      <c r="F3564">
        <v>1.22201</v>
      </c>
      <c r="G3564" s="355">
        <v>0</v>
      </c>
      <c r="H3564">
        <v>1.22201</v>
      </c>
      <c r="I3564">
        <v>1.5</v>
      </c>
      <c r="J3564" s="355">
        <v>15539.79</v>
      </c>
    </row>
    <row r="3565" spans="1:10" x14ac:dyDescent="0.2">
      <c r="A3565">
        <v>8429</v>
      </c>
      <c r="B3565" s="585">
        <v>43158.745138888888</v>
      </c>
      <c r="C3565" s="376" t="s">
        <v>92</v>
      </c>
      <c r="D3565" s="355">
        <v>1774</v>
      </c>
      <c r="E3565">
        <v>0.06</v>
      </c>
      <c r="F3565">
        <v>1.2231000000000001</v>
      </c>
      <c r="G3565" s="355">
        <v>0</v>
      </c>
      <c r="H3565">
        <v>0</v>
      </c>
    </row>
    <row r="3566" spans="1:10" x14ac:dyDescent="0.2">
      <c r="A3566">
        <v>8479</v>
      </c>
      <c r="B3566" s="585">
        <v>43160.780555555553</v>
      </c>
      <c r="C3566" s="376" t="s">
        <v>2050</v>
      </c>
      <c r="D3566" s="355">
        <v>1774</v>
      </c>
      <c r="E3566">
        <v>0.06</v>
      </c>
      <c r="F3566">
        <v>1.22194</v>
      </c>
      <c r="G3566" s="355">
        <v>0</v>
      </c>
      <c r="H3566">
        <v>1.22194</v>
      </c>
      <c r="I3566">
        <v>-10.23</v>
      </c>
      <c r="J3566" s="355">
        <v>15490.11</v>
      </c>
    </row>
    <row r="3567" spans="1:10" x14ac:dyDescent="0.2">
      <c r="A3567">
        <v>8440</v>
      </c>
      <c r="B3567" s="585">
        <v>43159.203472222223</v>
      </c>
      <c r="C3567" s="376" t="s">
        <v>93</v>
      </c>
      <c r="D3567" s="355">
        <v>1775</v>
      </c>
      <c r="E3567">
        <v>0.01</v>
      </c>
      <c r="F3567">
        <v>1.2218899999999999</v>
      </c>
      <c r="G3567" s="355">
        <v>0</v>
      </c>
      <c r="H3567">
        <v>0</v>
      </c>
    </row>
    <row r="3568" spans="1:10" x14ac:dyDescent="0.2">
      <c r="A3568">
        <v>8442</v>
      </c>
      <c r="B3568" s="585">
        <v>43159.435416666667</v>
      </c>
      <c r="C3568" s="376" t="s">
        <v>2050</v>
      </c>
      <c r="D3568" s="355">
        <v>1775</v>
      </c>
      <c r="E3568">
        <v>0.01</v>
      </c>
      <c r="F3568">
        <v>1.2203200000000001</v>
      </c>
      <c r="G3568" s="355">
        <v>0</v>
      </c>
      <c r="H3568">
        <v>1.2203200000000001</v>
      </c>
      <c r="I3568">
        <v>1.5</v>
      </c>
      <c r="J3568" s="355">
        <v>15541.29</v>
      </c>
    </row>
    <row r="3569" spans="1:10" x14ac:dyDescent="0.2">
      <c r="A3569">
        <v>8443</v>
      </c>
      <c r="B3569" s="585">
        <v>43159.435416666667</v>
      </c>
      <c r="C3569" s="376" t="s">
        <v>93</v>
      </c>
      <c r="D3569" s="355">
        <v>1776</v>
      </c>
      <c r="E3569">
        <v>0.01</v>
      </c>
      <c r="F3569">
        <v>1.2202900000000001</v>
      </c>
      <c r="G3569" s="355">
        <v>0</v>
      </c>
      <c r="H3569">
        <v>0</v>
      </c>
    </row>
    <row r="3570" spans="1:10" x14ac:dyDescent="0.2">
      <c r="A3570">
        <v>8457</v>
      </c>
      <c r="B3570" s="585">
        <v>43160.09652777778</v>
      </c>
      <c r="C3570" s="376" t="s">
        <v>2050</v>
      </c>
      <c r="D3570" s="355">
        <v>1776</v>
      </c>
      <c r="E3570">
        <v>0.01</v>
      </c>
      <c r="F3570">
        <v>1.21892</v>
      </c>
      <c r="G3570" s="355">
        <v>0</v>
      </c>
      <c r="H3570">
        <v>1.21892</v>
      </c>
      <c r="I3570">
        <v>1.5</v>
      </c>
      <c r="J3570" s="355">
        <v>15542.79</v>
      </c>
    </row>
    <row r="3571" spans="1:10" x14ac:dyDescent="0.2">
      <c r="A3571">
        <v>8445</v>
      </c>
      <c r="B3571" s="585">
        <v>43159.71597222222</v>
      </c>
      <c r="C3571" s="376" t="s">
        <v>92</v>
      </c>
      <c r="D3571" s="355">
        <v>1777</v>
      </c>
      <c r="E3571">
        <v>0.1</v>
      </c>
      <c r="F3571">
        <v>1.21959</v>
      </c>
      <c r="G3571" s="355">
        <v>0</v>
      </c>
      <c r="H3571">
        <v>0</v>
      </c>
    </row>
    <row r="3572" spans="1:10" x14ac:dyDescent="0.2">
      <c r="A3572">
        <v>8480</v>
      </c>
      <c r="B3572" s="585">
        <v>43160.780555555553</v>
      </c>
      <c r="C3572" s="376" t="s">
        <v>2050</v>
      </c>
      <c r="D3572" s="355">
        <v>1777</v>
      </c>
      <c r="E3572">
        <v>0.1</v>
      </c>
      <c r="F3572">
        <v>1.22194</v>
      </c>
      <c r="G3572" s="355">
        <v>0</v>
      </c>
      <c r="H3572">
        <v>1.22194</v>
      </c>
      <c r="I3572">
        <v>19.239999999999998</v>
      </c>
      <c r="J3572" s="355">
        <v>15509.34</v>
      </c>
    </row>
    <row r="3573" spans="1:10" x14ac:dyDescent="0.2">
      <c r="A3573">
        <v>8458</v>
      </c>
      <c r="B3573" s="585">
        <v>43160.09652777778</v>
      </c>
      <c r="C3573" s="376" t="s">
        <v>93</v>
      </c>
      <c r="D3573" s="355">
        <v>1778</v>
      </c>
      <c r="E3573">
        <v>0.01</v>
      </c>
      <c r="F3573">
        <v>1.2189099999999999</v>
      </c>
      <c r="G3573" s="355">
        <v>0</v>
      </c>
      <c r="H3573">
        <v>0</v>
      </c>
    </row>
    <row r="3574" spans="1:10" x14ac:dyDescent="0.2">
      <c r="A3574">
        <v>8460</v>
      </c>
      <c r="B3574" s="585">
        <v>43160.599305555559</v>
      </c>
      <c r="C3574" s="376" t="s">
        <v>2050</v>
      </c>
      <c r="D3574" s="355">
        <v>1778</v>
      </c>
      <c r="E3574">
        <v>0.01</v>
      </c>
      <c r="F3574">
        <v>1.2173400000000001</v>
      </c>
      <c r="G3574" s="355">
        <v>0</v>
      </c>
      <c r="H3574">
        <v>1.2173400000000001</v>
      </c>
      <c r="I3574">
        <v>1.5</v>
      </c>
      <c r="J3574" s="355">
        <v>15544.29</v>
      </c>
    </row>
    <row r="3575" spans="1:10" x14ac:dyDescent="0.2">
      <c r="A3575">
        <v>8461</v>
      </c>
      <c r="B3575" s="585">
        <v>43160.599305555559</v>
      </c>
      <c r="C3575" s="376" t="s">
        <v>93</v>
      </c>
      <c r="D3575" s="355">
        <v>1779</v>
      </c>
      <c r="E3575">
        <v>0.01</v>
      </c>
      <c r="F3575">
        <v>1.2173</v>
      </c>
      <c r="G3575" s="355">
        <v>0</v>
      </c>
      <c r="H3575">
        <v>0</v>
      </c>
    </row>
    <row r="3576" spans="1:10" x14ac:dyDescent="0.2">
      <c r="A3576">
        <v>8470</v>
      </c>
      <c r="B3576" s="585">
        <v>43160.711805555555</v>
      </c>
      <c r="C3576" s="376" t="s">
        <v>2050</v>
      </c>
      <c r="D3576" s="355">
        <v>1779</v>
      </c>
      <c r="E3576">
        <v>0.01</v>
      </c>
      <c r="F3576">
        <v>1.21573</v>
      </c>
      <c r="G3576" s="355">
        <v>0</v>
      </c>
      <c r="H3576">
        <v>1.21573</v>
      </c>
      <c r="I3576">
        <v>1.5</v>
      </c>
      <c r="J3576" s="355">
        <v>15545.79</v>
      </c>
    </row>
    <row r="3577" spans="1:10" x14ac:dyDescent="0.2">
      <c r="A3577">
        <v>8463</v>
      </c>
      <c r="B3577" s="585">
        <v>43160.708333333336</v>
      </c>
      <c r="C3577" s="376" t="s">
        <v>92</v>
      </c>
      <c r="D3577" s="355">
        <v>1780</v>
      </c>
      <c r="E3577">
        <v>0.19</v>
      </c>
      <c r="F3577">
        <v>1.2160599999999999</v>
      </c>
      <c r="G3577" s="355">
        <v>0</v>
      </c>
      <c r="H3577">
        <v>0</v>
      </c>
    </row>
    <row r="3578" spans="1:10" x14ac:dyDescent="0.2">
      <c r="A3578">
        <v>8481</v>
      </c>
      <c r="B3578" s="585">
        <v>43160.780555555553</v>
      </c>
      <c r="C3578" s="376" t="s">
        <v>2050</v>
      </c>
      <c r="D3578" s="355">
        <v>1780</v>
      </c>
      <c r="E3578">
        <v>0.19</v>
      </c>
      <c r="F3578">
        <v>1.22194</v>
      </c>
      <c r="G3578" s="355">
        <v>0</v>
      </c>
      <c r="H3578">
        <v>1.22194</v>
      </c>
      <c r="I3578">
        <v>110.39</v>
      </c>
      <c r="J3578" s="355">
        <v>15619.73</v>
      </c>
    </row>
    <row r="3579" spans="1:10" x14ac:dyDescent="0.2">
      <c r="A3579">
        <v>8471</v>
      </c>
      <c r="B3579" s="585">
        <v>43160.711805555555</v>
      </c>
      <c r="C3579" s="376" t="s">
        <v>93</v>
      </c>
      <c r="D3579" s="355">
        <v>1781</v>
      </c>
      <c r="E3579">
        <v>0.01</v>
      </c>
      <c r="F3579">
        <v>1.2157100000000001</v>
      </c>
      <c r="G3579" s="355">
        <v>0</v>
      </c>
      <c r="H3579">
        <v>0</v>
      </c>
    </row>
    <row r="3580" spans="1:10" x14ac:dyDescent="0.2">
      <c r="A3580">
        <v>8544</v>
      </c>
      <c r="B3580" s="585">
        <v>43164.383333333331</v>
      </c>
      <c r="C3580" s="376" t="s">
        <v>2050</v>
      </c>
      <c r="D3580" s="355">
        <v>1781</v>
      </c>
      <c r="E3580">
        <v>0.01</v>
      </c>
      <c r="F3580">
        <v>1.2281599999999999</v>
      </c>
      <c r="G3580" s="355">
        <v>0</v>
      </c>
      <c r="H3580">
        <v>1.2281599999999999</v>
      </c>
      <c r="I3580">
        <v>-12.39</v>
      </c>
      <c r="J3580" s="355">
        <v>15619.35</v>
      </c>
    </row>
    <row r="3581" spans="1:10" x14ac:dyDescent="0.2">
      <c r="A3581">
        <v>8473</v>
      </c>
      <c r="B3581" s="585">
        <v>43160.732638888891</v>
      </c>
      <c r="C3581" s="376" t="s">
        <v>93</v>
      </c>
      <c r="D3581" s="355">
        <v>1782</v>
      </c>
      <c r="E3581">
        <v>0.02</v>
      </c>
      <c r="F3581">
        <v>1.2197199999999999</v>
      </c>
      <c r="G3581" s="355">
        <v>0</v>
      </c>
      <c r="H3581">
        <v>0</v>
      </c>
    </row>
    <row r="3582" spans="1:10" x14ac:dyDescent="0.2">
      <c r="A3582">
        <v>8545</v>
      </c>
      <c r="B3582" s="585">
        <v>43164.383333333331</v>
      </c>
      <c r="C3582" s="376" t="s">
        <v>2050</v>
      </c>
      <c r="D3582" s="355">
        <v>1782</v>
      </c>
      <c r="E3582">
        <v>0.02</v>
      </c>
      <c r="F3582">
        <v>1.2281599999999999</v>
      </c>
      <c r="G3582" s="355">
        <v>0</v>
      </c>
      <c r="H3582">
        <v>1.2281599999999999</v>
      </c>
      <c r="I3582">
        <v>-16.760000000000002</v>
      </c>
      <c r="J3582" s="355">
        <v>15602.59</v>
      </c>
    </row>
    <row r="3583" spans="1:10" x14ac:dyDescent="0.2">
      <c r="A3583">
        <v>8482</v>
      </c>
      <c r="B3583" s="585">
        <v>43160.78125</v>
      </c>
      <c r="C3583" s="376" t="s">
        <v>92</v>
      </c>
      <c r="D3583" s="355">
        <v>1783</v>
      </c>
      <c r="E3583">
        <v>0.01</v>
      </c>
      <c r="F3583">
        <v>1.22174</v>
      </c>
      <c r="G3583" s="355">
        <v>0</v>
      </c>
      <c r="H3583">
        <v>0</v>
      </c>
    </row>
    <row r="3584" spans="1:10" x14ac:dyDescent="0.2">
      <c r="A3584">
        <v>8488</v>
      </c>
      <c r="B3584" s="585">
        <v>43160.898611111108</v>
      </c>
      <c r="C3584" s="376" t="s">
        <v>2050</v>
      </c>
      <c r="D3584" s="355">
        <v>1783</v>
      </c>
      <c r="E3584">
        <v>0.01</v>
      </c>
      <c r="F3584">
        <v>1.2233099999999999</v>
      </c>
      <c r="G3584" s="355">
        <v>0</v>
      </c>
      <c r="H3584">
        <v>1.2233099999999999</v>
      </c>
      <c r="I3584">
        <v>1.5</v>
      </c>
      <c r="J3584" s="355">
        <v>15621.23</v>
      </c>
    </row>
    <row r="3585" spans="1:10" x14ac:dyDescent="0.2">
      <c r="A3585">
        <v>8484</v>
      </c>
      <c r="B3585" s="585">
        <v>43160.898611111108</v>
      </c>
      <c r="C3585" s="376" t="s">
        <v>93</v>
      </c>
      <c r="D3585" s="355">
        <v>1784</v>
      </c>
      <c r="E3585">
        <v>0.03</v>
      </c>
      <c r="F3585">
        <v>1.22322</v>
      </c>
      <c r="G3585" s="355">
        <v>0</v>
      </c>
      <c r="H3585">
        <v>0</v>
      </c>
    </row>
    <row r="3586" spans="1:10" x14ac:dyDescent="0.2">
      <c r="A3586">
        <v>8546</v>
      </c>
      <c r="B3586" s="585">
        <v>43164.383333333331</v>
      </c>
      <c r="C3586" s="376" t="s">
        <v>2050</v>
      </c>
      <c r="D3586" s="355">
        <v>1784</v>
      </c>
      <c r="E3586">
        <v>0.03</v>
      </c>
      <c r="F3586">
        <v>1.2281599999999999</v>
      </c>
      <c r="G3586" s="355">
        <v>0</v>
      </c>
      <c r="H3586">
        <v>1.2281599999999999</v>
      </c>
      <c r="I3586">
        <v>-14.64</v>
      </c>
      <c r="J3586" s="355">
        <v>15587.95</v>
      </c>
    </row>
    <row r="3587" spans="1:10" x14ac:dyDescent="0.2">
      <c r="A3587">
        <v>8489</v>
      </c>
      <c r="B3587" s="585">
        <v>43160.898611111108</v>
      </c>
      <c r="C3587" s="376" t="s">
        <v>92</v>
      </c>
      <c r="D3587" s="355">
        <v>1785</v>
      </c>
      <c r="E3587">
        <v>0.01</v>
      </c>
      <c r="F3587">
        <v>1.22346</v>
      </c>
      <c r="G3587" s="355">
        <v>0</v>
      </c>
      <c r="H3587">
        <v>0</v>
      </c>
    </row>
    <row r="3588" spans="1:10" x14ac:dyDescent="0.2">
      <c r="A3588">
        <v>8491</v>
      </c>
      <c r="B3588" s="585">
        <v>43160.913888888892</v>
      </c>
      <c r="C3588" s="376" t="s">
        <v>2050</v>
      </c>
      <c r="D3588" s="355">
        <v>1785</v>
      </c>
      <c r="E3588">
        <v>0.01</v>
      </c>
      <c r="F3588">
        <v>1.2250300000000001</v>
      </c>
      <c r="G3588" s="355">
        <v>0</v>
      </c>
      <c r="H3588">
        <v>1.2250300000000001</v>
      </c>
      <c r="I3588">
        <v>1.5</v>
      </c>
      <c r="J3588" s="355">
        <v>15622.73</v>
      </c>
    </row>
    <row r="3589" spans="1:10" x14ac:dyDescent="0.2">
      <c r="A3589">
        <v>8492</v>
      </c>
      <c r="B3589" s="585">
        <v>43160.913888888892</v>
      </c>
      <c r="C3589" s="376" t="s">
        <v>92</v>
      </c>
      <c r="D3589" s="355">
        <v>1786</v>
      </c>
      <c r="E3589">
        <v>0.01</v>
      </c>
      <c r="F3589">
        <v>1.22505</v>
      </c>
      <c r="G3589" s="355">
        <v>0</v>
      </c>
      <c r="H3589">
        <v>0</v>
      </c>
    </row>
    <row r="3590" spans="1:10" x14ac:dyDescent="0.2">
      <c r="A3590">
        <v>8494</v>
      </c>
      <c r="B3590" s="585">
        <v>43160.917361111111</v>
      </c>
      <c r="C3590" s="376" t="s">
        <v>2050</v>
      </c>
      <c r="D3590" s="355">
        <v>1786</v>
      </c>
      <c r="E3590">
        <v>0.01</v>
      </c>
      <c r="F3590">
        <v>1.22662</v>
      </c>
      <c r="G3590" s="355">
        <v>0</v>
      </c>
      <c r="H3590">
        <v>1.22662</v>
      </c>
      <c r="I3590">
        <v>1.5</v>
      </c>
      <c r="J3590" s="355">
        <v>15624.23</v>
      </c>
    </row>
    <row r="3591" spans="1:10" x14ac:dyDescent="0.2">
      <c r="A3591">
        <v>8495</v>
      </c>
      <c r="B3591" s="585">
        <v>43160.920138888891</v>
      </c>
      <c r="C3591" s="376" t="s">
        <v>92</v>
      </c>
      <c r="D3591" s="355">
        <v>1787</v>
      </c>
      <c r="E3591">
        <v>0.01</v>
      </c>
      <c r="F3591">
        <v>1.22638</v>
      </c>
      <c r="G3591" s="355">
        <v>0</v>
      </c>
      <c r="H3591">
        <v>0</v>
      </c>
    </row>
    <row r="3592" spans="1:10" x14ac:dyDescent="0.2">
      <c r="A3592">
        <v>8507</v>
      </c>
      <c r="B3592" s="585">
        <v>43161.239583333336</v>
      </c>
      <c r="C3592" s="376" t="s">
        <v>2050</v>
      </c>
      <c r="D3592" s="355">
        <v>1787</v>
      </c>
      <c r="E3592">
        <v>0.01</v>
      </c>
      <c r="F3592">
        <v>1.22807</v>
      </c>
      <c r="G3592" s="355">
        <v>0</v>
      </c>
      <c r="H3592">
        <v>1.22807</v>
      </c>
      <c r="I3592">
        <v>1.5</v>
      </c>
      <c r="J3592" s="355">
        <v>15625.73</v>
      </c>
    </row>
    <row r="3593" spans="1:10" x14ac:dyDescent="0.2">
      <c r="A3593">
        <v>8497</v>
      </c>
      <c r="B3593" s="585">
        <v>43160.926388888889</v>
      </c>
      <c r="C3593" s="376" t="s">
        <v>93</v>
      </c>
      <c r="D3593" s="355">
        <v>1788</v>
      </c>
      <c r="E3593">
        <v>0.06</v>
      </c>
      <c r="F3593">
        <v>1.2267399999999999</v>
      </c>
      <c r="G3593" s="355">
        <v>0</v>
      </c>
      <c r="H3593">
        <v>0</v>
      </c>
    </row>
    <row r="3594" spans="1:10" x14ac:dyDescent="0.2">
      <c r="A3594">
        <v>8547</v>
      </c>
      <c r="B3594" s="585">
        <v>43164.383333333331</v>
      </c>
      <c r="C3594" s="376" t="s">
        <v>2050</v>
      </c>
      <c r="D3594" s="355">
        <v>1788</v>
      </c>
      <c r="E3594">
        <v>0.06</v>
      </c>
      <c r="F3594">
        <v>1.2281599999999999</v>
      </c>
      <c r="G3594" s="355">
        <v>0</v>
      </c>
      <c r="H3594">
        <v>1.2281599999999999</v>
      </c>
      <c r="I3594">
        <v>-8.16</v>
      </c>
      <c r="J3594" s="355">
        <v>15579.8</v>
      </c>
    </row>
    <row r="3595" spans="1:10" x14ac:dyDescent="0.2">
      <c r="A3595">
        <v>8508</v>
      </c>
      <c r="B3595" s="585">
        <v>43161.239583333336</v>
      </c>
      <c r="C3595" s="376" t="s">
        <v>92</v>
      </c>
      <c r="D3595" s="355">
        <v>1789</v>
      </c>
      <c r="E3595">
        <v>0.01</v>
      </c>
      <c r="F3595">
        <v>1.2280899999999999</v>
      </c>
      <c r="G3595" s="355">
        <v>0</v>
      </c>
      <c r="H3595">
        <v>0</v>
      </c>
    </row>
    <row r="3596" spans="1:10" x14ac:dyDescent="0.2">
      <c r="A3596">
        <v>8510</v>
      </c>
      <c r="B3596" s="585">
        <v>43161.522916666669</v>
      </c>
      <c r="C3596" s="376" t="s">
        <v>2050</v>
      </c>
      <c r="D3596" s="355">
        <v>1789</v>
      </c>
      <c r="E3596">
        <v>0.01</v>
      </c>
      <c r="F3596">
        <v>1.22966</v>
      </c>
      <c r="G3596" s="355">
        <v>0</v>
      </c>
      <c r="H3596">
        <v>1.22966</v>
      </c>
      <c r="I3596">
        <v>1.5</v>
      </c>
      <c r="J3596" s="355">
        <v>15627.23</v>
      </c>
    </row>
    <row r="3597" spans="1:10" x14ac:dyDescent="0.2">
      <c r="A3597">
        <v>8511</v>
      </c>
      <c r="B3597" s="585">
        <v>43161.522916666669</v>
      </c>
      <c r="C3597" s="376" t="s">
        <v>92</v>
      </c>
      <c r="D3597" s="355">
        <v>1790</v>
      </c>
      <c r="E3597">
        <v>0.01</v>
      </c>
      <c r="F3597">
        <v>1.22976</v>
      </c>
      <c r="G3597" s="355">
        <v>0</v>
      </c>
      <c r="H3597">
        <v>0</v>
      </c>
    </row>
    <row r="3598" spans="1:10" x14ac:dyDescent="0.2">
      <c r="A3598">
        <v>8519</v>
      </c>
      <c r="B3598" s="585">
        <v>43161.54791666667</v>
      </c>
      <c r="C3598" s="376" t="s">
        <v>2050</v>
      </c>
      <c r="D3598" s="355">
        <v>1790</v>
      </c>
      <c r="E3598">
        <v>0.01</v>
      </c>
      <c r="F3598">
        <v>1.23133</v>
      </c>
      <c r="G3598" s="355">
        <v>0</v>
      </c>
      <c r="H3598">
        <v>1.23133</v>
      </c>
      <c r="I3598">
        <v>1.5</v>
      </c>
      <c r="J3598" s="355">
        <v>15628.73</v>
      </c>
    </row>
    <row r="3599" spans="1:10" x14ac:dyDescent="0.2">
      <c r="A3599">
        <v>8513</v>
      </c>
      <c r="B3599" s="585">
        <v>43161.545138888891</v>
      </c>
      <c r="C3599" s="376" t="s">
        <v>93</v>
      </c>
      <c r="D3599" s="355">
        <v>1791</v>
      </c>
      <c r="E3599">
        <v>0.1</v>
      </c>
      <c r="F3599">
        <v>1.2302500000000001</v>
      </c>
      <c r="G3599" s="355">
        <v>0</v>
      </c>
      <c r="H3599">
        <v>0</v>
      </c>
    </row>
    <row r="3600" spans="1:10" x14ac:dyDescent="0.2">
      <c r="A3600">
        <v>8548</v>
      </c>
      <c r="B3600" s="585">
        <v>43164.383333333331</v>
      </c>
      <c r="C3600" s="376" t="s">
        <v>2050</v>
      </c>
      <c r="D3600" s="355">
        <v>1791</v>
      </c>
      <c r="E3600">
        <v>0.1</v>
      </c>
      <c r="F3600">
        <v>1.2281599999999999</v>
      </c>
      <c r="G3600" s="355">
        <v>0</v>
      </c>
      <c r="H3600">
        <v>1.2281599999999999</v>
      </c>
      <c r="I3600">
        <v>20.85</v>
      </c>
      <c r="J3600" s="355">
        <v>15600.65</v>
      </c>
    </row>
    <row r="3601" spans="1:10" x14ac:dyDescent="0.2">
      <c r="A3601">
        <v>8520</v>
      </c>
      <c r="B3601" s="585">
        <v>43161.54791666667</v>
      </c>
      <c r="C3601" s="376" t="s">
        <v>92</v>
      </c>
      <c r="D3601" s="355">
        <v>1792</v>
      </c>
      <c r="E3601">
        <v>0.01</v>
      </c>
      <c r="F3601">
        <v>1.2314000000000001</v>
      </c>
      <c r="G3601" s="355">
        <v>0</v>
      </c>
      <c r="H3601">
        <v>0</v>
      </c>
    </row>
    <row r="3602" spans="1:10" x14ac:dyDescent="0.2">
      <c r="A3602">
        <v>8522</v>
      </c>
      <c r="B3602" s="585">
        <v>43161.712500000001</v>
      </c>
      <c r="C3602" s="376" t="s">
        <v>2050</v>
      </c>
      <c r="D3602" s="355">
        <v>1792</v>
      </c>
      <c r="E3602">
        <v>0.01</v>
      </c>
      <c r="F3602">
        <v>1.2329699999999999</v>
      </c>
      <c r="G3602" s="355">
        <v>0</v>
      </c>
      <c r="H3602">
        <v>1.2329699999999999</v>
      </c>
      <c r="I3602">
        <v>1.5</v>
      </c>
      <c r="J3602" s="355">
        <v>15630.23</v>
      </c>
    </row>
    <row r="3603" spans="1:10" x14ac:dyDescent="0.2">
      <c r="A3603">
        <v>8523</v>
      </c>
      <c r="B3603" s="585">
        <v>43161.712500000001</v>
      </c>
      <c r="C3603" s="376" t="s">
        <v>92</v>
      </c>
      <c r="D3603" s="355">
        <v>1793</v>
      </c>
      <c r="E3603">
        <v>0.01</v>
      </c>
      <c r="F3603">
        <v>1.23306</v>
      </c>
      <c r="G3603" s="355">
        <v>0</v>
      </c>
      <c r="H3603">
        <v>0</v>
      </c>
    </row>
    <row r="3604" spans="1:10" x14ac:dyDescent="0.2">
      <c r="A3604">
        <v>8538</v>
      </c>
      <c r="B3604" s="585">
        <v>43164.004861111112</v>
      </c>
      <c r="C3604" s="376" t="s">
        <v>2050</v>
      </c>
      <c r="D3604" s="355">
        <v>1793</v>
      </c>
      <c r="E3604">
        <v>0.01</v>
      </c>
      <c r="F3604">
        <v>1.23475</v>
      </c>
      <c r="G3604" s="355">
        <v>0</v>
      </c>
      <c r="H3604">
        <v>1.23475</v>
      </c>
      <c r="I3604">
        <v>1.5</v>
      </c>
      <c r="J3604" s="355">
        <v>15631.74</v>
      </c>
    </row>
    <row r="3605" spans="1:10" x14ac:dyDescent="0.2">
      <c r="A3605">
        <v>8531</v>
      </c>
      <c r="B3605" s="585">
        <v>43164.004166666666</v>
      </c>
      <c r="C3605" s="376" t="s">
        <v>93</v>
      </c>
      <c r="D3605" s="355">
        <v>1794</v>
      </c>
      <c r="E3605">
        <v>0.19</v>
      </c>
      <c r="F3605">
        <v>1.23376</v>
      </c>
      <c r="G3605" s="355">
        <v>0</v>
      </c>
      <c r="H3605">
        <v>0</v>
      </c>
    </row>
    <row r="3606" spans="1:10" x14ac:dyDescent="0.2">
      <c r="A3606">
        <v>8549</v>
      </c>
      <c r="B3606" s="585">
        <v>43164.383333333331</v>
      </c>
      <c r="C3606" s="376" t="s">
        <v>2050</v>
      </c>
      <c r="D3606" s="355">
        <v>1794</v>
      </c>
      <c r="E3606">
        <v>0.19</v>
      </c>
      <c r="F3606">
        <v>1.2281599999999999</v>
      </c>
      <c r="G3606" s="355">
        <v>0</v>
      </c>
      <c r="H3606">
        <v>1.2281599999999999</v>
      </c>
      <c r="I3606">
        <v>105.07</v>
      </c>
      <c r="J3606" s="355">
        <v>15705.72</v>
      </c>
    </row>
    <row r="3607" spans="1:10" x14ac:dyDescent="0.2">
      <c r="A3607">
        <v>8539</v>
      </c>
      <c r="B3607" s="585">
        <v>43164.007638888892</v>
      </c>
      <c r="C3607" s="376" t="s">
        <v>92</v>
      </c>
      <c r="D3607" s="355">
        <v>1795</v>
      </c>
      <c r="E3607">
        <v>0.01</v>
      </c>
      <c r="F3607">
        <v>1.2349000000000001</v>
      </c>
      <c r="G3607" s="355">
        <v>0</v>
      </c>
      <c r="H3607">
        <v>0</v>
      </c>
    </row>
    <row r="3608" spans="1:10" x14ac:dyDescent="0.2">
      <c r="A3608">
        <v>8556</v>
      </c>
      <c r="B3608" s="585">
        <v>43164.433333333334</v>
      </c>
      <c r="C3608" s="376" t="s">
        <v>2050</v>
      </c>
      <c r="D3608" s="355">
        <v>1795</v>
      </c>
      <c r="E3608">
        <v>0.01</v>
      </c>
      <c r="F3608">
        <v>1.2314000000000001</v>
      </c>
      <c r="G3608" s="355">
        <v>0</v>
      </c>
      <c r="H3608">
        <v>1.2314000000000001</v>
      </c>
      <c r="I3608">
        <v>-3.57</v>
      </c>
      <c r="J3608" s="355">
        <v>15702.15</v>
      </c>
    </row>
    <row r="3609" spans="1:10" x14ac:dyDescent="0.2">
      <c r="A3609">
        <v>8541</v>
      </c>
      <c r="B3609" s="585">
        <v>43164.05972222222</v>
      </c>
      <c r="C3609" s="376" t="s">
        <v>92</v>
      </c>
      <c r="D3609" s="355">
        <v>1796</v>
      </c>
      <c r="E3609">
        <v>0.02</v>
      </c>
      <c r="F3609">
        <v>1.23105</v>
      </c>
      <c r="G3609" s="355">
        <v>0</v>
      </c>
      <c r="H3609">
        <v>0</v>
      </c>
    </row>
    <row r="3610" spans="1:10" x14ac:dyDescent="0.2">
      <c r="A3610">
        <v>8557</v>
      </c>
      <c r="B3610" s="585">
        <v>43164.433333333334</v>
      </c>
      <c r="C3610" s="376" t="s">
        <v>2050</v>
      </c>
      <c r="D3610" s="355">
        <v>1796</v>
      </c>
      <c r="E3610">
        <v>0.02</v>
      </c>
      <c r="F3610">
        <v>1.2314000000000001</v>
      </c>
      <c r="G3610" s="355">
        <v>0</v>
      </c>
      <c r="H3610">
        <v>1.2314000000000001</v>
      </c>
      <c r="I3610">
        <v>0.56000000000000005</v>
      </c>
      <c r="J3610" s="355">
        <v>15702.71</v>
      </c>
    </row>
    <row r="3611" spans="1:10" x14ac:dyDescent="0.2">
      <c r="A3611">
        <v>8550</v>
      </c>
      <c r="B3611" s="585">
        <v>43164.383333333331</v>
      </c>
      <c r="C3611" s="376" t="s">
        <v>93</v>
      </c>
      <c r="D3611" s="355">
        <v>1797</v>
      </c>
      <c r="E3611">
        <v>0.01</v>
      </c>
      <c r="F3611">
        <v>1.2281200000000001</v>
      </c>
      <c r="G3611" s="355">
        <v>0</v>
      </c>
      <c r="H3611">
        <v>0</v>
      </c>
    </row>
    <row r="3612" spans="1:10" x14ac:dyDescent="0.2">
      <c r="A3612">
        <v>8570</v>
      </c>
      <c r="B3612" s="585">
        <v>43164.602777777778</v>
      </c>
      <c r="C3612" s="376" t="s">
        <v>2050</v>
      </c>
      <c r="D3612" s="355">
        <v>1797</v>
      </c>
      <c r="E3612">
        <v>0.01</v>
      </c>
      <c r="F3612">
        <v>1.2289600000000001</v>
      </c>
      <c r="G3612" s="355">
        <v>0</v>
      </c>
      <c r="H3612">
        <v>1.2289600000000001</v>
      </c>
      <c r="I3612">
        <v>-0.91</v>
      </c>
      <c r="J3612" s="355">
        <v>15715.3</v>
      </c>
    </row>
    <row r="3613" spans="1:10" x14ac:dyDescent="0.2">
      <c r="A3613">
        <v>8552</v>
      </c>
      <c r="B3613" s="585">
        <v>43164.386111111111</v>
      </c>
      <c r="C3613" s="376" t="s">
        <v>92</v>
      </c>
      <c r="D3613" s="355">
        <v>1798</v>
      </c>
      <c r="E3613">
        <v>0.03</v>
      </c>
      <c r="F3613">
        <v>1.22733</v>
      </c>
      <c r="G3613" s="355">
        <v>0</v>
      </c>
      <c r="H3613">
        <v>0</v>
      </c>
    </row>
    <row r="3614" spans="1:10" x14ac:dyDescent="0.2">
      <c r="A3614">
        <v>8558</v>
      </c>
      <c r="B3614" s="585">
        <v>43164.433333333334</v>
      </c>
      <c r="C3614" s="376" t="s">
        <v>2050</v>
      </c>
      <c r="D3614" s="355">
        <v>1798</v>
      </c>
      <c r="E3614">
        <v>0.03</v>
      </c>
      <c r="F3614">
        <v>1.2314000000000001</v>
      </c>
      <c r="G3614" s="355">
        <v>0</v>
      </c>
      <c r="H3614">
        <v>1.2314000000000001</v>
      </c>
      <c r="I3614">
        <v>12</v>
      </c>
      <c r="J3614" s="355">
        <v>15714.71</v>
      </c>
    </row>
    <row r="3615" spans="1:10" x14ac:dyDescent="0.2">
      <c r="A3615">
        <v>8559</v>
      </c>
      <c r="B3615" s="585">
        <v>43164.434027777781</v>
      </c>
      <c r="C3615" s="376" t="s">
        <v>92</v>
      </c>
      <c r="D3615" s="355">
        <v>1799</v>
      </c>
      <c r="E3615">
        <v>0.01</v>
      </c>
      <c r="F3615">
        <v>1.23089</v>
      </c>
      <c r="G3615" s="355">
        <v>0</v>
      </c>
      <c r="H3615">
        <v>0</v>
      </c>
    </row>
    <row r="3616" spans="1:10" x14ac:dyDescent="0.2">
      <c r="A3616">
        <v>8564</v>
      </c>
      <c r="B3616" s="585">
        <v>43164.453472222223</v>
      </c>
      <c r="C3616" s="376" t="s">
        <v>2050</v>
      </c>
      <c r="D3616" s="355">
        <v>1799</v>
      </c>
      <c r="E3616">
        <v>0.01</v>
      </c>
      <c r="F3616">
        <v>1.2324600000000001</v>
      </c>
      <c r="G3616" s="355">
        <v>0</v>
      </c>
      <c r="H3616">
        <v>1.2324600000000001</v>
      </c>
      <c r="I3616">
        <v>1.5</v>
      </c>
      <c r="J3616" s="355">
        <v>15716.21</v>
      </c>
    </row>
    <row r="3617" spans="1:10" x14ac:dyDescent="0.2">
      <c r="A3617">
        <v>8561</v>
      </c>
      <c r="B3617" s="585">
        <v>43164.450694444444</v>
      </c>
      <c r="C3617" s="376" t="s">
        <v>93</v>
      </c>
      <c r="D3617" s="355">
        <v>1800</v>
      </c>
      <c r="E3617">
        <v>0.02</v>
      </c>
      <c r="F3617">
        <v>1.23173</v>
      </c>
      <c r="G3617" s="355">
        <v>0</v>
      </c>
      <c r="H3617">
        <v>0</v>
      </c>
    </row>
    <row r="3618" spans="1:10" x14ac:dyDescent="0.2">
      <c r="A3618">
        <v>8571</v>
      </c>
      <c r="B3618" s="585">
        <v>43164.602777777778</v>
      </c>
      <c r="C3618" s="376" t="s">
        <v>2050</v>
      </c>
      <c r="D3618" s="355">
        <v>1800</v>
      </c>
      <c r="E3618">
        <v>0.02</v>
      </c>
      <c r="F3618">
        <v>1.2289600000000001</v>
      </c>
      <c r="G3618" s="355">
        <v>0</v>
      </c>
      <c r="H3618">
        <v>1.2289600000000001</v>
      </c>
      <c r="I3618">
        <v>5.4</v>
      </c>
      <c r="J3618" s="355">
        <v>15720.7</v>
      </c>
    </row>
    <row r="3619" spans="1:10" x14ac:dyDescent="0.2">
      <c r="A3619">
        <v>8565</v>
      </c>
      <c r="B3619" s="585">
        <v>43164.453472222223</v>
      </c>
      <c r="C3619" s="376" t="s">
        <v>92</v>
      </c>
      <c r="D3619" s="355">
        <v>1801</v>
      </c>
      <c r="E3619">
        <v>0.01</v>
      </c>
      <c r="F3619">
        <v>1.23248</v>
      </c>
      <c r="G3619" s="355">
        <v>0</v>
      </c>
      <c r="H3619">
        <v>0</v>
      </c>
    </row>
    <row r="3620" spans="1:10" x14ac:dyDescent="0.2">
      <c r="A3620">
        <v>8574</v>
      </c>
      <c r="B3620" s="585">
        <v>43164.682638888888</v>
      </c>
      <c r="C3620" s="376" t="s">
        <v>2050</v>
      </c>
      <c r="D3620" s="355">
        <v>1801</v>
      </c>
      <c r="E3620">
        <v>0.01</v>
      </c>
      <c r="F3620">
        <v>1.2317199999999999</v>
      </c>
      <c r="G3620" s="355">
        <v>0</v>
      </c>
      <c r="H3620">
        <v>1.2317199999999999</v>
      </c>
      <c r="I3620">
        <v>-0.83</v>
      </c>
      <c r="J3620" s="355">
        <v>15719.87</v>
      </c>
    </row>
    <row r="3621" spans="1:10" x14ac:dyDescent="0.2">
      <c r="A3621">
        <v>8567</v>
      </c>
      <c r="B3621" s="585">
        <v>43164.602777777778</v>
      </c>
      <c r="C3621" s="376" t="s">
        <v>92</v>
      </c>
      <c r="D3621" s="355">
        <v>1802</v>
      </c>
      <c r="E3621">
        <v>0.02</v>
      </c>
      <c r="F3621">
        <v>1.22898</v>
      </c>
      <c r="G3621" s="355">
        <v>0</v>
      </c>
      <c r="H3621">
        <v>0</v>
      </c>
    </row>
    <row r="3622" spans="1:10" x14ac:dyDescent="0.2">
      <c r="A3622">
        <v>8575</v>
      </c>
      <c r="B3622" s="585">
        <v>43164.682638888888</v>
      </c>
      <c r="C3622" s="376" t="s">
        <v>2050</v>
      </c>
      <c r="D3622" s="355">
        <v>1802</v>
      </c>
      <c r="E3622">
        <v>0.02</v>
      </c>
      <c r="F3622">
        <v>1.2317199999999999</v>
      </c>
      <c r="G3622" s="355">
        <v>0</v>
      </c>
      <c r="H3622">
        <v>1.2317199999999999</v>
      </c>
      <c r="I3622">
        <v>5.34</v>
      </c>
      <c r="J3622" s="355">
        <v>15725.21</v>
      </c>
    </row>
    <row r="3623" spans="1:10" x14ac:dyDescent="0.2">
      <c r="A3623">
        <v>8572</v>
      </c>
      <c r="B3623" s="585">
        <v>43164.602777777778</v>
      </c>
      <c r="C3623" s="376" t="s">
        <v>93</v>
      </c>
      <c r="D3623" s="355">
        <v>1803</v>
      </c>
      <c r="E3623">
        <v>0.01</v>
      </c>
      <c r="F3623">
        <v>1.22892</v>
      </c>
      <c r="G3623" s="355">
        <v>0</v>
      </c>
      <c r="H3623">
        <v>0</v>
      </c>
    </row>
    <row r="3624" spans="1:10" x14ac:dyDescent="0.2">
      <c r="A3624">
        <v>8635</v>
      </c>
      <c r="B3624" s="585">
        <v>43167.495138888888</v>
      </c>
      <c r="C3624" s="376" t="s">
        <v>2050</v>
      </c>
      <c r="D3624" s="355">
        <v>1803</v>
      </c>
      <c r="E3624">
        <v>0.01</v>
      </c>
      <c r="F3624">
        <v>1.2379500000000001</v>
      </c>
      <c r="G3624" s="355">
        <v>0</v>
      </c>
      <c r="H3624">
        <v>1.2379500000000001</v>
      </c>
      <c r="I3624">
        <v>-8.77</v>
      </c>
      <c r="J3624" s="355">
        <v>15726.94</v>
      </c>
    </row>
    <row r="3625" spans="1:10" x14ac:dyDescent="0.2">
      <c r="A3625">
        <v>8576</v>
      </c>
      <c r="B3625" s="585">
        <v>43164.682638888888</v>
      </c>
      <c r="C3625" s="376" t="s">
        <v>92</v>
      </c>
      <c r="D3625" s="355">
        <v>1804</v>
      </c>
      <c r="E3625">
        <v>0.01</v>
      </c>
      <c r="F3625">
        <v>1.23173</v>
      </c>
      <c r="G3625" s="355">
        <v>0</v>
      </c>
      <c r="H3625">
        <v>0</v>
      </c>
    </row>
    <row r="3626" spans="1:10" x14ac:dyDescent="0.2">
      <c r="A3626">
        <v>8581</v>
      </c>
      <c r="B3626" s="585">
        <v>43164.761111111111</v>
      </c>
      <c r="C3626" s="376" t="s">
        <v>2050</v>
      </c>
      <c r="D3626" s="355">
        <v>1804</v>
      </c>
      <c r="E3626">
        <v>0.01</v>
      </c>
      <c r="F3626">
        <v>1.2333000000000001</v>
      </c>
      <c r="G3626" s="355">
        <v>0</v>
      </c>
      <c r="H3626">
        <v>1.2333000000000001</v>
      </c>
      <c r="I3626">
        <v>1.5</v>
      </c>
      <c r="J3626" s="355">
        <v>15726.71</v>
      </c>
    </row>
    <row r="3627" spans="1:10" x14ac:dyDescent="0.2">
      <c r="A3627">
        <v>8578</v>
      </c>
      <c r="B3627" s="585">
        <v>43164.708333333336</v>
      </c>
      <c r="C3627" s="376" t="s">
        <v>93</v>
      </c>
      <c r="D3627" s="355">
        <v>1805</v>
      </c>
      <c r="E3627">
        <v>0.02</v>
      </c>
      <c r="F3627">
        <v>1.2324200000000001</v>
      </c>
      <c r="G3627" s="355">
        <v>0</v>
      </c>
      <c r="H3627">
        <v>0</v>
      </c>
    </row>
    <row r="3628" spans="1:10" x14ac:dyDescent="0.2">
      <c r="A3628">
        <v>8636</v>
      </c>
      <c r="B3628" s="585">
        <v>43167.495138888888</v>
      </c>
      <c r="C3628" s="376" t="s">
        <v>2050</v>
      </c>
      <c r="D3628" s="355">
        <v>1805</v>
      </c>
      <c r="E3628">
        <v>0.02</v>
      </c>
      <c r="F3628">
        <v>1.2379500000000001</v>
      </c>
      <c r="G3628" s="355">
        <v>0</v>
      </c>
      <c r="H3628">
        <v>1.2379500000000001</v>
      </c>
      <c r="I3628">
        <v>-10.55</v>
      </c>
      <c r="J3628" s="355">
        <v>15716.39</v>
      </c>
    </row>
    <row r="3629" spans="1:10" x14ac:dyDescent="0.2">
      <c r="A3629">
        <v>8582</v>
      </c>
      <c r="B3629" s="585">
        <v>43164.761111111111</v>
      </c>
      <c r="C3629" s="376" t="s">
        <v>92</v>
      </c>
      <c r="D3629" s="355">
        <v>1806</v>
      </c>
      <c r="E3629">
        <v>0.01</v>
      </c>
      <c r="F3629">
        <v>1.2334099999999999</v>
      </c>
      <c r="G3629" s="355">
        <v>0</v>
      </c>
      <c r="H3629">
        <v>0</v>
      </c>
    </row>
    <row r="3630" spans="1:10" x14ac:dyDescent="0.2">
      <c r="A3630">
        <v>8587</v>
      </c>
      <c r="B3630" s="585">
        <v>43165.106944444444</v>
      </c>
      <c r="C3630" s="376" t="s">
        <v>2050</v>
      </c>
      <c r="D3630" s="355">
        <v>1806</v>
      </c>
      <c r="E3630">
        <v>0.01</v>
      </c>
      <c r="F3630">
        <v>1.2351000000000001</v>
      </c>
      <c r="G3630" s="355">
        <v>0</v>
      </c>
      <c r="H3630">
        <v>1.2351000000000001</v>
      </c>
      <c r="I3630">
        <v>1.5</v>
      </c>
      <c r="J3630" s="355">
        <v>15728.21</v>
      </c>
    </row>
    <row r="3631" spans="1:10" x14ac:dyDescent="0.2">
      <c r="A3631">
        <v>8588</v>
      </c>
      <c r="B3631" s="585">
        <v>43165.106944444444</v>
      </c>
      <c r="C3631" s="376" t="s">
        <v>92</v>
      </c>
      <c r="D3631" s="355">
        <v>1807</v>
      </c>
      <c r="E3631">
        <v>0.01</v>
      </c>
      <c r="F3631">
        <v>1.2351399999999999</v>
      </c>
      <c r="G3631" s="355">
        <v>0</v>
      </c>
      <c r="H3631">
        <v>0</v>
      </c>
    </row>
    <row r="3632" spans="1:10" x14ac:dyDescent="0.2">
      <c r="A3632">
        <v>8594</v>
      </c>
      <c r="B3632" s="585">
        <v>43165.557638888888</v>
      </c>
      <c r="C3632" s="376" t="s">
        <v>2050</v>
      </c>
      <c r="D3632" s="355">
        <v>1807</v>
      </c>
      <c r="E3632">
        <v>0.01</v>
      </c>
      <c r="F3632">
        <v>1.23671</v>
      </c>
      <c r="G3632" s="355">
        <v>0</v>
      </c>
      <c r="H3632">
        <v>1.23671</v>
      </c>
      <c r="I3632">
        <v>1.5</v>
      </c>
      <c r="J3632" s="355">
        <v>15729.71</v>
      </c>
    </row>
    <row r="3633" spans="1:10" x14ac:dyDescent="0.2">
      <c r="A3633">
        <v>8590</v>
      </c>
      <c r="B3633" s="585">
        <v>43165.136111111111</v>
      </c>
      <c r="C3633" s="376" t="s">
        <v>93</v>
      </c>
      <c r="D3633" s="355">
        <v>1808</v>
      </c>
      <c r="E3633">
        <v>0.03</v>
      </c>
      <c r="F3633">
        <v>1.23593</v>
      </c>
      <c r="G3633" s="355">
        <v>0</v>
      </c>
      <c r="H3633">
        <v>0</v>
      </c>
    </row>
    <row r="3634" spans="1:10" x14ac:dyDescent="0.2">
      <c r="A3634">
        <v>8637</v>
      </c>
      <c r="B3634" s="585">
        <v>43167.495138888888</v>
      </c>
      <c r="C3634" s="376" t="s">
        <v>2050</v>
      </c>
      <c r="D3634" s="355">
        <v>1808</v>
      </c>
      <c r="E3634">
        <v>0.03</v>
      </c>
      <c r="F3634">
        <v>1.2379500000000001</v>
      </c>
      <c r="G3634" s="355">
        <v>0</v>
      </c>
      <c r="H3634">
        <v>1.2379500000000001</v>
      </c>
      <c r="I3634">
        <v>-5.49</v>
      </c>
      <c r="J3634" s="355">
        <v>15710.91</v>
      </c>
    </row>
    <row r="3635" spans="1:10" x14ac:dyDescent="0.2">
      <c r="A3635">
        <v>8595</v>
      </c>
      <c r="B3635" s="585">
        <v>43165.559027777781</v>
      </c>
      <c r="C3635" s="376" t="s">
        <v>92</v>
      </c>
      <c r="D3635" s="355">
        <v>1809</v>
      </c>
      <c r="E3635">
        <v>0.01</v>
      </c>
      <c r="F3635">
        <v>1.23773</v>
      </c>
      <c r="G3635" s="355">
        <v>0</v>
      </c>
      <c r="H3635">
        <v>0</v>
      </c>
    </row>
    <row r="3636" spans="1:10" x14ac:dyDescent="0.2">
      <c r="A3636">
        <v>8597</v>
      </c>
      <c r="B3636" s="585">
        <v>43165.579861111109</v>
      </c>
      <c r="C3636" s="376" t="s">
        <v>2050</v>
      </c>
      <c r="D3636" s="355">
        <v>1809</v>
      </c>
      <c r="E3636">
        <v>0.01</v>
      </c>
      <c r="F3636">
        <v>1.2393000000000001</v>
      </c>
      <c r="G3636" s="355">
        <v>0</v>
      </c>
      <c r="H3636">
        <v>1.2393000000000001</v>
      </c>
      <c r="I3636">
        <v>1.5</v>
      </c>
      <c r="J3636" s="355">
        <v>15731.21</v>
      </c>
    </row>
    <row r="3637" spans="1:10" x14ac:dyDescent="0.2">
      <c r="A3637">
        <v>8598</v>
      </c>
      <c r="B3637" s="585">
        <v>43165.579861111109</v>
      </c>
      <c r="C3637" s="376" t="s">
        <v>92</v>
      </c>
      <c r="D3637" s="355">
        <v>1810</v>
      </c>
      <c r="E3637">
        <v>0.01</v>
      </c>
      <c r="F3637">
        <v>1.23946</v>
      </c>
      <c r="G3637" s="355">
        <v>0</v>
      </c>
      <c r="H3637">
        <v>0</v>
      </c>
    </row>
    <row r="3638" spans="1:10" x14ac:dyDescent="0.2">
      <c r="A3638">
        <v>8605</v>
      </c>
      <c r="B3638" s="585">
        <v>43165.619444444441</v>
      </c>
      <c r="C3638" s="376" t="s">
        <v>2050</v>
      </c>
      <c r="D3638" s="355">
        <v>1810</v>
      </c>
      <c r="E3638">
        <v>0.01</v>
      </c>
      <c r="F3638">
        <v>1.2410300000000001</v>
      </c>
      <c r="G3638" s="355">
        <v>0</v>
      </c>
      <c r="H3638">
        <v>1.2410300000000001</v>
      </c>
      <c r="I3638">
        <v>1.5</v>
      </c>
      <c r="J3638" s="355">
        <v>15732.71</v>
      </c>
    </row>
    <row r="3639" spans="1:10" x14ac:dyDescent="0.2">
      <c r="A3639">
        <v>8600</v>
      </c>
      <c r="B3639" s="585">
        <v>43165.579861111109</v>
      </c>
      <c r="C3639" s="376" t="s">
        <v>93</v>
      </c>
      <c r="D3639" s="355">
        <v>1811</v>
      </c>
      <c r="E3639">
        <v>0.06</v>
      </c>
      <c r="F3639">
        <v>1.2394499999999999</v>
      </c>
      <c r="G3639" s="355">
        <v>0</v>
      </c>
      <c r="H3639">
        <v>0</v>
      </c>
    </row>
    <row r="3640" spans="1:10" x14ac:dyDescent="0.2">
      <c r="A3640">
        <v>8638</v>
      </c>
      <c r="B3640" s="585">
        <v>43167.495138888888</v>
      </c>
      <c r="C3640" s="376" t="s">
        <v>2050</v>
      </c>
      <c r="D3640" s="355">
        <v>1811</v>
      </c>
      <c r="E3640">
        <v>0.06</v>
      </c>
      <c r="F3640">
        <v>1.2379500000000001</v>
      </c>
      <c r="G3640" s="355">
        <v>0</v>
      </c>
      <c r="H3640">
        <v>1.2379500000000001</v>
      </c>
      <c r="I3640">
        <v>10.15</v>
      </c>
      <c r="J3640" s="355">
        <v>15721.06</v>
      </c>
    </row>
    <row r="3641" spans="1:10" x14ac:dyDescent="0.2">
      <c r="A3641">
        <v>8606</v>
      </c>
      <c r="B3641" s="585">
        <v>43165.619444444441</v>
      </c>
      <c r="C3641" s="376" t="s">
        <v>92</v>
      </c>
      <c r="D3641" s="355">
        <v>1812</v>
      </c>
      <c r="E3641">
        <v>0.01</v>
      </c>
      <c r="F3641">
        <v>1.2410600000000001</v>
      </c>
      <c r="G3641" s="355">
        <v>0</v>
      </c>
      <c r="H3641">
        <v>0</v>
      </c>
    </row>
    <row r="3642" spans="1:10" x14ac:dyDescent="0.2">
      <c r="A3642">
        <v>8613</v>
      </c>
      <c r="B3642" s="585">
        <v>43166.043749999997</v>
      </c>
      <c r="C3642" s="376" t="s">
        <v>2050</v>
      </c>
      <c r="D3642" s="355">
        <v>1812</v>
      </c>
      <c r="E3642">
        <v>0.01</v>
      </c>
      <c r="F3642">
        <v>1.24275</v>
      </c>
      <c r="G3642" s="355">
        <v>0</v>
      </c>
      <c r="H3642">
        <v>1.24275</v>
      </c>
      <c r="I3642">
        <v>1.5</v>
      </c>
      <c r="J3642" s="355">
        <v>15734.21</v>
      </c>
    </row>
    <row r="3643" spans="1:10" x14ac:dyDescent="0.2">
      <c r="A3643">
        <v>8614</v>
      </c>
      <c r="B3643" s="585">
        <v>43166.043749999997</v>
      </c>
      <c r="C3643" s="376" t="s">
        <v>92</v>
      </c>
      <c r="D3643" s="355">
        <v>1813</v>
      </c>
      <c r="E3643">
        <v>0.01</v>
      </c>
      <c r="F3643">
        <v>1.24282</v>
      </c>
      <c r="G3643" s="355">
        <v>0</v>
      </c>
      <c r="H3643">
        <v>0</v>
      </c>
    </row>
    <row r="3644" spans="1:10" x14ac:dyDescent="0.2">
      <c r="A3644">
        <v>8622</v>
      </c>
      <c r="B3644" s="585">
        <v>43166.522916666669</v>
      </c>
      <c r="C3644" s="376" t="s">
        <v>2050</v>
      </c>
      <c r="D3644" s="355">
        <v>1813</v>
      </c>
      <c r="E3644">
        <v>0.01</v>
      </c>
      <c r="F3644">
        <v>1.2443900000000001</v>
      </c>
      <c r="G3644" s="355">
        <v>0</v>
      </c>
      <c r="H3644">
        <v>1.2443900000000001</v>
      </c>
      <c r="I3644">
        <v>1.5</v>
      </c>
      <c r="J3644" s="355">
        <v>15735.71</v>
      </c>
    </row>
    <row r="3645" spans="1:10" x14ac:dyDescent="0.2">
      <c r="A3645">
        <v>8616</v>
      </c>
      <c r="B3645" s="585">
        <v>43166.354861111111</v>
      </c>
      <c r="C3645" s="376" t="s">
        <v>93</v>
      </c>
      <c r="D3645" s="355">
        <v>1814</v>
      </c>
      <c r="E3645">
        <v>0.1</v>
      </c>
      <c r="F3645">
        <v>1.24302</v>
      </c>
      <c r="G3645" s="355">
        <v>0</v>
      </c>
      <c r="H3645">
        <v>0</v>
      </c>
    </row>
    <row r="3646" spans="1:10" x14ac:dyDescent="0.2">
      <c r="A3646">
        <v>8639</v>
      </c>
      <c r="B3646" s="585">
        <v>43167.495138888888</v>
      </c>
      <c r="C3646" s="376" t="s">
        <v>2050</v>
      </c>
      <c r="D3646" s="355">
        <v>1814</v>
      </c>
      <c r="E3646">
        <v>0.1</v>
      </c>
      <c r="F3646">
        <v>1.2379500000000001</v>
      </c>
      <c r="G3646" s="355">
        <v>0</v>
      </c>
      <c r="H3646">
        <v>1.2379500000000001</v>
      </c>
      <c r="I3646">
        <v>51.96</v>
      </c>
      <c r="J3646" s="355">
        <v>15773.02</v>
      </c>
    </row>
    <row r="3647" spans="1:10" x14ac:dyDescent="0.2">
      <c r="A3647">
        <v>8623</v>
      </c>
      <c r="B3647" s="585">
        <v>43166.524305555555</v>
      </c>
      <c r="C3647" s="376" t="s">
        <v>92</v>
      </c>
      <c r="D3647" s="355">
        <v>1815</v>
      </c>
      <c r="E3647">
        <v>0.01</v>
      </c>
      <c r="F3647">
        <v>1.2438899999999999</v>
      </c>
      <c r="G3647" s="355">
        <v>0</v>
      </c>
      <c r="H3647">
        <v>0</v>
      </c>
    </row>
    <row r="3648" spans="1:10" x14ac:dyDescent="0.2">
      <c r="A3648">
        <v>8645</v>
      </c>
      <c r="B3648" s="585">
        <v>43167.646527777775</v>
      </c>
      <c r="C3648" s="376" t="s">
        <v>2050</v>
      </c>
      <c r="D3648" s="355">
        <v>1815</v>
      </c>
      <c r="E3648">
        <v>0.01</v>
      </c>
      <c r="F3648">
        <v>1.24346</v>
      </c>
      <c r="G3648" s="355">
        <v>0</v>
      </c>
      <c r="H3648">
        <v>1.24346</v>
      </c>
      <c r="I3648">
        <v>-0.86</v>
      </c>
      <c r="J3648" s="355">
        <v>15772.16</v>
      </c>
    </row>
    <row r="3649" spans="1:10" x14ac:dyDescent="0.2">
      <c r="A3649">
        <v>8625</v>
      </c>
      <c r="B3649" s="585">
        <v>43166.583333333336</v>
      </c>
      <c r="C3649" s="376" t="s">
        <v>92</v>
      </c>
      <c r="D3649" s="355">
        <v>1816</v>
      </c>
      <c r="E3649">
        <v>0.02</v>
      </c>
      <c r="F3649">
        <v>1.2403500000000001</v>
      </c>
      <c r="G3649" s="355">
        <v>0</v>
      </c>
      <c r="H3649">
        <v>0</v>
      </c>
    </row>
    <row r="3650" spans="1:10" x14ac:dyDescent="0.2">
      <c r="A3650">
        <v>8646</v>
      </c>
      <c r="B3650" s="585">
        <v>43167.646527777775</v>
      </c>
      <c r="C3650" s="376" t="s">
        <v>2050</v>
      </c>
      <c r="D3650" s="355">
        <v>1816</v>
      </c>
      <c r="E3650">
        <v>0.02</v>
      </c>
      <c r="F3650">
        <v>1.24346</v>
      </c>
      <c r="G3650" s="355">
        <v>0</v>
      </c>
      <c r="H3650">
        <v>1.24346</v>
      </c>
      <c r="I3650">
        <v>5.37</v>
      </c>
      <c r="J3650" s="355">
        <v>15777.53</v>
      </c>
    </row>
    <row r="3651" spans="1:10" x14ac:dyDescent="0.2">
      <c r="A3651">
        <v>8640</v>
      </c>
      <c r="B3651" s="585">
        <v>43167.495138888888</v>
      </c>
      <c r="C3651" s="376" t="s">
        <v>93</v>
      </c>
      <c r="D3651" s="355">
        <v>1817</v>
      </c>
      <c r="E3651">
        <v>0.01</v>
      </c>
      <c r="F3651">
        <v>1.23793</v>
      </c>
      <c r="G3651" s="355">
        <v>0</v>
      </c>
      <c r="H3651">
        <v>0</v>
      </c>
    </row>
    <row r="3652" spans="1:10" x14ac:dyDescent="0.2">
      <c r="A3652">
        <v>8649</v>
      </c>
      <c r="B3652" s="585">
        <v>43167.658333333333</v>
      </c>
      <c r="C3652" s="376" t="s">
        <v>2050</v>
      </c>
      <c r="D3652" s="355">
        <v>1817</v>
      </c>
      <c r="E3652">
        <v>0.01</v>
      </c>
      <c r="F3652">
        <v>1.23949</v>
      </c>
      <c r="G3652" s="355">
        <v>0</v>
      </c>
      <c r="H3652">
        <v>1.23949</v>
      </c>
      <c r="I3652">
        <v>-1.63</v>
      </c>
      <c r="J3652" s="355">
        <v>15775.9</v>
      </c>
    </row>
    <row r="3653" spans="1:10" x14ac:dyDescent="0.2">
      <c r="A3653">
        <v>8642</v>
      </c>
      <c r="B3653" s="585">
        <v>43167.618055555555</v>
      </c>
      <c r="C3653" s="376" t="s">
        <v>93</v>
      </c>
      <c r="D3653" s="355">
        <v>1818</v>
      </c>
      <c r="E3653">
        <v>0.02</v>
      </c>
      <c r="F3653">
        <v>1.2426299999999999</v>
      </c>
      <c r="G3653" s="355">
        <v>0</v>
      </c>
      <c r="H3653">
        <v>0</v>
      </c>
    </row>
    <row r="3654" spans="1:10" x14ac:dyDescent="0.2">
      <c r="A3654">
        <v>8650</v>
      </c>
      <c r="B3654" s="585">
        <v>43167.658333333333</v>
      </c>
      <c r="C3654" s="376" t="s">
        <v>2050</v>
      </c>
      <c r="D3654" s="355">
        <v>1818</v>
      </c>
      <c r="E3654">
        <v>0.02</v>
      </c>
      <c r="F3654">
        <v>1.23949</v>
      </c>
      <c r="G3654" s="355">
        <v>0</v>
      </c>
      <c r="H3654">
        <v>1.23949</v>
      </c>
      <c r="I3654">
        <v>6.14</v>
      </c>
      <c r="J3654" s="355">
        <v>15782.04</v>
      </c>
    </row>
    <row r="3655" spans="1:10" x14ac:dyDescent="0.2">
      <c r="A3655">
        <v>8647</v>
      </c>
      <c r="B3655" s="585">
        <v>43167.649305555555</v>
      </c>
      <c r="C3655" s="376" t="s">
        <v>92</v>
      </c>
      <c r="D3655" s="355">
        <v>1819</v>
      </c>
      <c r="E3655">
        <v>0.01</v>
      </c>
      <c r="F3655">
        <v>1.2441199999999999</v>
      </c>
      <c r="G3655" s="355">
        <v>0</v>
      </c>
      <c r="H3655">
        <v>0</v>
      </c>
    </row>
    <row r="3656" spans="1:10" x14ac:dyDescent="0.2">
      <c r="A3656">
        <v>8710</v>
      </c>
      <c r="B3656" s="585">
        <v>43171.443055555559</v>
      </c>
      <c r="C3656" s="376" t="s">
        <v>2050</v>
      </c>
      <c r="D3656" s="355">
        <v>1819</v>
      </c>
      <c r="E3656">
        <v>0.01</v>
      </c>
      <c r="F3656">
        <v>1.2336499999999999</v>
      </c>
      <c r="G3656" s="355">
        <v>0</v>
      </c>
      <c r="H3656">
        <v>1.2336499999999999</v>
      </c>
      <c r="I3656">
        <v>-10.78</v>
      </c>
      <c r="J3656" s="355">
        <v>15783.26</v>
      </c>
    </row>
    <row r="3657" spans="1:10" x14ac:dyDescent="0.2">
      <c r="A3657">
        <v>8651</v>
      </c>
      <c r="B3657" s="585">
        <v>43167.659722222219</v>
      </c>
      <c r="C3657" s="376" t="s">
        <v>93</v>
      </c>
      <c r="D3657" s="355">
        <v>1820</v>
      </c>
      <c r="E3657">
        <v>0.01</v>
      </c>
      <c r="F3657">
        <v>1.23902</v>
      </c>
      <c r="G3657" s="355">
        <v>0</v>
      </c>
      <c r="H3657">
        <v>0</v>
      </c>
    </row>
    <row r="3658" spans="1:10" x14ac:dyDescent="0.2">
      <c r="A3658">
        <v>8656</v>
      </c>
      <c r="B3658" s="585">
        <v>43167.691666666666</v>
      </c>
      <c r="C3658" s="376" t="s">
        <v>2050</v>
      </c>
      <c r="D3658" s="355">
        <v>1820</v>
      </c>
      <c r="E3658">
        <v>0.01</v>
      </c>
      <c r="F3658">
        <v>1.2374499999999999</v>
      </c>
      <c r="G3658" s="355">
        <v>0</v>
      </c>
      <c r="H3658">
        <v>1.2374499999999999</v>
      </c>
      <c r="I3658">
        <v>1.5</v>
      </c>
      <c r="J3658" s="355">
        <v>15783.54</v>
      </c>
    </row>
    <row r="3659" spans="1:10" x14ac:dyDescent="0.2">
      <c r="A3659">
        <v>8653</v>
      </c>
      <c r="B3659" s="585">
        <v>43167.659722222219</v>
      </c>
      <c r="C3659" s="376" t="s">
        <v>92</v>
      </c>
      <c r="D3659" s="355">
        <v>1821</v>
      </c>
      <c r="E3659">
        <v>0.02</v>
      </c>
      <c r="F3659">
        <v>1.23905</v>
      </c>
      <c r="G3659" s="355">
        <v>0</v>
      </c>
      <c r="H3659">
        <v>0</v>
      </c>
    </row>
    <row r="3660" spans="1:10" x14ac:dyDescent="0.2">
      <c r="A3660">
        <v>8711</v>
      </c>
      <c r="B3660" s="585">
        <v>43171.443055555559</v>
      </c>
      <c r="C3660" s="376" t="s">
        <v>2050</v>
      </c>
      <c r="D3660" s="355">
        <v>1821</v>
      </c>
      <c r="E3660">
        <v>0.02</v>
      </c>
      <c r="F3660">
        <v>1.2336499999999999</v>
      </c>
      <c r="G3660" s="355">
        <v>0</v>
      </c>
      <c r="H3660">
        <v>1.2336499999999999</v>
      </c>
      <c r="I3660">
        <v>-11.42</v>
      </c>
      <c r="J3660" s="355">
        <v>15771.84</v>
      </c>
    </row>
    <row r="3661" spans="1:10" x14ac:dyDescent="0.2">
      <c r="A3661">
        <v>8657</v>
      </c>
      <c r="B3661" s="585">
        <v>43167.691666666666</v>
      </c>
      <c r="C3661" s="376" t="s">
        <v>93</v>
      </c>
      <c r="D3661" s="355">
        <v>1822</v>
      </c>
      <c r="E3661">
        <v>0.01</v>
      </c>
      <c r="F3661">
        <v>1.2374000000000001</v>
      </c>
      <c r="G3661" s="355">
        <v>0</v>
      </c>
      <c r="H3661">
        <v>0</v>
      </c>
    </row>
    <row r="3662" spans="1:10" x14ac:dyDescent="0.2">
      <c r="A3662">
        <v>8659</v>
      </c>
      <c r="B3662" s="585">
        <v>43167.706250000003</v>
      </c>
      <c r="C3662" s="376" t="s">
        <v>2050</v>
      </c>
      <c r="D3662" s="355">
        <v>1822</v>
      </c>
      <c r="E3662">
        <v>0.01</v>
      </c>
      <c r="F3662">
        <v>1.23583</v>
      </c>
      <c r="G3662" s="355">
        <v>0</v>
      </c>
      <c r="H3662">
        <v>1.23583</v>
      </c>
      <c r="I3662">
        <v>1.5</v>
      </c>
      <c r="J3662" s="355">
        <v>15785.04</v>
      </c>
    </row>
    <row r="3663" spans="1:10" x14ac:dyDescent="0.2">
      <c r="A3663">
        <v>8660</v>
      </c>
      <c r="B3663" s="585">
        <v>43167.706250000003</v>
      </c>
      <c r="C3663" s="376" t="s">
        <v>93</v>
      </c>
      <c r="D3663" s="355">
        <v>1823</v>
      </c>
      <c r="E3663">
        <v>0.01</v>
      </c>
      <c r="F3663">
        <v>1.2356</v>
      </c>
      <c r="G3663" s="355">
        <v>0</v>
      </c>
      <c r="H3663">
        <v>0</v>
      </c>
    </row>
    <row r="3664" spans="1:10" x14ac:dyDescent="0.2">
      <c r="A3664">
        <v>8666</v>
      </c>
      <c r="B3664" s="585">
        <v>43167.712500000001</v>
      </c>
      <c r="C3664" s="376" t="s">
        <v>2050</v>
      </c>
      <c r="D3664" s="355">
        <v>1823</v>
      </c>
      <c r="E3664">
        <v>0.01</v>
      </c>
      <c r="F3664">
        <v>1.23403</v>
      </c>
      <c r="G3664" s="355">
        <v>0</v>
      </c>
      <c r="H3664">
        <v>1.23403</v>
      </c>
      <c r="I3664">
        <v>1.5</v>
      </c>
      <c r="J3664" s="355">
        <v>15786.54</v>
      </c>
    </row>
    <row r="3665" spans="1:10" x14ac:dyDescent="0.2">
      <c r="A3665">
        <v>8662</v>
      </c>
      <c r="B3665" s="585">
        <v>43167.708333333336</v>
      </c>
      <c r="C3665" s="376" t="s">
        <v>92</v>
      </c>
      <c r="D3665" s="355">
        <v>1824</v>
      </c>
      <c r="E3665">
        <v>0.03</v>
      </c>
      <c r="F3665">
        <v>1.2351099999999999</v>
      </c>
      <c r="G3665" s="355">
        <v>0</v>
      </c>
      <c r="H3665">
        <v>0</v>
      </c>
    </row>
    <row r="3666" spans="1:10" x14ac:dyDescent="0.2">
      <c r="A3666">
        <v>8712</v>
      </c>
      <c r="B3666" s="585">
        <v>43171.443055555559</v>
      </c>
      <c r="C3666" s="376" t="s">
        <v>2050</v>
      </c>
      <c r="D3666" s="355">
        <v>1824</v>
      </c>
      <c r="E3666">
        <v>0.03</v>
      </c>
      <c r="F3666">
        <v>1.2336499999999999</v>
      </c>
      <c r="G3666" s="355">
        <v>0</v>
      </c>
      <c r="H3666">
        <v>1.2336499999999999</v>
      </c>
      <c r="I3666">
        <v>-5.3</v>
      </c>
      <c r="J3666" s="355">
        <v>15766.54</v>
      </c>
    </row>
    <row r="3667" spans="1:10" x14ac:dyDescent="0.2">
      <c r="A3667">
        <v>8667</v>
      </c>
      <c r="B3667" s="585">
        <v>43167.712500000001</v>
      </c>
      <c r="C3667" s="376" t="s">
        <v>93</v>
      </c>
      <c r="D3667" s="355">
        <v>1825</v>
      </c>
      <c r="E3667">
        <v>0.01</v>
      </c>
      <c r="F3667">
        <v>1.2340100000000001</v>
      </c>
      <c r="G3667" s="355">
        <v>0</v>
      </c>
      <c r="H3667">
        <v>0</v>
      </c>
    </row>
    <row r="3668" spans="1:10" x14ac:dyDescent="0.2">
      <c r="A3668">
        <v>8669</v>
      </c>
      <c r="B3668" s="585">
        <v>43167.777083333334</v>
      </c>
      <c r="C3668" s="376" t="s">
        <v>2050</v>
      </c>
      <c r="D3668" s="355">
        <v>1825</v>
      </c>
      <c r="E3668">
        <v>0.01</v>
      </c>
      <c r="F3668">
        <v>1.23244</v>
      </c>
      <c r="G3668" s="355">
        <v>0</v>
      </c>
      <c r="H3668">
        <v>1.23244</v>
      </c>
      <c r="I3668">
        <v>1.5</v>
      </c>
      <c r="J3668" s="355">
        <v>15788.04</v>
      </c>
    </row>
    <row r="3669" spans="1:10" x14ac:dyDescent="0.2">
      <c r="A3669">
        <v>8670</v>
      </c>
      <c r="B3669" s="585">
        <v>43167.777083333334</v>
      </c>
      <c r="C3669" s="376" t="s">
        <v>93</v>
      </c>
      <c r="D3669" s="355">
        <v>1826</v>
      </c>
      <c r="E3669">
        <v>0.01</v>
      </c>
      <c r="F3669">
        <v>1.2323999999999999</v>
      </c>
      <c r="G3669" s="355">
        <v>0</v>
      </c>
      <c r="H3669">
        <v>0</v>
      </c>
    </row>
    <row r="3670" spans="1:10" x14ac:dyDescent="0.2">
      <c r="A3670">
        <v>8677</v>
      </c>
      <c r="B3670" s="585">
        <v>43167.783333333333</v>
      </c>
      <c r="C3670" s="376" t="s">
        <v>2050</v>
      </c>
      <c r="D3670" s="355">
        <v>1826</v>
      </c>
      <c r="E3670">
        <v>0.01</v>
      </c>
      <c r="F3670">
        <v>1.2308300000000001</v>
      </c>
      <c r="G3670" s="355">
        <v>0</v>
      </c>
      <c r="H3670">
        <v>1.2308300000000001</v>
      </c>
      <c r="I3670">
        <v>1.5</v>
      </c>
      <c r="J3670" s="355">
        <v>15789.54</v>
      </c>
    </row>
    <row r="3671" spans="1:10" x14ac:dyDescent="0.2">
      <c r="A3671">
        <v>8672</v>
      </c>
      <c r="B3671" s="585">
        <v>43167.777777777781</v>
      </c>
      <c r="C3671" s="376" t="s">
        <v>92</v>
      </c>
      <c r="D3671" s="355">
        <v>1827</v>
      </c>
      <c r="E3671">
        <v>0.06</v>
      </c>
      <c r="F3671">
        <v>1.2316</v>
      </c>
      <c r="G3671" s="355">
        <v>0</v>
      </c>
      <c r="H3671">
        <v>0</v>
      </c>
    </row>
    <row r="3672" spans="1:10" x14ac:dyDescent="0.2">
      <c r="A3672">
        <v>8713</v>
      </c>
      <c r="B3672" s="585">
        <v>43171.443055555559</v>
      </c>
      <c r="C3672" s="376" t="s">
        <v>2050</v>
      </c>
      <c r="D3672" s="355">
        <v>1827</v>
      </c>
      <c r="E3672">
        <v>0.06</v>
      </c>
      <c r="F3672">
        <v>1.2336499999999999</v>
      </c>
      <c r="G3672" s="355">
        <v>0</v>
      </c>
      <c r="H3672">
        <v>1.2336499999999999</v>
      </c>
      <c r="I3672">
        <v>10.45</v>
      </c>
      <c r="J3672" s="355">
        <v>15776.99</v>
      </c>
    </row>
    <row r="3673" spans="1:10" x14ac:dyDescent="0.2">
      <c r="A3673">
        <v>8678</v>
      </c>
      <c r="B3673" s="585">
        <v>43167.784722222219</v>
      </c>
      <c r="C3673" s="376" t="s">
        <v>93</v>
      </c>
      <c r="D3673" s="355">
        <v>1828</v>
      </c>
      <c r="E3673">
        <v>0.01</v>
      </c>
      <c r="F3673">
        <v>1.2307699999999999</v>
      </c>
      <c r="G3673" s="355">
        <v>0</v>
      </c>
      <c r="H3673">
        <v>0</v>
      </c>
    </row>
    <row r="3674" spans="1:10" x14ac:dyDescent="0.2">
      <c r="A3674">
        <v>8685</v>
      </c>
      <c r="B3674" s="585">
        <v>43168.541666666664</v>
      </c>
      <c r="C3674" s="376" t="s">
        <v>2050</v>
      </c>
      <c r="D3674" s="355">
        <v>1828</v>
      </c>
      <c r="E3674">
        <v>0.01</v>
      </c>
      <c r="F3674">
        <v>1.2292700000000001</v>
      </c>
      <c r="G3674" s="355">
        <v>0</v>
      </c>
      <c r="H3674">
        <v>1.2292700000000001</v>
      </c>
      <c r="I3674">
        <v>1.5</v>
      </c>
      <c r="J3674" s="355">
        <v>15791.04</v>
      </c>
    </row>
    <row r="3675" spans="1:10" x14ac:dyDescent="0.2">
      <c r="A3675">
        <v>8686</v>
      </c>
      <c r="B3675" s="585">
        <v>43168.541666666664</v>
      </c>
      <c r="C3675" s="376" t="s">
        <v>93</v>
      </c>
      <c r="D3675" s="355">
        <v>1829</v>
      </c>
      <c r="E3675">
        <v>0.01</v>
      </c>
      <c r="F3675">
        <v>1.2292400000000001</v>
      </c>
      <c r="G3675" s="355">
        <v>0</v>
      </c>
      <c r="H3675">
        <v>0</v>
      </c>
    </row>
    <row r="3676" spans="1:10" x14ac:dyDescent="0.2">
      <c r="A3676">
        <v>8688</v>
      </c>
      <c r="B3676" s="585">
        <v>43168.646527777775</v>
      </c>
      <c r="C3676" s="376" t="s">
        <v>2050</v>
      </c>
      <c r="D3676" s="355">
        <v>1829</v>
      </c>
      <c r="E3676">
        <v>0.01</v>
      </c>
      <c r="F3676">
        <v>1.22767</v>
      </c>
      <c r="G3676" s="355">
        <v>0</v>
      </c>
      <c r="H3676">
        <v>1.22767</v>
      </c>
      <c r="I3676">
        <v>1.5</v>
      </c>
      <c r="J3676" s="355">
        <v>15792.54</v>
      </c>
    </row>
    <row r="3677" spans="1:10" x14ac:dyDescent="0.2">
      <c r="A3677">
        <v>8689</v>
      </c>
      <c r="B3677" s="585">
        <v>43168.649305555555</v>
      </c>
      <c r="C3677" s="376" t="s">
        <v>93</v>
      </c>
      <c r="D3677" s="355">
        <v>1830</v>
      </c>
      <c r="E3677">
        <v>0.01</v>
      </c>
      <c r="F3677">
        <v>1.23061</v>
      </c>
      <c r="G3677" s="355">
        <v>0</v>
      </c>
      <c r="H3677">
        <v>0</v>
      </c>
    </row>
    <row r="3678" spans="1:10" x14ac:dyDescent="0.2">
      <c r="A3678">
        <v>8691</v>
      </c>
      <c r="B3678" s="585">
        <v>43168.652083333334</v>
      </c>
      <c r="C3678" s="376" t="s">
        <v>2050</v>
      </c>
      <c r="D3678" s="355">
        <v>1830</v>
      </c>
      <c r="E3678">
        <v>0.01</v>
      </c>
      <c r="F3678">
        <v>1.2290399999999999</v>
      </c>
      <c r="G3678" s="355">
        <v>0</v>
      </c>
      <c r="H3678">
        <v>1.2290399999999999</v>
      </c>
      <c r="I3678">
        <v>1.5</v>
      </c>
      <c r="J3678" s="355">
        <v>15794.04</v>
      </c>
    </row>
    <row r="3679" spans="1:10" x14ac:dyDescent="0.2">
      <c r="A3679">
        <v>8692</v>
      </c>
      <c r="B3679" s="585">
        <v>43168.652777777781</v>
      </c>
      <c r="C3679" s="376" t="s">
        <v>93</v>
      </c>
      <c r="D3679" s="355">
        <v>1831</v>
      </c>
      <c r="E3679">
        <v>0.01</v>
      </c>
      <c r="F3679">
        <v>1.2287600000000001</v>
      </c>
      <c r="G3679" s="355">
        <v>0</v>
      </c>
      <c r="H3679">
        <v>0</v>
      </c>
    </row>
    <row r="3680" spans="1:10" x14ac:dyDescent="0.2">
      <c r="A3680">
        <v>8720</v>
      </c>
      <c r="B3680" s="585">
        <v>43171.605555555558</v>
      </c>
      <c r="C3680" s="376" t="s">
        <v>2050</v>
      </c>
      <c r="D3680" s="355">
        <v>1831</v>
      </c>
      <c r="E3680">
        <v>0.01</v>
      </c>
      <c r="F3680">
        <v>1.2296</v>
      </c>
      <c r="G3680" s="355">
        <v>0</v>
      </c>
      <c r="H3680">
        <v>1.2296</v>
      </c>
      <c r="I3680">
        <v>-0.84</v>
      </c>
      <c r="J3680" s="355">
        <v>15830.66</v>
      </c>
    </row>
    <row r="3681" spans="1:10" x14ac:dyDescent="0.2">
      <c r="A3681">
        <v>8694</v>
      </c>
      <c r="B3681" s="585">
        <v>43168.65625</v>
      </c>
      <c r="C3681" s="376" t="s">
        <v>92</v>
      </c>
      <c r="D3681" s="355">
        <v>1832</v>
      </c>
      <c r="E3681">
        <v>0.1</v>
      </c>
      <c r="F3681">
        <v>1.22801</v>
      </c>
      <c r="G3681" s="355">
        <v>0</v>
      </c>
      <c r="H3681">
        <v>0</v>
      </c>
    </row>
    <row r="3682" spans="1:10" x14ac:dyDescent="0.2">
      <c r="A3682">
        <v>8714</v>
      </c>
      <c r="B3682" s="585">
        <v>43171.443055555559</v>
      </c>
      <c r="C3682" s="376" t="s">
        <v>2050</v>
      </c>
      <c r="D3682" s="355">
        <v>1832</v>
      </c>
      <c r="E3682">
        <v>0.1</v>
      </c>
      <c r="F3682">
        <v>1.2336499999999999</v>
      </c>
      <c r="G3682" s="355">
        <v>0</v>
      </c>
      <c r="H3682">
        <v>1.2336499999999999</v>
      </c>
      <c r="I3682">
        <v>54.51</v>
      </c>
      <c r="J3682" s="355">
        <v>15831.51</v>
      </c>
    </row>
    <row r="3683" spans="1:10" x14ac:dyDescent="0.2">
      <c r="A3683">
        <v>8700</v>
      </c>
      <c r="B3683" s="585">
        <v>43168.715277777781</v>
      </c>
      <c r="C3683" s="376" t="s">
        <v>93</v>
      </c>
      <c r="D3683" s="355">
        <v>1833</v>
      </c>
      <c r="E3683">
        <v>0.02</v>
      </c>
      <c r="F3683">
        <v>1.23228</v>
      </c>
      <c r="G3683" s="355">
        <v>0</v>
      </c>
      <c r="H3683">
        <v>0</v>
      </c>
    </row>
    <row r="3684" spans="1:10" x14ac:dyDescent="0.2">
      <c r="A3684">
        <v>8721</v>
      </c>
      <c r="B3684" s="585">
        <v>43171.605555555558</v>
      </c>
      <c r="C3684" s="376" t="s">
        <v>2050</v>
      </c>
      <c r="D3684" s="355">
        <v>1833</v>
      </c>
      <c r="E3684">
        <v>0.02</v>
      </c>
      <c r="F3684">
        <v>1.2296</v>
      </c>
      <c r="G3684" s="355">
        <v>0</v>
      </c>
      <c r="H3684">
        <v>1.2296</v>
      </c>
      <c r="I3684">
        <v>5.35</v>
      </c>
      <c r="J3684" s="355">
        <v>15836.01</v>
      </c>
    </row>
    <row r="3685" spans="1:10" x14ac:dyDescent="0.2">
      <c r="A3685">
        <v>8715</v>
      </c>
      <c r="B3685" s="585">
        <v>43171.443055555559</v>
      </c>
      <c r="C3685" s="376" t="s">
        <v>92</v>
      </c>
      <c r="D3685" s="355">
        <v>1834</v>
      </c>
      <c r="E3685">
        <v>0.01</v>
      </c>
      <c r="F3685">
        <v>1.2337199999999999</v>
      </c>
      <c r="G3685" s="355">
        <v>0</v>
      </c>
      <c r="H3685">
        <v>0</v>
      </c>
    </row>
    <row r="3686" spans="1:10" x14ac:dyDescent="0.2">
      <c r="A3686">
        <v>8724</v>
      </c>
      <c r="B3686" s="585">
        <v>43171.84097222222</v>
      </c>
      <c r="C3686" s="376" t="s">
        <v>2050</v>
      </c>
      <c r="D3686" s="355">
        <v>1834</v>
      </c>
      <c r="E3686">
        <v>0.01</v>
      </c>
      <c r="F3686">
        <v>1.2329600000000001</v>
      </c>
      <c r="G3686" s="355">
        <v>0</v>
      </c>
      <c r="H3686">
        <v>1.2329600000000001</v>
      </c>
      <c r="I3686">
        <v>-0.83</v>
      </c>
      <c r="J3686" s="355">
        <v>15835.18</v>
      </c>
    </row>
    <row r="3687" spans="1:10" x14ac:dyDescent="0.2">
      <c r="A3687">
        <v>8717</v>
      </c>
      <c r="B3687" s="585">
        <v>43171.603472222225</v>
      </c>
      <c r="C3687" s="376" t="s">
        <v>92</v>
      </c>
      <c r="D3687" s="355">
        <v>1835</v>
      </c>
      <c r="E3687">
        <v>0.02</v>
      </c>
      <c r="F3687">
        <v>1.2302200000000001</v>
      </c>
      <c r="G3687" s="355">
        <v>0</v>
      </c>
      <c r="H3687">
        <v>0</v>
      </c>
    </row>
    <row r="3688" spans="1:10" x14ac:dyDescent="0.2">
      <c r="A3688">
        <v>8725</v>
      </c>
      <c r="B3688" s="585">
        <v>43171.84097222222</v>
      </c>
      <c r="C3688" s="376" t="s">
        <v>2050</v>
      </c>
      <c r="D3688" s="355">
        <v>1835</v>
      </c>
      <c r="E3688">
        <v>0.02</v>
      </c>
      <c r="F3688">
        <v>1.2329600000000001</v>
      </c>
      <c r="G3688" s="355">
        <v>0</v>
      </c>
      <c r="H3688">
        <v>1.2329600000000001</v>
      </c>
      <c r="I3688">
        <v>5.34</v>
      </c>
      <c r="J3688" s="355">
        <v>15840.52</v>
      </c>
    </row>
    <row r="3689" spans="1:10" x14ac:dyDescent="0.2">
      <c r="A3689">
        <v>8722</v>
      </c>
      <c r="B3689" s="585">
        <v>43171.605555555558</v>
      </c>
      <c r="C3689" s="376" t="s">
        <v>93</v>
      </c>
      <c r="D3689" s="355">
        <v>1836</v>
      </c>
      <c r="E3689">
        <v>0.01</v>
      </c>
      <c r="F3689">
        <v>1.2295799999999999</v>
      </c>
      <c r="G3689" s="355">
        <v>0</v>
      </c>
      <c r="H3689">
        <v>0</v>
      </c>
    </row>
    <row r="3690" spans="1:10" x14ac:dyDescent="0.2">
      <c r="A3690">
        <v>8766</v>
      </c>
      <c r="B3690" s="585">
        <v>43173.684027777781</v>
      </c>
      <c r="C3690" s="376" t="s">
        <v>2050</v>
      </c>
      <c r="D3690" s="355">
        <v>1836</v>
      </c>
      <c r="E3690">
        <v>0.01</v>
      </c>
      <c r="F3690">
        <v>1.236</v>
      </c>
      <c r="G3690" s="355">
        <v>0</v>
      </c>
      <c r="H3690">
        <v>1.236</v>
      </c>
      <c r="I3690">
        <v>-6.36</v>
      </c>
      <c r="J3690" s="355">
        <v>15841.66</v>
      </c>
    </row>
    <row r="3691" spans="1:10" x14ac:dyDescent="0.2">
      <c r="A3691">
        <v>8726</v>
      </c>
      <c r="B3691" s="585">
        <v>43171.84097222222</v>
      </c>
      <c r="C3691" s="376" t="s">
        <v>92</v>
      </c>
      <c r="D3691" s="355">
        <v>1837</v>
      </c>
      <c r="E3691">
        <v>0.01</v>
      </c>
      <c r="F3691">
        <v>1.23299</v>
      </c>
      <c r="G3691" s="355">
        <v>0</v>
      </c>
      <c r="H3691">
        <v>0</v>
      </c>
    </row>
    <row r="3692" spans="1:10" x14ac:dyDescent="0.2">
      <c r="A3692">
        <v>8734</v>
      </c>
      <c r="B3692" s="585">
        <v>43172.572916666664</v>
      </c>
      <c r="C3692" s="376" t="s">
        <v>2050</v>
      </c>
      <c r="D3692" s="355">
        <v>1837</v>
      </c>
      <c r="E3692">
        <v>0.01</v>
      </c>
      <c r="F3692">
        <v>1.23468</v>
      </c>
      <c r="G3692" s="355">
        <v>0</v>
      </c>
      <c r="H3692">
        <v>1.23468</v>
      </c>
      <c r="I3692">
        <v>1.5</v>
      </c>
      <c r="J3692" s="355">
        <v>15842.02</v>
      </c>
    </row>
    <row r="3693" spans="1:10" x14ac:dyDescent="0.2">
      <c r="A3693">
        <v>8728</v>
      </c>
      <c r="B3693" s="585">
        <v>43171.844444444447</v>
      </c>
      <c r="C3693" s="376" t="s">
        <v>93</v>
      </c>
      <c r="D3693" s="355">
        <v>1838</v>
      </c>
      <c r="E3693">
        <v>0.02</v>
      </c>
      <c r="F3693">
        <v>1.23308</v>
      </c>
      <c r="G3693" s="355">
        <v>0</v>
      </c>
      <c r="H3693">
        <v>0</v>
      </c>
    </row>
    <row r="3694" spans="1:10" x14ac:dyDescent="0.2">
      <c r="A3694">
        <v>8767</v>
      </c>
      <c r="B3694" s="585">
        <v>43173.684027777781</v>
      </c>
      <c r="C3694" s="376" t="s">
        <v>2050</v>
      </c>
      <c r="D3694" s="355">
        <v>1838</v>
      </c>
      <c r="E3694">
        <v>0.02</v>
      </c>
      <c r="F3694">
        <v>1.236</v>
      </c>
      <c r="G3694" s="355">
        <v>0</v>
      </c>
      <c r="H3694">
        <v>1.236</v>
      </c>
      <c r="I3694">
        <v>-5.72</v>
      </c>
      <c r="J3694" s="355">
        <v>15835.95</v>
      </c>
    </row>
    <row r="3695" spans="1:10" x14ac:dyDescent="0.2">
      <c r="A3695">
        <v>8735</v>
      </c>
      <c r="B3695" s="585">
        <v>43172.576388888891</v>
      </c>
      <c r="C3695" s="376" t="s">
        <v>92</v>
      </c>
      <c r="D3695" s="355">
        <v>1839</v>
      </c>
      <c r="E3695">
        <v>0.01</v>
      </c>
      <c r="F3695">
        <v>1.23353</v>
      </c>
      <c r="G3695" s="355">
        <v>0</v>
      </c>
      <c r="H3695">
        <v>0</v>
      </c>
    </row>
    <row r="3696" spans="1:10" x14ac:dyDescent="0.2">
      <c r="A3696">
        <v>8737</v>
      </c>
      <c r="B3696" s="585">
        <v>43172.646527777775</v>
      </c>
      <c r="C3696" s="376" t="s">
        <v>2050</v>
      </c>
      <c r="D3696" s="355">
        <v>1839</v>
      </c>
      <c r="E3696">
        <v>0.01</v>
      </c>
      <c r="F3696">
        <v>1.2351000000000001</v>
      </c>
      <c r="G3696" s="355">
        <v>0</v>
      </c>
      <c r="H3696">
        <v>1.2351000000000001</v>
      </c>
      <c r="I3696">
        <v>1.5</v>
      </c>
      <c r="J3696" s="355">
        <v>15843.52</v>
      </c>
    </row>
    <row r="3697" spans="1:10" x14ac:dyDescent="0.2">
      <c r="A3697">
        <v>8738</v>
      </c>
      <c r="B3697" s="585">
        <v>43172.649305555555</v>
      </c>
      <c r="C3697" s="376" t="s">
        <v>92</v>
      </c>
      <c r="D3697" s="355">
        <v>1840</v>
      </c>
      <c r="E3697">
        <v>0.01</v>
      </c>
      <c r="F3697">
        <v>1.23559</v>
      </c>
      <c r="G3697" s="355">
        <v>0</v>
      </c>
      <c r="H3697">
        <v>0</v>
      </c>
    </row>
    <row r="3698" spans="1:10" x14ac:dyDescent="0.2">
      <c r="A3698">
        <v>8740</v>
      </c>
      <c r="B3698" s="585">
        <v>43172.654166666667</v>
      </c>
      <c r="C3698" s="376" t="s">
        <v>2050</v>
      </c>
      <c r="D3698" s="355">
        <v>1840</v>
      </c>
      <c r="E3698">
        <v>0.01</v>
      </c>
      <c r="F3698">
        <v>1.23716</v>
      </c>
      <c r="G3698" s="355">
        <v>0</v>
      </c>
      <c r="H3698">
        <v>1.23716</v>
      </c>
      <c r="I3698">
        <v>1.5</v>
      </c>
      <c r="J3698" s="355">
        <v>15845.02</v>
      </c>
    </row>
    <row r="3699" spans="1:10" x14ac:dyDescent="0.2">
      <c r="A3699">
        <v>8741</v>
      </c>
      <c r="B3699" s="585">
        <v>43172.65625</v>
      </c>
      <c r="C3699" s="376" t="s">
        <v>93</v>
      </c>
      <c r="D3699" s="355">
        <v>1841</v>
      </c>
      <c r="E3699">
        <v>0.03</v>
      </c>
      <c r="F3699">
        <v>1.2371399999999999</v>
      </c>
      <c r="G3699" s="355">
        <v>0</v>
      </c>
      <c r="H3699">
        <v>0</v>
      </c>
    </row>
    <row r="3700" spans="1:10" x14ac:dyDescent="0.2">
      <c r="A3700">
        <v>8768</v>
      </c>
      <c r="B3700" s="585">
        <v>43173.684027777781</v>
      </c>
      <c r="C3700" s="376" t="s">
        <v>2050</v>
      </c>
      <c r="D3700" s="355">
        <v>1841</v>
      </c>
      <c r="E3700">
        <v>0.03</v>
      </c>
      <c r="F3700">
        <v>1.236</v>
      </c>
      <c r="G3700" s="355">
        <v>0</v>
      </c>
      <c r="H3700">
        <v>1.236</v>
      </c>
      <c r="I3700">
        <v>3.41</v>
      </c>
      <c r="J3700" s="355">
        <v>15839.35</v>
      </c>
    </row>
    <row r="3701" spans="1:10" x14ac:dyDescent="0.2">
      <c r="A3701">
        <v>8745</v>
      </c>
      <c r="B3701" s="585">
        <v>43172.65625</v>
      </c>
      <c r="C3701" s="376" t="s">
        <v>92</v>
      </c>
      <c r="D3701" s="355">
        <v>1842</v>
      </c>
      <c r="E3701">
        <v>0.01</v>
      </c>
      <c r="F3701">
        <v>1.2372000000000001</v>
      </c>
      <c r="G3701" s="355">
        <v>0</v>
      </c>
      <c r="H3701">
        <v>0</v>
      </c>
    </row>
    <row r="3702" spans="1:10" x14ac:dyDescent="0.2">
      <c r="A3702">
        <v>8747</v>
      </c>
      <c r="B3702" s="585">
        <v>43172.765972222223</v>
      </c>
      <c r="C3702" s="376" t="s">
        <v>2050</v>
      </c>
      <c r="D3702" s="355">
        <v>1842</v>
      </c>
      <c r="E3702">
        <v>0.01</v>
      </c>
      <c r="F3702">
        <v>1.2387699999999999</v>
      </c>
      <c r="G3702" s="355">
        <v>0</v>
      </c>
      <c r="H3702">
        <v>1.2387699999999999</v>
      </c>
      <c r="I3702">
        <v>1.5</v>
      </c>
      <c r="J3702" s="355">
        <v>15846.52</v>
      </c>
    </row>
    <row r="3703" spans="1:10" x14ac:dyDescent="0.2">
      <c r="A3703">
        <v>8748</v>
      </c>
      <c r="B3703" s="585">
        <v>43172.765972222223</v>
      </c>
      <c r="C3703" s="376" t="s">
        <v>92</v>
      </c>
      <c r="D3703" s="355">
        <v>1843</v>
      </c>
      <c r="E3703">
        <v>0.01</v>
      </c>
      <c r="F3703">
        <v>1.23882</v>
      </c>
      <c r="G3703" s="355">
        <v>0</v>
      </c>
      <c r="H3703">
        <v>0</v>
      </c>
    </row>
    <row r="3704" spans="1:10" x14ac:dyDescent="0.2">
      <c r="A3704">
        <v>8750</v>
      </c>
      <c r="B3704" s="585">
        <v>43172.821527777778</v>
      </c>
      <c r="C3704" s="376" t="s">
        <v>2050</v>
      </c>
      <c r="D3704" s="355">
        <v>1843</v>
      </c>
      <c r="E3704">
        <v>0.01</v>
      </c>
      <c r="F3704">
        <v>1.2403900000000001</v>
      </c>
      <c r="G3704" s="355">
        <v>0</v>
      </c>
      <c r="H3704">
        <v>1.2403900000000001</v>
      </c>
      <c r="I3704">
        <v>1.5</v>
      </c>
      <c r="J3704" s="355">
        <v>15848.02</v>
      </c>
    </row>
    <row r="3705" spans="1:10" x14ac:dyDescent="0.2">
      <c r="A3705">
        <v>8751</v>
      </c>
      <c r="B3705" s="585">
        <v>43172.821527777778</v>
      </c>
      <c r="C3705" s="376" t="s">
        <v>92</v>
      </c>
      <c r="D3705" s="355">
        <v>1844</v>
      </c>
      <c r="E3705">
        <v>0.01</v>
      </c>
      <c r="F3705">
        <v>1.2404200000000001</v>
      </c>
      <c r="G3705" s="355">
        <v>0</v>
      </c>
      <c r="H3705">
        <v>0</v>
      </c>
    </row>
    <row r="3706" spans="1:10" x14ac:dyDescent="0.2">
      <c r="A3706">
        <v>8828</v>
      </c>
      <c r="B3706" s="585">
        <v>43178.628472222219</v>
      </c>
      <c r="C3706" s="376" t="s">
        <v>2050</v>
      </c>
      <c r="D3706" s="355">
        <v>1844</v>
      </c>
      <c r="E3706">
        <v>0.01</v>
      </c>
      <c r="F3706">
        <v>1.23183</v>
      </c>
      <c r="G3706" s="355">
        <v>0</v>
      </c>
      <c r="H3706">
        <v>1.23183</v>
      </c>
      <c r="I3706">
        <v>-9.3699999999999992</v>
      </c>
      <c r="J3706" s="355">
        <v>15871.28</v>
      </c>
    </row>
    <row r="3707" spans="1:10" x14ac:dyDescent="0.2">
      <c r="A3707">
        <v>8753</v>
      </c>
      <c r="B3707" s="585">
        <v>43172.823611111111</v>
      </c>
      <c r="C3707" s="376" t="s">
        <v>93</v>
      </c>
      <c r="D3707" s="355">
        <v>1845</v>
      </c>
      <c r="E3707">
        <v>0.06</v>
      </c>
      <c r="F3707">
        <v>1.24064</v>
      </c>
      <c r="G3707" s="355">
        <v>0</v>
      </c>
      <c r="H3707">
        <v>0</v>
      </c>
    </row>
    <row r="3708" spans="1:10" x14ac:dyDescent="0.2">
      <c r="A3708">
        <v>8769</v>
      </c>
      <c r="B3708" s="585">
        <v>43173.684027777781</v>
      </c>
      <c r="C3708" s="376" t="s">
        <v>2050</v>
      </c>
      <c r="D3708" s="355">
        <v>1845</v>
      </c>
      <c r="E3708">
        <v>0.06</v>
      </c>
      <c r="F3708">
        <v>1.236</v>
      </c>
      <c r="G3708" s="355">
        <v>0</v>
      </c>
      <c r="H3708">
        <v>1.236</v>
      </c>
      <c r="I3708">
        <v>27.81</v>
      </c>
      <c r="J3708" s="355">
        <v>15867.16</v>
      </c>
    </row>
    <row r="3709" spans="1:10" x14ac:dyDescent="0.2">
      <c r="A3709">
        <v>8763</v>
      </c>
      <c r="B3709" s="585">
        <v>43173.47152777778</v>
      </c>
      <c r="C3709" s="376" t="s">
        <v>92</v>
      </c>
      <c r="D3709" s="355">
        <v>1846</v>
      </c>
      <c r="E3709">
        <v>0.02</v>
      </c>
      <c r="F3709">
        <v>1.23691</v>
      </c>
      <c r="G3709" s="355">
        <v>0</v>
      </c>
      <c r="H3709">
        <v>0</v>
      </c>
    </row>
    <row r="3710" spans="1:10" x14ac:dyDescent="0.2">
      <c r="A3710">
        <v>8829</v>
      </c>
      <c r="B3710" s="585">
        <v>43178.628472222219</v>
      </c>
      <c r="C3710" s="376" t="s">
        <v>2050</v>
      </c>
      <c r="D3710" s="355">
        <v>1846</v>
      </c>
      <c r="E3710">
        <v>0.02</v>
      </c>
      <c r="F3710">
        <v>1.23183</v>
      </c>
      <c r="G3710" s="355">
        <v>0</v>
      </c>
      <c r="H3710">
        <v>1.23183</v>
      </c>
      <c r="I3710">
        <v>-11.49</v>
      </c>
      <c r="J3710" s="355">
        <v>15859.8</v>
      </c>
    </row>
    <row r="3711" spans="1:10" x14ac:dyDescent="0.2">
      <c r="A3711">
        <v>8770</v>
      </c>
      <c r="B3711" s="585">
        <v>43173.684027777781</v>
      </c>
      <c r="C3711" s="376" t="s">
        <v>93</v>
      </c>
      <c r="D3711" s="355">
        <v>1847</v>
      </c>
      <c r="E3711">
        <v>0.01</v>
      </c>
      <c r="F3711">
        <v>1.2359800000000001</v>
      </c>
      <c r="G3711" s="355">
        <v>0</v>
      </c>
      <c r="H3711">
        <v>0</v>
      </c>
    </row>
    <row r="3712" spans="1:10" x14ac:dyDescent="0.2">
      <c r="A3712">
        <v>8775</v>
      </c>
      <c r="B3712" s="585">
        <v>43174.645833333336</v>
      </c>
      <c r="C3712" s="376" t="s">
        <v>2050</v>
      </c>
      <c r="D3712" s="355">
        <v>1847</v>
      </c>
      <c r="E3712">
        <v>0.01</v>
      </c>
      <c r="F3712">
        <v>1.23461</v>
      </c>
      <c r="G3712" s="355">
        <v>0</v>
      </c>
      <c r="H3712">
        <v>1.23461</v>
      </c>
      <c r="I3712">
        <v>1.5</v>
      </c>
      <c r="J3712" s="355">
        <v>15868.66</v>
      </c>
    </row>
    <row r="3713" spans="1:10" x14ac:dyDescent="0.2">
      <c r="A3713">
        <v>8776</v>
      </c>
      <c r="B3713" s="585">
        <v>43174.645833333336</v>
      </c>
      <c r="C3713" s="376" t="s">
        <v>93</v>
      </c>
      <c r="D3713" s="355">
        <v>1848</v>
      </c>
      <c r="E3713">
        <v>0.01</v>
      </c>
      <c r="F3713">
        <v>1.2345900000000001</v>
      </c>
      <c r="G3713" s="355">
        <v>0</v>
      </c>
      <c r="H3713">
        <v>0</v>
      </c>
    </row>
    <row r="3714" spans="1:10" x14ac:dyDescent="0.2">
      <c r="A3714">
        <v>8782</v>
      </c>
      <c r="B3714" s="585">
        <v>43174.697222222225</v>
      </c>
      <c r="C3714" s="376" t="s">
        <v>2050</v>
      </c>
      <c r="D3714" s="355">
        <v>1848</v>
      </c>
      <c r="E3714">
        <v>0.01</v>
      </c>
      <c r="F3714">
        <v>1.23302</v>
      </c>
      <c r="G3714" s="355">
        <v>0</v>
      </c>
      <c r="H3714">
        <v>1.23302</v>
      </c>
      <c r="I3714">
        <v>1.5</v>
      </c>
      <c r="J3714" s="355">
        <v>15870.16</v>
      </c>
    </row>
    <row r="3715" spans="1:10" x14ac:dyDescent="0.2">
      <c r="A3715">
        <v>8778</v>
      </c>
      <c r="B3715" s="585">
        <v>43174.695833333331</v>
      </c>
      <c r="C3715" s="376" t="s">
        <v>92</v>
      </c>
      <c r="D3715" s="355">
        <v>1849</v>
      </c>
      <c r="E3715">
        <v>0.03</v>
      </c>
      <c r="F3715">
        <v>1.2333799999999999</v>
      </c>
      <c r="G3715" s="355">
        <v>0</v>
      </c>
      <c r="H3715">
        <v>0</v>
      </c>
    </row>
    <row r="3716" spans="1:10" x14ac:dyDescent="0.2">
      <c r="A3716">
        <v>8830</v>
      </c>
      <c r="B3716" s="585">
        <v>43178.628472222219</v>
      </c>
      <c r="C3716" s="376" t="s">
        <v>2050</v>
      </c>
      <c r="D3716" s="355">
        <v>1849</v>
      </c>
      <c r="E3716">
        <v>0.03</v>
      </c>
      <c r="F3716">
        <v>1.23183</v>
      </c>
      <c r="G3716" s="355">
        <v>0</v>
      </c>
      <c r="H3716">
        <v>1.23183</v>
      </c>
      <c r="I3716">
        <v>-5.57</v>
      </c>
      <c r="J3716" s="355">
        <v>15854.22</v>
      </c>
    </row>
    <row r="3717" spans="1:10" x14ac:dyDescent="0.2">
      <c r="A3717">
        <v>8783</v>
      </c>
      <c r="B3717" s="585">
        <v>43174.697222222225</v>
      </c>
      <c r="C3717" s="376" t="s">
        <v>93</v>
      </c>
      <c r="D3717" s="355">
        <v>1850</v>
      </c>
      <c r="E3717">
        <v>0.01</v>
      </c>
      <c r="F3717">
        <v>1.2330000000000001</v>
      </c>
      <c r="G3717" s="355">
        <v>0</v>
      </c>
      <c r="H3717">
        <v>0</v>
      </c>
    </row>
    <row r="3718" spans="1:10" x14ac:dyDescent="0.2">
      <c r="A3718">
        <v>8785</v>
      </c>
      <c r="B3718" s="585">
        <v>43174.81527777778</v>
      </c>
      <c r="C3718" s="376" t="s">
        <v>2050</v>
      </c>
      <c r="D3718" s="355">
        <v>1850</v>
      </c>
      <c r="E3718">
        <v>0.01</v>
      </c>
      <c r="F3718">
        <v>1.23143</v>
      </c>
      <c r="G3718" s="355">
        <v>0</v>
      </c>
      <c r="H3718">
        <v>1.23143</v>
      </c>
      <c r="I3718">
        <v>1.5</v>
      </c>
      <c r="J3718" s="355">
        <v>15871.66</v>
      </c>
    </row>
    <row r="3719" spans="1:10" x14ac:dyDescent="0.2">
      <c r="A3719">
        <v>8786</v>
      </c>
      <c r="B3719" s="585">
        <v>43174.81527777778</v>
      </c>
      <c r="C3719" s="376" t="s">
        <v>93</v>
      </c>
      <c r="D3719" s="355">
        <v>1851</v>
      </c>
      <c r="E3719">
        <v>0.01</v>
      </c>
      <c r="F3719">
        <v>1.23136</v>
      </c>
      <c r="G3719" s="355">
        <v>0</v>
      </c>
      <c r="H3719">
        <v>0</v>
      </c>
    </row>
    <row r="3720" spans="1:10" x14ac:dyDescent="0.2">
      <c r="A3720">
        <v>8792</v>
      </c>
      <c r="B3720" s="585">
        <v>43175.169444444444</v>
      </c>
      <c r="C3720" s="376" t="s">
        <v>2050</v>
      </c>
      <c r="D3720" s="355">
        <v>1851</v>
      </c>
      <c r="E3720">
        <v>0.01</v>
      </c>
      <c r="F3720">
        <v>1.22986</v>
      </c>
      <c r="G3720" s="355">
        <v>0</v>
      </c>
      <c r="H3720">
        <v>1.22986</v>
      </c>
      <c r="I3720">
        <v>1.5</v>
      </c>
      <c r="J3720" s="355">
        <v>15873.16</v>
      </c>
    </row>
    <row r="3721" spans="1:10" x14ac:dyDescent="0.2">
      <c r="A3721">
        <v>8793</v>
      </c>
      <c r="B3721" s="585">
        <v>43175.169444444444</v>
      </c>
      <c r="C3721" s="376" t="s">
        <v>93</v>
      </c>
      <c r="D3721" s="355">
        <v>1852</v>
      </c>
      <c r="E3721">
        <v>0.01</v>
      </c>
      <c r="F3721">
        <v>1.2298199999999999</v>
      </c>
      <c r="G3721" s="355">
        <v>0</v>
      </c>
      <c r="H3721">
        <v>0</v>
      </c>
    </row>
    <row r="3722" spans="1:10" x14ac:dyDescent="0.2">
      <c r="A3722">
        <v>8803</v>
      </c>
      <c r="B3722" s="585">
        <v>43175.666666666664</v>
      </c>
      <c r="C3722" s="376" t="s">
        <v>2050</v>
      </c>
      <c r="D3722" s="355">
        <v>1852</v>
      </c>
      <c r="E3722">
        <v>0.01</v>
      </c>
      <c r="F3722">
        <v>1.2305900000000001</v>
      </c>
      <c r="G3722" s="355">
        <v>0</v>
      </c>
      <c r="H3722">
        <v>1.2305900000000001</v>
      </c>
      <c r="I3722">
        <v>-0.84</v>
      </c>
      <c r="J3722" s="355">
        <v>15872.32</v>
      </c>
    </row>
    <row r="3723" spans="1:10" x14ac:dyDescent="0.2">
      <c r="A3723">
        <v>8795</v>
      </c>
      <c r="B3723" s="585">
        <v>43175.169444444444</v>
      </c>
      <c r="C3723" s="376" t="s">
        <v>92</v>
      </c>
      <c r="D3723" s="355">
        <v>1853</v>
      </c>
      <c r="E3723">
        <v>0.06</v>
      </c>
      <c r="F3723">
        <v>1.22984</v>
      </c>
      <c r="G3723" s="355">
        <v>0</v>
      </c>
      <c r="H3723">
        <v>0</v>
      </c>
    </row>
    <row r="3724" spans="1:10" x14ac:dyDescent="0.2">
      <c r="A3724">
        <v>8831</v>
      </c>
      <c r="B3724" s="585">
        <v>43178.628472222219</v>
      </c>
      <c r="C3724" s="376" t="s">
        <v>2050</v>
      </c>
      <c r="D3724" s="355">
        <v>1853</v>
      </c>
      <c r="E3724">
        <v>0.06</v>
      </c>
      <c r="F3724">
        <v>1.23183</v>
      </c>
      <c r="G3724" s="355">
        <v>0</v>
      </c>
      <c r="H3724">
        <v>1.23183</v>
      </c>
      <c r="I3724">
        <v>10.81</v>
      </c>
      <c r="J3724" s="355">
        <v>15865.03</v>
      </c>
    </row>
    <row r="3725" spans="1:10" x14ac:dyDescent="0.2">
      <c r="A3725">
        <v>8800</v>
      </c>
      <c r="B3725" s="585">
        <v>43175.522916666669</v>
      </c>
      <c r="C3725" s="376" t="s">
        <v>93</v>
      </c>
      <c r="D3725" s="355">
        <v>1854</v>
      </c>
      <c r="E3725">
        <v>0.02</v>
      </c>
      <c r="F3725">
        <v>1.23333</v>
      </c>
      <c r="G3725" s="355">
        <v>0</v>
      </c>
      <c r="H3725">
        <v>0</v>
      </c>
    </row>
    <row r="3726" spans="1:10" x14ac:dyDescent="0.2">
      <c r="A3726">
        <v>8804</v>
      </c>
      <c r="B3726" s="585">
        <v>43175.666666666664</v>
      </c>
      <c r="C3726" s="376" t="s">
        <v>2050</v>
      </c>
      <c r="D3726" s="355">
        <v>1854</v>
      </c>
      <c r="E3726">
        <v>0.02</v>
      </c>
      <c r="F3726">
        <v>1.2305900000000001</v>
      </c>
      <c r="G3726" s="355">
        <v>0</v>
      </c>
      <c r="H3726">
        <v>1.2305900000000001</v>
      </c>
      <c r="I3726">
        <v>5.34</v>
      </c>
      <c r="J3726" s="355">
        <v>15877.66</v>
      </c>
    </row>
    <row r="3727" spans="1:10" x14ac:dyDescent="0.2">
      <c r="A3727">
        <v>8805</v>
      </c>
      <c r="B3727" s="585">
        <v>43175.666666666664</v>
      </c>
      <c r="C3727" s="376" t="s">
        <v>93</v>
      </c>
      <c r="D3727" s="355">
        <v>1855</v>
      </c>
      <c r="E3727">
        <v>0.01</v>
      </c>
      <c r="F3727">
        <v>1.2305600000000001</v>
      </c>
      <c r="G3727" s="355">
        <v>0</v>
      </c>
      <c r="H3727">
        <v>0</v>
      </c>
    </row>
    <row r="3728" spans="1:10" x14ac:dyDescent="0.2">
      <c r="A3728">
        <v>8807</v>
      </c>
      <c r="B3728" s="585">
        <v>43175.692361111112</v>
      </c>
      <c r="C3728" s="376" t="s">
        <v>2050</v>
      </c>
      <c r="D3728" s="355">
        <v>1855</v>
      </c>
      <c r="E3728">
        <v>0.01</v>
      </c>
      <c r="F3728">
        <v>1.22899</v>
      </c>
      <c r="G3728" s="355">
        <v>0</v>
      </c>
      <c r="H3728">
        <v>1.22899</v>
      </c>
      <c r="I3728">
        <v>1.5</v>
      </c>
      <c r="J3728" s="355">
        <v>15879.16</v>
      </c>
    </row>
    <row r="3729" spans="1:10" x14ac:dyDescent="0.2">
      <c r="A3729">
        <v>8808</v>
      </c>
      <c r="B3729" s="585">
        <v>43175.692361111112</v>
      </c>
      <c r="C3729" s="376" t="s">
        <v>93</v>
      </c>
      <c r="D3729" s="355">
        <v>1856</v>
      </c>
      <c r="E3729">
        <v>0.01</v>
      </c>
      <c r="F3729">
        <v>1.22892</v>
      </c>
      <c r="G3729" s="355">
        <v>0</v>
      </c>
      <c r="H3729">
        <v>0</v>
      </c>
    </row>
    <row r="3730" spans="1:10" x14ac:dyDescent="0.2">
      <c r="A3730">
        <v>8810</v>
      </c>
      <c r="B3730" s="585">
        <v>43175.738888888889</v>
      </c>
      <c r="C3730" s="376" t="s">
        <v>2050</v>
      </c>
      <c r="D3730" s="355">
        <v>1856</v>
      </c>
      <c r="E3730">
        <v>0.01</v>
      </c>
      <c r="F3730">
        <v>1.2273499999999999</v>
      </c>
      <c r="G3730" s="355">
        <v>0</v>
      </c>
      <c r="H3730">
        <v>1.2273499999999999</v>
      </c>
      <c r="I3730">
        <v>1.5</v>
      </c>
      <c r="J3730" s="355">
        <v>15880.66</v>
      </c>
    </row>
    <row r="3731" spans="1:10" x14ac:dyDescent="0.2">
      <c r="A3731">
        <v>8811</v>
      </c>
      <c r="B3731" s="585">
        <v>43175.738888888889</v>
      </c>
      <c r="C3731" s="376" t="s">
        <v>93</v>
      </c>
      <c r="D3731" s="355">
        <v>1857</v>
      </c>
      <c r="E3731">
        <v>0.01</v>
      </c>
      <c r="F3731">
        <v>1.22723</v>
      </c>
      <c r="G3731" s="355">
        <v>0</v>
      </c>
      <c r="H3731">
        <v>0</v>
      </c>
    </row>
    <row r="3732" spans="1:10" x14ac:dyDescent="0.2">
      <c r="A3732">
        <v>8852</v>
      </c>
      <c r="B3732" s="585">
        <v>43179.54791666667</v>
      </c>
      <c r="C3732" s="376" t="s">
        <v>2050</v>
      </c>
      <c r="D3732" s="355">
        <v>1857</v>
      </c>
      <c r="E3732">
        <v>0.01</v>
      </c>
      <c r="F3732">
        <v>1.23109</v>
      </c>
      <c r="G3732" s="355">
        <v>0</v>
      </c>
      <c r="H3732">
        <v>1.23109</v>
      </c>
      <c r="I3732">
        <v>-3.8</v>
      </c>
      <c r="J3732" s="355">
        <v>15917.34</v>
      </c>
    </row>
    <row r="3733" spans="1:10" x14ac:dyDescent="0.2">
      <c r="A3733">
        <v>8813</v>
      </c>
      <c r="B3733" s="585">
        <v>43175.748611111114</v>
      </c>
      <c r="C3733" s="376" t="s">
        <v>92</v>
      </c>
      <c r="D3733" s="355">
        <v>1858</v>
      </c>
      <c r="E3733">
        <v>0.1</v>
      </c>
      <c r="F3733">
        <v>1.2263299999999999</v>
      </c>
      <c r="G3733" s="355">
        <v>0</v>
      </c>
      <c r="H3733">
        <v>0</v>
      </c>
    </row>
    <row r="3734" spans="1:10" x14ac:dyDescent="0.2">
      <c r="A3734">
        <v>8832</v>
      </c>
      <c r="B3734" s="585">
        <v>43178.628472222219</v>
      </c>
      <c r="C3734" s="376" t="s">
        <v>2050</v>
      </c>
      <c r="D3734" s="355">
        <v>1858</v>
      </c>
      <c r="E3734">
        <v>0.1</v>
      </c>
      <c r="F3734">
        <v>1.23183</v>
      </c>
      <c r="G3734" s="355">
        <v>0</v>
      </c>
      <c r="H3734">
        <v>1.23183</v>
      </c>
      <c r="I3734">
        <v>53.11</v>
      </c>
      <c r="J3734" s="355">
        <v>15918.14</v>
      </c>
    </row>
    <row r="3735" spans="1:10" x14ac:dyDescent="0.2">
      <c r="A3735">
        <v>8825</v>
      </c>
      <c r="B3735" s="585">
        <v>43178.628472222219</v>
      </c>
      <c r="C3735" s="376" t="s">
        <v>93</v>
      </c>
      <c r="D3735" s="355">
        <v>1859</v>
      </c>
      <c r="E3735">
        <v>0.02</v>
      </c>
      <c r="F3735">
        <v>1.23156</v>
      </c>
      <c r="G3735" s="355">
        <v>0</v>
      </c>
      <c r="H3735">
        <v>0</v>
      </c>
    </row>
    <row r="3736" spans="1:10" x14ac:dyDescent="0.2">
      <c r="A3736">
        <v>8853</v>
      </c>
      <c r="B3736" s="585">
        <v>43179.54791666667</v>
      </c>
      <c r="C3736" s="376" t="s">
        <v>2050</v>
      </c>
      <c r="D3736" s="355">
        <v>1859</v>
      </c>
      <c r="E3736">
        <v>0.02</v>
      </c>
      <c r="F3736">
        <v>1.23109</v>
      </c>
      <c r="G3736" s="355">
        <v>0</v>
      </c>
      <c r="H3736">
        <v>1.23109</v>
      </c>
      <c r="I3736">
        <v>0.93</v>
      </c>
      <c r="J3736" s="355">
        <v>15918.27</v>
      </c>
    </row>
    <row r="3737" spans="1:10" x14ac:dyDescent="0.2">
      <c r="A3737">
        <v>8833</v>
      </c>
      <c r="B3737" s="585">
        <v>43178.628472222219</v>
      </c>
      <c r="C3737" s="376" t="s">
        <v>92</v>
      </c>
      <c r="D3737" s="355">
        <v>1860</v>
      </c>
      <c r="E3737">
        <v>0.01</v>
      </c>
      <c r="F3737">
        <v>1.23186</v>
      </c>
      <c r="G3737" s="355">
        <v>0</v>
      </c>
      <c r="H3737">
        <v>0</v>
      </c>
    </row>
    <row r="3738" spans="1:10" x14ac:dyDescent="0.2">
      <c r="A3738">
        <v>8835</v>
      </c>
      <c r="B3738" s="585">
        <v>43178.793055555558</v>
      </c>
      <c r="C3738" s="376" t="s">
        <v>2050</v>
      </c>
      <c r="D3738" s="355">
        <v>1860</v>
      </c>
      <c r="E3738">
        <v>0.01</v>
      </c>
      <c r="F3738">
        <v>1.23343</v>
      </c>
      <c r="G3738" s="355">
        <v>0</v>
      </c>
      <c r="H3738">
        <v>1.23343</v>
      </c>
      <c r="I3738">
        <v>1.5</v>
      </c>
      <c r="J3738" s="355">
        <v>15919.64</v>
      </c>
    </row>
    <row r="3739" spans="1:10" x14ac:dyDescent="0.2">
      <c r="A3739">
        <v>8836</v>
      </c>
      <c r="B3739" s="585">
        <v>43178.793055555558</v>
      </c>
      <c r="C3739" s="376" t="s">
        <v>92</v>
      </c>
      <c r="D3739" s="355">
        <v>1861</v>
      </c>
      <c r="E3739">
        <v>0.01</v>
      </c>
      <c r="F3739">
        <v>1.23346</v>
      </c>
      <c r="G3739" s="355">
        <v>0</v>
      </c>
      <c r="H3739">
        <v>0</v>
      </c>
    </row>
    <row r="3740" spans="1:10" x14ac:dyDescent="0.2">
      <c r="A3740">
        <v>8838</v>
      </c>
      <c r="B3740" s="585">
        <v>43178.875</v>
      </c>
      <c r="C3740" s="376" t="s">
        <v>2050</v>
      </c>
      <c r="D3740" s="355">
        <v>1861</v>
      </c>
      <c r="E3740">
        <v>0.01</v>
      </c>
      <c r="F3740">
        <v>1.2350300000000001</v>
      </c>
      <c r="G3740" s="355">
        <v>0</v>
      </c>
      <c r="H3740">
        <v>1.2350300000000001</v>
      </c>
      <c r="I3740">
        <v>1.5</v>
      </c>
      <c r="J3740" s="355">
        <v>15921.14</v>
      </c>
    </row>
    <row r="3741" spans="1:10" x14ac:dyDescent="0.2">
      <c r="A3741">
        <v>8839</v>
      </c>
      <c r="B3741" s="585">
        <v>43178.875</v>
      </c>
      <c r="C3741" s="376" t="s">
        <v>92</v>
      </c>
      <c r="D3741" s="355">
        <v>1862</v>
      </c>
      <c r="E3741">
        <v>0.01</v>
      </c>
      <c r="F3741">
        <v>1.23505</v>
      </c>
      <c r="G3741" s="355">
        <v>0</v>
      </c>
      <c r="H3741">
        <v>0</v>
      </c>
    </row>
    <row r="3742" spans="1:10" x14ac:dyDescent="0.2">
      <c r="A3742">
        <v>8886</v>
      </c>
      <c r="B3742" s="585">
        <v>43180.681250000001</v>
      </c>
      <c r="C3742" s="376" t="s">
        <v>2050</v>
      </c>
      <c r="D3742" s="355">
        <v>1862</v>
      </c>
      <c r="E3742">
        <v>0.01</v>
      </c>
      <c r="F3742">
        <v>1.22908</v>
      </c>
      <c r="G3742" s="355">
        <v>0</v>
      </c>
      <c r="H3742">
        <v>1.22908</v>
      </c>
      <c r="I3742">
        <v>-6.28</v>
      </c>
      <c r="J3742" s="355">
        <v>15929.89</v>
      </c>
    </row>
    <row r="3743" spans="1:10" x14ac:dyDescent="0.2">
      <c r="A3743">
        <v>8841</v>
      </c>
      <c r="B3743" s="585">
        <v>43178.908333333333</v>
      </c>
      <c r="C3743" s="376" t="s">
        <v>93</v>
      </c>
      <c r="D3743" s="355">
        <v>1863</v>
      </c>
      <c r="E3743">
        <v>0.03</v>
      </c>
      <c r="F3743">
        <v>1.23506</v>
      </c>
      <c r="G3743" s="355">
        <v>0</v>
      </c>
      <c r="H3743">
        <v>0</v>
      </c>
    </row>
    <row r="3744" spans="1:10" x14ac:dyDescent="0.2">
      <c r="A3744">
        <v>8854</v>
      </c>
      <c r="B3744" s="585">
        <v>43179.54791666667</v>
      </c>
      <c r="C3744" s="376" t="s">
        <v>2050</v>
      </c>
      <c r="D3744" s="355">
        <v>1863</v>
      </c>
      <c r="E3744">
        <v>0.03</v>
      </c>
      <c r="F3744">
        <v>1.23109</v>
      </c>
      <c r="G3744" s="355">
        <v>0</v>
      </c>
      <c r="H3744">
        <v>1.23109</v>
      </c>
      <c r="I3744">
        <v>11.9</v>
      </c>
      <c r="J3744" s="355">
        <v>15930.17</v>
      </c>
    </row>
    <row r="3745" spans="1:10" x14ac:dyDescent="0.2">
      <c r="A3745">
        <v>8849</v>
      </c>
      <c r="B3745" s="585">
        <v>43179.538888888892</v>
      </c>
      <c r="C3745" s="376" t="s">
        <v>92</v>
      </c>
      <c r="D3745" s="355">
        <v>1864</v>
      </c>
      <c r="E3745">
        <v>0.02</v>
      </c>
      <c r="F3745">
        <v>1.2313799999999999</v>
      </c>
      <c r="G3745" s="355">
        <v>0</v>
      </c>
      <c r="H3745">
        <v>0</v>
      </c>
    </row>
    <row r="3746" spans="1:10" x14ac:dyDescent="0.2">
      <c r="A3746">
        <v>8887</v>
      </c>
      <c r="B3746" s="585">
        <v>43180.681250000001</v>
      </c>
      <c r="C3746" s="376" t="s">
        <v>2050</v>
      </c>
      <c r="D3746" s="355">
        <v>1864</v>
      </c>
      <c r="E3746">
        <v>0.02</v>
      </c>
      <c r="F3746">
        <v>1.22908</v>
      </c>
      <c r="G3746" s="355">
        <v>0</v>
      </c>
      <c r="H3746">
        <v>1.22908</v>
      </c>
      <c r="I3746">
        <v>-4.9800000000000004</v>
      </c>
      <c r="J3746" s="355">
        <v>15924.91</v>
      </c>
    </row>
    <row r="3747" spans="1:10" x14ac:dyDescent="0.2">
      <c r="A3747">
        <v>8855</v>
      </c>
      <c r="B3747" s="585">
        <v>43179.54791666667</v>
      </c>
      <c r="C3747" s="376" t="s">
        <v>93</v>
      </c>
      <c r="D3747" s="355">
        <v>1865</v>
      </c>
      <c r="E3747">
        <v>0.01</v>
      </c>
      <c r="F3747">
        <v>1.23106</v>
      </c>
      <c r="G3747" s="355">
        <v>0</v>
      </c>
      <c r="H3747">
        <v>0</v>
      </c>
    </row>
    <row r="3748" spans="1:10" x14ac:dyDescent="0.2">
      <c r="A3748">
        <v>8857</v>
      </c>
      <c r="B3748" s="585">
        <v>43179.625</v>
      </c>
      <c r="C3748" s="376" t="s">
        <v>2050</v>
      </c>
      <c r="D3748" s="355">
        <v>1865</v>
      </c>
      <c r="E3748">
        <v>0.01</v>
      </c>
      <c r="F3748">
        <v>1.22949</v>
      </c>
      <c r="G3748" s="355">
        <v>0</v>
      </c>
      <c r="H3748">
        <v>1.22949</v>
      </c>
      <c r="I3748">
        <v>1.5</v>
      </c>
      <c r="J3748" s="355">
        <v>15931.67</v>
      </c>
    </row>
    <row r="3749" spans="1:10" x14ac:dyDescent="0.2">
      <c r="A3749">
        <v>8858</v>
      </c>
      <c r="B3749" s="585">
        <v>43179.625</v>
      </c>
      <c r="C3749" s="376" t="s">
        <v>93</v>
      </c>
      <c r="D3749" s="355">
        <v>1866</v>
      </c>
      <c r="E3749">
        <v>0.01</v>
      </c>
      <c r="F3749">
        <v>1.2294499999999999</v>
      </c>
      <c r="G3749" s="355">
        <v>0</v>
      </c>
      <c r="H3749">
        <v>0</v>
      </c>
    </row>
    <row r="3750" spans="1:10" x14ac:dyDescent="0.2">
      <c r="A3750">
        <v>8860</v>
      </c>
      <c r="B3750" s="585">
        <v>43179.670138888891</v>
      </c>
      <c r="C3750" s="376" t="s">
        <v>2050</v>
      </c>
      <c r="D3750" s="355">
        <v>1866</v>
      </c>
      <c r="E3750">
        <v>0.01</v>
      </c>
      <c r="F3750">
        <v>1.2278800000000001</v>
      </c>
      <c r="G3750" s="355">
        <v>0</v>
      </c>
      <c r="H3750">
        <v>1.2278800000000001</v>
      </c>
      <c r="I3750">
        <v>1.5</v>
      </c>
      <c r="J3750" s="355">
        <v>15933.17</v>
      </c>
    </row>
    <row r="3751" spans="1:10" x14ac:dyDescent="0.2">
      <c r="A3751">
        <v>8861</v>
      </c>
      <c r="B3751" s="585">
        <v>43179.670138888891</v>
      </c>
      <c r="C3751" s="376" t="s">
        <v>93</v>
      </c>
      <c r="D3751" s="355">
        <v>1867</v>
      </c>
      <c r="E3751">
        <v>0.01</v>
      </c>
      <c r="F3751">
        <v>1.22783</v>
      </c>
      <c r="G3751" s="355">
        <v>0</v>
      </c>
      <c r="H3751">
        <v>0</v>
      </c>
    </row>
    <row r="3752" spans="1:10" x14ac:dyDescent="0.2">
      <c r="A3752">
        <v>8867</v>
      </c>
      <c r="B3752" s="585">
        <v>43179.807638888888</v>
      </c>
      <c r="C3752" s="376" t="s">
        <v>2050</v>
      </c>
      <c r="D3752" s="355">
        <v>1867</v>
      </c>
      <c r="E3752">
        <v>0.01</v>
      </c>
      <c r="F3752">
        <v>1.2262599999999999</v>
      </c>
      <c r="G3752" s="355">
        <v>0</v>
      </c>
      <c r="H3752">
        <v>1.2262599999999999</v>
      </c>
      <c r="I3752">
        <v>1.5</v>
      </c>
      <c r="J3752" s="355">
        <v>15934.67</v>
      </c>
    </row>
    <row r="3753" spans="1:10" x14ac:dyDescent="0.2">
      <c r="A3753">
        <v>8863</v>
      </c>
      <c r="B3753" s="585">
        <v>43179.670138888891</v>
      </c>
      <c r="C3753" s="376" t="s">
        <v>92</v>
      </c>
      <c r="D3753" s="355">
        <v>1868</v>
      </c>
      <c r="E3753">
        <v>0.03</v>
      </c>
      <c r="F3753">
        <v>1.22786</v>
      </c>
      <c r="G3753" s="355">
        <v>0</v>
      </c>
      <c r="H3753">
        <v>0</v>
      </c>
    </row>
    <row r="3754" spans="1:10" x14ac:dyDescent="0.2">
      <c r="A3754">
        <v>8888</v>
      </c>
      <c r="B3754" s="585">
        <v>43180.681250000001</v>
      </c>
      <c r="C3754" s="376" t="s">
        <v>2050</v>
      </c>
      <c r="D3754" s="355">
        <v>1868</v>
      </c>
      <c r="E3754">
        <v>0.03</v>
      </c>
      <c r="F3754">
        <v>1.22908</v>
      </c>
      <c r="G3754" s="355">
        <v>0</v>
      </c>
      <c r="H3754">
        <v>1.22908</v>
      </c>
      <c r="I3754">
        <v>3.09</v>
      </c>
      <c r="J3754" s="355">
        <v>15928.01</v>
      </c>
    </row>
    <row r="3755" spans="1:10" x14ac:dyDescent="0.2">
      <c r="A3755">
        <v>8868</v>
      </c>
      <c r="B3755" s="585">
        <v>43179.807638888888</v>
      </c>
      <c r="C3755" s="376" t="s">
        <v>93</v>
      </c>
      <c r="D3755" s="355">
        <v>1869</v>
      </c>
      <c r="E3755">
        <v>0.01</v>
      </c>
      <c r="F3755">
        <v>1.2262</v>
      </c>
      <c r="G3755" s="355">
        <v>0</v>
      </c>
      <c r="H3755">
        <v>0</v>
      </c>
    </row>
    <row r="3756" spans="1:10" x14ac:dyDescent="0.2">
      <c r="A3756">
        <v>8870</v>
      </c>
      <c r="B3756" s="585">
        <v>43179.827777777777</v>
      </c>
      <c r="C3756" s="376" t="s">
        <v>2050</v>
      </c>
      <c r="D3756" s="355">
        <v>1869</v>
      </c>
      <c r="E3756">
        <v>0.01</v>
      </c>
      <c r="F3756">
        <v>1.2246300000000001</v>
      </c>
      <c r="G3756" s="355">
        <v>0</v>
      </c>
      <c r="H3756">
        <v>1.2246300000000001</v>
      </c>
      <c r="I3756">
        <v>1.5</v>
      </c>
      <c r="J3756" s="355">
        <v>15936.17</v>
      </c>
    </row>
    <row r="3757" spans="1:10" x14ac:dyDescent="0.2">
      <c r="A3757">
        <v>8871</v>
      </c>
      <c r="B3757" s="585">
        <v>43179.827777777777</v>
      </c>
      <c r="C3757" s="376" t="s">
        <v>93</v>
      </c>
      <c r="D3757" s="355">
        <v>1870</v>
      </c>
      <c r="E3757">
        <v>0.01</v>
      </c>
      <c r="F3757">
        <v>1.2245999999999999</v>
      </c>
      <c r="G3757" s="355">
        <v>0</v>
      </c>
      <c r="H3757">
        <v>0</v>
      </c>
    </row>
    <row r="3758" spans="1:10" x14ac:dyDescent="0.2">
      <c r="A3758">
        <v>8893</v>
      </c>
      <c r="B3758" s="585">
        <v>43180.876388888886</v>
      </c>
      <c r="C3758" s="376" t="s">
        <v>2050</v>
      </c>
      <c r="D3758" s="355">
        <v>1870</v>
      </c>
      <c r="E3758">
        <v>0.01</v>
      </c>
      <c r="F3758">
        <v>1.22539</v>
      </c>
      <c r="G3758" s="355">
        <v>0</v>
      </c>
      <c r="H3758">
        <v>1.22539</v>
      </c>
      <c r="I3758">
        <v>-0.79</v>
      </c>
      <c r="J3758" s="355">
        <v>15956.02</v>
      </c>
    </row>
    <row r="3759" spans="1:10" x14ac:dyDescent="0.2">
      <c r="A3759">
        <v>8873</v>
      </c>
      <c r="B3759" s="585">
        <v>43179.963888888888</v>
      </c>
      <c r="C3759" s="376" t="s">
        <v>92</v>
      </c>
      <c r="D3759" s="355">
        <v>1871</v>
      </c>
      <c r="E3759">
        <v>0.06</v>
      </c>
      <c r="F3759">
        <v>1.22434</v>
      </c>
      <c r="G3759" s="355">
        <v>0</v>
      </c>
      <c r="H3759">
        <v>0</v>
      </c>
    </row>
    <row r="3760" spans="1:10" x14ac:dyDescent="0.2">
      <c r="A3760">
        <v>8889</v>
      </c>
      <c r="B3760" s="585">
        <v>43180.681250000001</v>
      </c>
      <c r="C3760" s="376" t="s">
        <v>2050</v>
      </c>
      <c r="D3760" s="355">
        <v>1871</v>
      </c>
      <c r="E3760">
        <v>0.06</v>
      </c>
      <c r="F3760">
        <v>1.22908</v>
      </c>
      <c r="G3760" s="355">
        <v>0</v>
      </c>
      <c r="H3760">
        <v>1.22908</v>
      </c>
      <c r="I3760">
        <v>27.31</v>
      </c>
      <c r="J3760" s="355">
        <v>15955.32</v>
      </c>
    </row>
    <row r="3761" spans="1:10" x14ac:dyDescent="0.2">
      <c r="A3761">
        <v>8883</v>
      </c>
      <c r="B3761" s="585">
        <v>43180.456944444442</v>
      </c>
      <c r="C3761" s="376" t="s">
        <v>93</v>
      </c>
      <c r="D3761" s="355">
        <v>1872</v>
      </c>
      <c r="E3761">
        <v>0.02</v>
      </c>
      <c r="F3761">
        <v>1.2281</v>
      </c>
      <c r="G3761" s="355">
        <v>0</v>
      </c>
      <c r="H3761">
        <v>0</v>
      </c>
    </row>
    <row r="3762" spans="1:10" x14ac:dyDescent="0.2">
      <c r="A3762">
        <v>8894</v>
      </c>
      <c r="B3762" s="585">
        <v>43180.876388888886</v>
      </c>
      <c r="C3762" s="376" t="s">
        <v>2050</v>
      </c>
      <c r="D3762" s="355">
        <v>1872</v>
      </c>
      <c r="E3762">
        <v>0.02</v>
      </c>
      <c r="F3762">
        <v>1.22539</v>
      </c>
      <c r="G3762" s="355">
        <v>0</v>
      </c>
      <c r="H3762">
        <v>1.22539</v>
      </c>
      <c r="I3762">
        <v>5.28</v>
      </c>
      <c r="J3762" s="355">
        <v>15961.3</v>
      </c>
    </row>
    <row r="3763" spans="1:10" x14ac:dyDescent="0.2">
      <c r="A3763">
        <v>8890</v>
      </c>
      <c r="B3763" s="585">
        <v>43180.681250000001</v>
      </c>
      <c r="C3763" s="376" t="s">
        <v>92</v>
      </c>
      <c r="D3763" s="355">
        <v>1873</v>
      </c>
      <c r="E3763">
        <v>0.01</v>
      </c>
      <c r="F3763">
        <v>1.2291099999999999</v>
      </c>
      <c r="G3763" s="355">
        <v>0</v>
      </c>
      <c r="H3763">
        <v>0</v>
      </c>
    </row>
    <row r="3764" spans="1:10" x14ac:dyDescent="0.2">
      <c r="A3764">
        <v>8892</v>
      </c>
      <c r="B3764" s="585">
        <v>43180.875</v>
      </c>
      <c r="C3764" s="376" t="s">
        <v>2050</v>
      </c>
      <c r="D3764" s="355">
        <v>1873</v>
      </c>
      <c r="E3764">
        <v>0.01</v>
      </c>
      <c r="F3764">
        <v>1.23068</v>
      </c>
      <c r="G3764" s="355">
        <v>0</v>
      </c>
      <c r="H3764">
        <v>1.23068</v>
      </c>
      <c r="I3764">
        <v>1.5</v>
      </c>
      <c r="J3764" s="355">
        <v>15956.82</v>
      </c>
    </row>
    <row r="3765" spans="1:10" x14ac:dyDescent="0.2">
      <c r="A3765">
        <v>8895</v>
      </c>
      <c r="B3765" s="585">
        <v>43180.878472222219</v>
      </c>
      <c r="C3765" s="376" t="s">
        <v>93</v>
      </c>
      <c r="D3765" s="355">
        <v>1874</v>
      </c>
      <c r="E3765">
        <v>0.01</v>
      </c>
      <c r="F3765">
        <v>1.22925</v>
      </c>
      <c r="G3765" s="355">
        <v>0</v>
      </c>
      <c r="H3765">
        <v>0</v>
      </c>
    </row>
    <row r="3766" spans="1:10" x14ac:dyDescent="0.2">
      <c r="A3766">
        <v>8927</v>
      </c>
      <c r="B3766" s="585">
        <v>43181.531944444447</v>
      </c>
      <c r="C3766" s="376" t="s">
        <v>2050</v>
      </c>
      <c r="D3766" s="355">
        <v>1874</v>
      </c>
      <c r="E3766">
        <v>0.01</v>
      </c>
      <c r="F3766">
        <v>1.2330399999999999</v>
      </c>
      <c r="G3766" s="355">
        <v>0</v>
      </c>
      <c r="H3766">
        <v>1.2330399999999999</v>
      </c>
      <c r="I3766">
        <v>-3.66</v>
      </c>
      <c r="J3766" s="355">
        <v>15965.14</v>
      </c>
    </row>
    <row r="3767" spans="1:10" x14ac:dyDescent="0.2">
      <c r="A3767">
        <v>8897</v>
      </c>
      <c r="B3767" s="585">
        <v>43180.878472222219</v>
      </c>
      <c r="C3767" s="376" t="s">
        <v>92</v>
      </c>
      <c r="D3767" s="355">
        <v>1875</v>
      </c>
      <c r="E3767">
        <v>0.01</v>
      </c>
      <c r="F3767">
        <v>1.22929</v>
      </c>
      <c r="G3767" s="355">
        <v>0</v>
      </c>
      <c r="H3767">
        <v>0</v>
      </c>
    </row>
    <row r="3768" spans="1:10" x14ac:dyDescent="0.2">
      <c r="A3768">
        <v>8899</v>
      </c>
      <c r="B3768" s="585">
        <v>43180.884027777778</v>
      </c>
      <c r="C3768" s="376" t="s">
        <v>2050</v>
      </c>
      <c r="D3768" s="355">
        <v>1875</v>
      </c>
      <c r="E3768">
        <v>0.01</v>
      </c>
      <c r="F3768">
        <v>1.2308600000000001</v>
      </c>
      <c r="G3768" s="355">
        <v>0</v>
      </c>
      <c r="H3768">
        <v>1.2308600000000001</v>
      </c>
      <c r="I3768">
        <v>1.5</v>
      </c>
      <c r="J3768" s="355">
        <v>15962.8</v>
      </c>
    </row>
    <row r="3769" spans="1:10" x14ac:dyDescent="0.2">
      <c r="A3769">
        <v>8900</v>
      </c>
      <c r="B3769" s="585">
        <v>43180.885416666664</v>
      </c>
      <c r="C3769" s="376" t="s">
        <v>92</v>
      </c>
      <c r="D3769" s="355">
        <v>1876</v>
      </c>
      <c r="E3769">
        <v>0.01</v>
      </c>
      <c r="F3769">
        <v>1.2316400000000001</v>
      </c>
      <c r="G3769" s="355">
        <v>0</v>
      </c>
      <c r="H3769">
        <v>0</v>
      </c>
    </row>
    <row r="3770" spans="1:10" x14ac:dyDescent="0.2">
      <c r="A3770">
        <v>8902</v>
      </c>
      <c r="B3770" s="585">
        <v>43180.916666666664</v>
      </c>
      <c r="C3770" s="376" t="s">
        <v>2050</v>
      </c>
      <c r="D3770" s="355">
        <v>1876</v>
      </c>
      <c r="E3770">
        <v>0.01</v>
      </c>
      <c r="F3770">
        <v>1.2332099999999999</v>
      </c>
      <c r="G3770" s="355">
        <v>0</v>
      </c>
      <c r="H3770">
        <v>1.2332099999999999</v>
      </c>
      <c r="I3770">
        <v>1.5</v>
      </c>
      <c r="J3770" s="355">
        <v>15964.3</v>
      </c>
    </row>
    <row r="3771" spans="1:10" x14ac:dyDescent="0.2">
      <c r="A3771">
        <v>8903</v>
      </c>
      <c r="B3771" s="585">
        <v>43180.916666666664</v>
      </c>
      <c r="C3771" s="376" t="s">
        <v>93</v>
      </c>
      <c r="D3771" s="355">
        <v>1877</v>
      </c>
      <c r="E3771">
        <v>0.02</v>
      </c>
      <c r="F3771">
        <v>1.2334499999999999</v>
      </c>
      <c r="G3771" s="355">
        <v>0</v>
      </c>
      <c r="H3771">
        <v>0</v>
      </c>
    </row>
    <row r="3772" spans="1:10" x14ac:dyDescent="0.2">
      <c r="A3772">
        <v>8928</v>
      </c>
      <c r="B3772" s="585">
        <v>43181.531944444447</v>
      </c>
      <c r="C3772" s="376" t="s">
        <v>2050</v>
      </c>
      <c r="D3772" s="355">
        <v>1877</v>
      </c>
      <c r="E3772">
        <v>0.02</v>
      </c>
      <c r="F3772">
        <v>1.2330399999999999</v>
      </c>
      <c r="G3772" s="355">
        <v>0</v>
      </c>
      <c r="H3772">
        <v>1.2330399999999999</v>
      </c>
      <c r="I3772">
        <v>1.07</v>
      </c>
      <c r="J3772" s="355">
        <v>15966.21</v>
      </c>
    </row>
    <row r="3773" spans="1:10" x14ac:dyDescent="0.2">
      <c r="A3773">
        <v>8906</v>
      </c>
      <c r="B3773" s="585">
        <v>43180.916666666664</v>
      </c>
      <c r="C3773" s="376" t="s">
        <v>92</v>
      </c>
      <c r="D3773" s="355">
        <v>1878</v>
      </c>
      <c r="E3773">
        <v>0.01</v>
      </c>
      <c r="F3773">
        <v>1.2335100000000001</v>
      </c>
      <c r="G3773" s="355">
        <v>0</v>
      </c>
      <c r="H3773">
        <v>0</v>
      </c>
    </row>
    <row r="3774" spans="1:10" x14ac:dyDescent="0.2">
      <c r="A3774">
        <v>8911</v>
      </c>
      <c r="B3774" s="585">
        <v>43181.12777777778</v>
      </c>
      <c r="C3774" s="376" t="s">
        <v>2050</v>
      </c>
      <c r="D3774" s="355">
        <v>1878</v>
      </c>
      <c r="E3774">
        <v>0.01</v>
      </c>
      <c r="F3774">
        <v>1.2354400000000001</v>
      </c>
      <c r="G3774" s="355">
        <v>0</v>
      </c>
      <c r="H3774">
        <v>1.2354400000000001</v>
      </c>
      <c r="I3774">
        <v>1.5</v>
      </c>
      <c r="J3774" s="355">
        <v>15965.8</v>
      </c>
    </row>
    <row r="3775" spans="1:10" x14ac:dyDescent="0.2">
      <c r="A3775">
        <v>8912</v>
      </c>
      <c r="B3775" s="585">
        <v>43181.12777777778</v>
      </c>
      <c r="C3775" s="376" t="s">
        <v>92</v>
      </c>
      <c r="D3775" s="355">
        <v>1879</v>
      </c>
      <c r="E3775">
        <v>0.01</v>
      </c>
      <c r="F3775">
        <v>1.23546</v>
      </c>
      <c r="G3775" s="355">
        <v>0</v>
      </c>
      <c r="H3775">
        <v>0</v>
      </c>
    </row>
    <row r="3776" spans="1:10" x14ac:dyDescent="0.2">
      <c r="A3776">
        <v>8918</v>
      </c>
      <c r="B3776" s="585">
        <v>43181.431250000001</v>
      </c>
      <c r="C3776" s="376" t="s">
        <v>2050</v>
      </c>
      <c r="D3776" s="355">
        <v>1879</v>
      </c>
      <c r="E3776">
        <v>0.01</v>
      </c>
      <c r="F3776">
        <v>1.2370300000000001</v>
      </c>
      <c r="G3776" s="355">
        <v>0</v>
      </c>
      <c r="H3776">
        <v>1.2370300000000001</v>
      </c>
      <c r="I3776">
        <v>1.5</v>
      </c>
      <c r="J3776" s="355">
        <v>15967.3</v>
      </c>
    </row>
    <row r="3777" spans="1:10" x14ac:dyDescent="0.2">
      <c r="A3777">
        <v>8914</v>
      </c>
      <c r="B3777" s="585">
        <v>43181.431250000001</v>
      </c>
      <c r="C3777" s="376" t="s">
        <v>93</v>
      </c>
      <c r="D3777" s="355">
        <v>1880</v>
      </c>
      <c r="E3777">
        <v>0.03</v>
      </c>
      <c r="F3777">
        <v>1.2369699999999999</v>
      </c>
      <c r="G3777" s="355">
        <v>0</v>
      </c>
      <c r="H3777">
        <v>0</v>
      </c>
    </row>
    <row r="3778" spans="1:10" x14ac:dyDescent="0.2">
      <c r="A3778">
        <v>8929</v>
      </c>
      <c r="B3778" s="585">
        <v>43181.531944444447</v>
      </c>
      <c r="C3778" s="376" t="s">
        <v>2050</v>
      </c>
      <c r="D3778" s="355">
        <v>1880</v>
      </c>
      <c r="E3778">
        <v>0.03</v>
      </c>
      <c r="F3778">
        <v>1.2330399999999999</v>
      </c>
      <c r="G3778" s="355">
        <v>0</v>
      </c>
      <c r="H3778">
        <v>1.2330399999999999</v>
      </c>
      <c r="I3778">
        <v>11.58</v>
      </c>
      <c r="J3778" s="355">
        <v>15977.79</v>
      </c>
    </row>
    <row r="3779" spans="1:10" x14ac:dyDescent="0.2">
      <c r="A3779">
        <v>8919</v>
      </c>
      <c r="B3779" s="585">
        <v>43181.431250000001</v>
      </c>
      <c r="C3779" s="376" t="s">
        <v>92</v>
      </c>
      <c r="D3779" s="355">
        <v>1881</v>
      </c>
      <c r="E3779">
        <v>0.01</v>
      </c>
      <c r="F3779">
        <v>1.2370699999999999</v>
      </c>
      <c r="G3779" s="355">
        <v>0</v>
      </c>
      <c r="H3779">
        <v>0</v>
      </c>
    </row>
    <row r="3780" spans="1:10" x14ac:dyDescent="0.2">
      <c r="A3780">
        <v>8921</v>
      </c>
      <c r="B3780" s="585">
        <v>43181.443749999999</v>
      </c>
      <c r="C3780" s="376" t="s">
        <v>2050</v>
      </c>
      <c r="D3780" s="355">
        <v>1881</v>
      </c>
      <c r="E3780">
        <v>0.01</v>
      </c>
      <c r="F3780">
        <v>1.23864</v>
      </c>
      <c r="G3780" s="355">
        <v>0</v>
      </c>
      <c r="H3780">
        <v>1.23864</v>
      </c>
      <c r="I3780">
        <v>1.5</v>
      </c>
      <c r="J3780" s="355">
        <v>15968.8</v>
      </c>
    </row>
    <row r="3781" spans="1:10" x14ac:dyDescent="0.2">
      <c r="A3781">
        <v>8922</v>
      </c>
      <c r="B3781" s="585">
        <v>43181.443749999999</v>
      </c>
      <c r="C3781" s="376" t="s">
        <v>92</v>
      </c>
      <c r="D3781" s="355">
        <v>1882</v>
      </c>
      <c r="E3781">
        <v>0.01</v>
      </c>
      <c r="F3781">
        <v>1.2386900000000001</v>
      </c>
      <c r="G3781" s="355">
        <v>0</v>
      </c>
      <c r="H3781">
        <v>0</v>
      </c>
    </row>
    <row r="3782" spans="1:10" x14ac:dyDescent="0.2">
      <c r="A3782">
        <v>8949</v>
      </c>
      <c r="B3782" s="585">
        <v>43182.638888888891</v>
      </c>
      <c r="C3782" s="376" t="s">
        <v>2050</v>
      </c>
      <c r="D3782" s="355">
        <v>1882</v>
      </c>
      <c r="E3782">
        <v>0.01</v>
      </c>
      <c r="F3782">
        <v>1.2357</v>
      </c>
      <c r="G3782" s="355">
        <v>0</v>
      </c>
      <c r="H3782">
        <v>1.2357</v>
      </c>
      <c r="I3782">
        <v>-3.18</v>
      </c>
      <c r="J3782" s="355">
        <v>15977.61</v>
      </c>
    </row>
    <row r="3783" spans="1:10" x14ac:dyDescent="0.2">
      <c r="A3783">
        <v>8924</v>
      </c>
      <c r="B3783" s="585">
        <v>43181.488888888889</v>
      </c>
      <c r="C3783" s="376" t="s">
        <v>92</v>
      </c>
      <c r="D3783" s="355">
        <v>1883</v>
      </c>
      <c r="E3783">
        <v>0.02</v>
      </c>
      <c r="F3783">
        <v>1.23519</v>
      </c>
      <c r="G3783" s="355">
        <v>0</v>
      </c>
      <c r="H3783">
        <v>0</v>
      </c>
    </row>
    <row r="3784" spans="1:10" x14ac:dyDescent="0.2">
      <c r="A3784">
        <v>8950</v>
      </c>
      <c r="B3784" s="585">
        <v>43182.638888888891</v>
      </c>
      <c r="C3784" s="376" t="s">
        <v>2050</v>
      </c>
      <c r="D3784" s="355">
        <v>1883</v>
      </c>
      <c r="E3784">
        <v>0.02</v>
      </c>
      <c r="F3784">
        <v>1.2357</v>
      </c>
      <c r="G3784" s="355">
        <v>0</v>
      </c>
      <c r="H3784">
        <v>1.2357</v>
      </c>
      <c r="I3784">
        <v>0.64</v>
      </c>
      <c r="J3784" s="355">
        <v>15978.26</v>
      </c>
    </row>
    <row r="3785" spans="1:10" x14ac:dyDescent="0.2">
      <c r="A3785">
        <v>8930</v>
      </c>
      <c r="B3785" s="585">
        <v>43181.531944444447</v>
      </c>
      <c r="C3785" s="376" t="s">
        <v>93</v>
      </c>
      <c r="D3785" s="355">
        <v>1884</v>
      </c>
      <c r="E3785">
        <v>0.01</v>
      </c>
      <c r="F3785">
        <v>1.23302</v>
      </c>
      <c r="G3785" s="355">
        <v>0</v>
      </c>
      <c r="H3785">
        <v>0</v>
      </c>
    </row>
    <row r="3786" spans="1:10" x14ac:dyDescent="0.2">
      <c r="A3786">
        <v>8936</v>
      </c>
      <c r="B3786" s="585">
        <v>43181.574999999997</v>
      </c>
      <c r="C3786" s="376" t="s">
        <v>2050</v>
      </c>
      <c r="D3786" s="355">
        <v>1884</v>
      </c>
      <c r="E3786">
        <v>0.01</v>
      </c>
      <c r="F3786">
        <v>1.2314499999999999</v>
      </c>
      <c r="G3786" s="355">
        <v>0</v>
      </c>
      <c r="H3786">
        <v>1.2314499999999999</v>
      </c>
      <c r="I3786">
        <v>1.5</v>
      </c>
      <c r="J3786" s="355">
        <v>15979.29</v>
      </c>
    </row>
    <row r="3787" spans="1:10" x14ac:dyDescent="0.2">
      <c r="A3787">
        <v>8932</v>
      </c>
      <c r="B3787" s="585">
        <v>43181.574999999997</v>
      </c>
      <c r="C3787" s="376" t="s">
        <v>92</v>
      </c>
      <c r="D3787" s="355">
        <v>1885</v>
      </c>
      <c r="E3787">
        <v>0.03</v>
      </c>
      <c r="F3787">
        <v>1.23166</v>
      </c>
      <c r="G3787" s="355">
        <v>0</v>
      </c>
      <c r="H3787">
        <v>0</v>
      </c>
    </row>
    <row r="3788" spans="1:10" x14ac:dyDescent="0.2">
      <c r="A3788">
        <v>8951</v>
      </c>
      <c r="B3788" s="585">
        <v>43182.638888888891</v>
      </c>
      <c r="C3788" s="376" t="s">
        <v>2050</v>
      </c>
      <c r="D3788" s="355">
        <v>1885</v>
      </c>
      <c r="E3788">
        <v>0.03</v>
      </c>
      <c r="F3788">
        <v>1.2357</v>
      </c>
      <c r="G3788" s="355">
        <v>0</v>
      </c>
      <c r="H3788">
        <v>1.2357</v>
      </c>
      <c r="I3788">
        <v>11.55</v>
      </c>
      <c r="J3788" s="355">
        <v>15989.81</v>
      </c>
    </row>
    <row r="3789" spans="1:10" x14ac:dyDescent="0.2">
      <c r="A3789">
        <v>8937</v>
      </c>
      <c r="B3789" s="585">
        <v>43181.574999999997</v>
      </c>
      <c r="C3789" s="376" t="s">
        <v>93</v>
      </c>
      <c r="D3789" s="355">
        <v>1886</v>
      </c>
      <c r="E3789">
        <v>0.01</v>
      </c>
      <c r="F3789">
        <v>1.2314000000000001</v>
      </c>
      <c r="G3789" s="355">
        <v>0</v>
      </c>
      <c r="H3789">
        <v>0</v>
      </c>
    </row>
    <row r="3790" spans="1:10" x14ac:dyDescent="0.2">
      <c r="A3790">
        <v>8939</v>
      </c>
      <c r="B3790" s="585">
        <v>43181.776388888888</v>
      </c>
      <c r="C3790" s="376" t="s">
        <v>2050</v>
      </c>
      <c r="D3790" s="355">
        <v>1886</v>
      </c>
      <c r="E3790">
        <v>0.01</v>
      </c>
      <c r="F3790">
        <v>1.22983</v>
      </c>
      <c r="G3790" s="355">
        <v>0</v>
      </c>
      <c r="H3790">
        <v>1.22983</v>
      </c>
      <c r="I3790">
        <v>1.5</v>
      </c>
      <c r="J3790" s="355">
        <v>15980.79</v>
      </c>
    </row>
    <row r="3791" spans="1:10" x14ac:dyDescent="0.2">
      <c r="A3791">
        <v>8940</v>
      </c>
      <c r="B3791" s="585">
        <v>43181.776388888888</v>
      </c>
      <c r="C3791" s="376" t="s">
        <v>93</v>
      </c>
      <c r="D3791" s="355">
        <v>1887</v>
      </c>
      <c r="E3791">
        <v>0.01</v>
      </c>
      <c r="F3791">
        <v>1.2298</v>
      </c>
      <c r="G3791" s="355">
        <v>0</v>
      </c>
      <c r="H3791">
        <v>0</v>
      </c>
    </row>
    <row r="3792" spans="1:10" x14ac:dyDescent="0.2">
      <c r="A3792">
        <v>9010</v>
      </c>
      <c r="B3792" s="585">
        <v>43186.517361111109</v>
      </c>
      <c r="C3792" s="376" t="s">
        <v>2050</v>
      </c>
      <c r="D3792" s="355">
        <v>1887</v>
      </c>
      <c r="E3792">
        <v>0.01</v>
      </c>
      <c r="F3792">
        <v>1.2418800000000001</v>
      </c>
      <c r="G3792" s="355">
        <v>0</v>
      </c>
      <c r="H3792">
        <v>1.2418800000000001</v>
      </c>
      <c r="I3792">
        <v>-11.95</v>
      </c>
      <c r="J3792" s="355">
        <v>15988.36</v>
      </c>
    </row>
    <row r="3793" spans="1:10" x14ac:dyDescent="0.2">
      <c r="A3793">
        <v>8946</v>
      </c>
      <c r="B3793" s="585">
        <v>43182.162499999999</v>
      </c>
      <c r="C3793" s="376" t="s">
        <v>93</v>
      </c>
      <c r="D3793" s="355">
        <v>1888</v>
      </c>
      <c r="E3793">
        <v>0.02</v>
      </c>
      <c r="F3793">
        <v>1.23342</v>
      </c>
      <c r="G3793" s="355">
        <v>0</v>
      </c>
      <c r="H3793">
        <v>0</v>
      </c>
    </row>
    <row r="3794" spans="1:10" x14ac:dyDescent="0.2">
      <c r="A3794">
        <v>9011</v>
      </c>
      <c r="B3794" s="585">
        <v>43186.517361111109</v>
      </c>
      <c r="C3794" s="376" t="s">
        <v>2050</v>
      </c>
      <c r="D3794" s="355">
        <v>1888</v>
      </c>
      <c r="E3794">
        <v>0.02</v>
      </c>
      <c r="F3794">
        <v>1.2418800000000001</v>
      </c>
      <c r="G3794" s="355">
        <v>0</v>
      </c>
      <c r="H3794">
        <v>1.2418800000000001</v>
      </c>
      <c r="I3794">
        <v>-16.8</v>
      </c>
      <c r="J3794" s="355">
        <v>15971.56</v>
      </c>
    </row>
    <row r="3795" spans="1:10" x14ac:dyDescent="0.2">
      <c r="A3795">
        <v>8952</v>
      </c>
      <c r="B3795" s="585">
        <v>43182.638888888891</v>
      </c>
      <c r="C3795" s="376" t="s">
        <v>92</v>
      </c>
      <c r="D3795" s="355">
        <v>1889</v>
      </c>
      <c r="E3795">
        <v>0.01</v>
      </c>
      <c r="F3795">
        <v>1.2357199999999999</v>
      </c>
      <c r="G3795" s="355">
        <v>0</v>
      </c>
      <c r="H3795">
        <v>0</v>
      </c>
    </row>
    <row r="3796" spans="1:10" x14ac:dyDescent="0.2">
      <c r="A3796">
        <v>8958</v>
      </c>
      <c r="B3796" s="585">
        <v>43182.90902777778</v>
      </c>
      <c r="C3796" s="376" t="s">
        <v>2050</v>
      </c>
      <c r="D3796" s="355">
        <v>1889</v>
      </c>
      <c r="E3796">
        <v>0.01</v>
      </c>
      <c r="F3796">
        <v>1.23729</v>
      </c>
      <c r="G3796" s="355">
        <v>0</v>
      </c>
      <c r="H3796">
        <v>1.23729</v>
      </c>
      <c r="I3796">
        <v>1.5</v>
      </c>
      <c r="J3796" s="355">
        <v>15991.31</v>
      </c>
    </row>
    <row r="3797" spans="1:10" x14ac:dyDescent="0.2">
      <c r="A3797">
        <v>8954</v>
      </c>
      <c r="B3797" s="585">
        <v>43182.898611111108</v>
      </c>
      <c r="C3797" s="376" t="s">
        <v>93</v>
      </c>
      <c r="D3797" s="355">
        <v>1890</v>
      </c>
      <c r="E3797">
        <v>0.03</v>
      </c>
      <c r="F3797">
        <v>1.2369399999999999</v>
      </c>
      <c r="G3797" s="355">
        <v>0</v>
      </c>
      <c r="H3797">
        <v>0</v>
      </c>
    </row>
    <row r="3798" spans="1:10" x14ac:dyDescent="0.2">
      <c r="A3798">
        <v>9012</v>
      </c>
      <c r="B3798" s="585">
        <v>43186.517361111109</v>
      </c>
      <c r="C3798" s="376" t="s">
        <v>2050</v>
      </c>
      <c r="D3798" s="355">
        <v>1890</v>
      </c>
      <c r="E3798">
        <v>0.03</v>
      </c>
      <c r="F3798">
        <v>1.2418800000000001</v>
      </c>
      <c r="G3798" s="355">
        <v>0</v>
      </c>
      <c r="H3798">
        <v>1.2418800000000001</v>
      </c>
      <c r="I3798">
        <v>-14.64</v>
      </c>
      <c r="J3798" s="355">
        <v>15956.92</v>
      </c>
    </row>
    <row r="3799" spans="1:10" x14ac:dyDescent="0.2">
      <c r="A3799">
        <v>8959</v>
      </c>
      <c r="B3799" s="585">
        <v>43182.90902777778</v>
      </c>
      <c r="C3799" s="376" t="s">
        <v>92</v>
      </c>
      <c r="D3799" s="355">
        <v>1891</v>
      </c>
      <c r="E3799">
        <v>0.01</v>
      </c>
      <c r="F3799">
        <v>1.23732</v>
      </c>
      <c r="G3799" s="355">
        <v>0</v>
      </c>
      <c r="H3799">
        <v>0</v>
      </c>
    </row>
    <row r="3800" spans="1:10" x14ac:dyDescent="0.2">
      <c r="A3800">
        <v>8965</v>
      </c>
      <c r="B3800" s="585">
        <v>43185.433333333334</v>
      </c>
      <c r="C3800" s="376" t="s">
        <v>2050</v>
      </c>
      <c r="D3800" s="355">
        <v>1891</v>
      </c>
      <c r="E3800">
        <v>0.01</v>
      </c>
      <c r="F3800">
        <v>1.2390099999999999</v>
      </c>
      <c r="G3800" s="355">
        <v>0</v>
      </c>
      <c r="H3800">
        <v>1.2390099999999999</v>
      </c>
      <c r="I3800">
        <v>1.5</v>
      </c>
      <c r="J3800" s="355">
        <v>15992.81</v>
      </c>
    </row>
    <row r="3801" spans="1:10" x14ac:dyDescent="0.2">
      <c r="A3801">
        <v>8966</v>
      </c>
      <c r="B3801" s="585">
        <v>43185.433333333334</v>
      </c>
      <c r="C3801" s="376" t="s">
        <v>92</v>
      </c>
      <c r="D3801" s="355">
        <v>1892</v>
      </c>
      <c r="E3801">
        <v>0.01</v>
      </c>
      <c r="F3801">
        <v>1.23905</v>
      </c>
      <c r="G3801" s="355">
        <v>0</v>
      </c>
      <c r="H3801">
        <v>0</v>
      </c>
    </row>
    <row r="3802" spans="1:10" x14ac:dyDescent="0.2">
      <c r="A3802">
        <v>8973</v>
      </c>
      <c r="B3802" s="585">
        <v>43185.522222222222</v>
      </c>
      <c r="C3802" s="376" t="s">
        <v>2050</v>
      </c>
      <c r="D3802" s="355">
        <v>1892</v>
      </c>
      <c r="E3802">
        <v>0.01</v>
      </c>
      <c r="F3802">
        <v>1.2406200000000001</v>
      </c>
      <c r="G3802" s="355">
        <v>0</v>
      </c>
      <c r="H3802">
        <v>1.2406200000000001</v>
      </c>
      <c r="I3802">
        <v>1.5</v>
      </c>
      <c r="J3802" s="355">
        <v>15994.31</v>
      </c>
    </row>
    <row r="3803" spans="1:10" x14ac:dyDescent="0.2">
      <c r="A3803">
        <v>8968</v>
      </c>
      <c r="B3803" s="585">
        <v>43185.518055555556</v>
      </c>
      <c r="C3803" s="376" t="s">
        <v>93</v>
      </c>
      <c r="D3803" s="355">
        <v>1893</v>
      </c>
      <c r="E3803">
        <v>0.06</v>
      </c>
      <c r="F3803">
        <v>1.2404500000000001</v>
      </c>
      <c r="G3803" s="355">
        <v>0</v>
      </c>
      <c r="H3803">
        <v>0</v>
      </c>
    </row>
    <row r="3804" spans="1:10" x14ac:dyDescent="0.2">
      <c r="A3804">
        <v>9013</v>
      </c>
      <c r="B3804" s="585">
        <v>43186.517361111109</v>
      </c>
      <c r="C3804" s="376" t="s">
        <v>2050</v>
      </c>
      <c r="D3804" s="355">
        <v>1893</v>
      </c>
      <c r="E3804">
        <v>0.06</v>
      </c>
      <c r="F3804">
        <v>1.2418800000000001</v>
      </c>
      <c r="G3804" s="355">
        <v>0</v>
      </c>
      <c r="H3804">
        <v>1.2418800000000001</v>
      </c>
      <c r="I3804">
        <v>-8.61</v>
      </c>
      <c r="J3804" s="355">
        <v>15948.32</v>
      </c>
    </row>
    <row r="3805" spans="1:10" x14ac:dyDescent="0.2">
      <c r="A3805">
        <v>8974</v>
      </c>
      <c r="B3805" s="585">
        <v>43185.522222222222</v>
      </c>
      <c r="C3805" s="376" t="s">
        <v>92</v>
      </c>
      <c r="D3805" s="355">
        <v>1894</v>
      </c>
      <c r="E3805">
        <v>0.01</v>
      </c>
      <c r="F3805">
        <v>1.2406699999999999</v>
      </c>
      <c r="G3805" s="355">
        <v>0</v>
      </c>
      <c r="H3805">
        <v>0</v>
      </c>
    </row>
    <row r="3806" spans="1:10" x14ac:dyDescent="0.2">
      <c r="A3806">
        <v>8976</v>
      </c>
      <c r="B3806" s="585">
        <v>43185.686111111114</v>
      </c>
      <c r="C3806" s="376" t="s">
        <v>2050</v>
      </c>
      <c r="D3806" s="355">
        <v>1894</v>
      </c>
      <c r="E3806">
        <v>0.01</v>
      </c>
      <c r="F3806">
        <v>1.24224</v>
      </c>
      <c r="G3806" s="355">
        <v>0</v>
      </c>
      <c r="H3806">
        <v>1.24224</v>
      </c>
      <c r="I3806">
        <v>1.5</v>
      </c>
      <c r="J3806" s="355">
        <v>15995.81</v>
      </c>
    </row>
    <row r="3807" spans="1:10" x14ac:dyDescent="0.2">
      <c r="A3807">
        <v>8977</v>
      </c>
      <c r="B3807" s="585">
        <v>43185.686111111114</v>
      </c>
      <c r="C3807" s="376" t="s">
        <v>92</v>
      </c>
      <c r="D3807" s="355">
        <v>1895</v>
      </c>
      <c r="E3807">
        <v>0.01</v>
      </c>
      <c r="F3807">
        <v>1.2422599999999999</v>
      </c>
      <c r="G3807" s="355">
        <v>0</v>
      </c>
      <c r="H3807">
        <v>0</v>
      </c>
    </row>
    <row r="3808" spans="1:10" x14ac:dyDescent="0.2">
      <c r="A3808">
        <v>8979</v>
      </c>
      <c r="B3808" s="585">
        <v>43185.706250000003</v>
      </c>
      <c r="C3808" s="376" t="s">
        <v>2050</v>
      </c>
      <c r="D3808" s="355">
        <v>1895</v>
      </c>
      <c r="E3808">
        <v>0.01</v>
      </c>
      <c r="F3808">
        <v>1.24383</v>
      </c>
      <c r="G3808" s="355">
        <v>0</v>
      </c>
      <c r="H3808">
        <v>1.24383</v>
      </c>
      <c r="I3808">
        <v>1.5</v>
      </c>
      <c r="J3808" s="355">
        <v>15997.31</v>
      </c>
    </row>
    <row r="3809" spans="1:10" x14ac:dyDescent="0.2">
      <c r="A3809">
        <v>8980</v>
      </c>
      <c r="B3809" s="585">
        <v>43185.706250000003</v>
      </c>
      <c r="C3809" s="376" t="s">
        <v>92</v>
      </c>
      <c r="D3809" s="355">
        <v>1896</v>
      </c>
      <c r="E3809">
        <v>0.01</v>
      </c>
      <c r="F3809">
        <v>1.2438400000000001</v>
      </c>
      <c r="G3809" s="355">
        <v>0</v>
      </c>
      <c r="H3809">
        <v>0</v>
      </c>
    </row>
    <row r="3810" spans="1:10" x14ac:dyDescent="0.2">
      <c r="A3810">
        <v>8988</v>
      </c>
      <c r="B3810" s="585">
        <v>43185.865972222222</v>
      </c>
      <c r="C3810" s="376" t="s">
        <v>2050</v>
      </c>
      <c r="D3810" s="355">
        <v>1896</v>
      </c>
      <c r="E3810">
        <v>0.01</v>
      </c>
      <c r="F3810">
        <v>1.2454099999999999</v>
      </c>
      <c r="G3810" s="355">
        <v>0</v>
      </c>
      <c r="H3810">
        <v>1.2454099999999999</v>
      </c>
      <c r="I3810">
        <v>1.5</v>
      </c>
      <c r="J3810" s="355">
        <v>15998.81</v>
      </c>
    </row>
    <row r="3811" spans="1:10" x14ac:dyDescent="0.2">
      <c r="A3811">
        <v>8982</v>
      </c>
      <c r="B3811" s="585">
        <v>43185.708333333336</v>
      </c>
      <c r="C3811" s="376" t="s">
        <v>93</v>
      </c>
      <c r="D3811" s="355">
        <v>1897</v>
      </c>
      <c r="E3811">
        <v>0.1</v>
      </c>
      <c r="F3811">
        <v>1.24397</v>
      </c>
      <c r="G3811" s="355">
        <v>0</v>
      </c>
      <c r="H3811">
        <v>0</v>
      </c>
    </row>
    <row r="3812" spans="1:10" x14ac:dyDescent="0.2">
      <c r="A3812">
        <v>9014</v>
      </c>
      <c r="B3812" s="585">
        <v>43186.517361111109</v>
      </c>
      <c r="C3812" s="376" t="s">
        <v>2050</v>
      </c>
      <c r="D3812" s="355">
        <v>1897</v>
      </c>
      <c r="E3812">
        <v>0.1</v>
      </c>
      <c r="F3812">
        <v>1.2418800000000001</v>
      </c>
      <c r="G3812" s="355">
        <v>0</v>
      </c>
      <c r="H3812">
        <v>1.2418800000000001</v>
      </c>
      <c r="I3812">
        <v>20.85</v>
      </c>
      <c r="J3812" s="355">
        <v>15969.17</v>
      </c>
    </row>
    <row r="3813" spans="1:10" x14ac:dyDescent="0.2">
      <c r="A3813">
        <v>8989</v>
      </c>
      <c r="B3813" s="585">
        <v>43185.865972222222</v>
      </c>
      <c r="C3813" s="376" t="s">
        <v>92</v>
      </c>
      <c r="D3813" s="355">
        <v>1898</v>
      </c>
      <c r="E3813">
        <v>0.01</v>
      </c>
      <c r="F3813">
        <v>1.24542</v>
      </c>
      <c r="G3813" s="355">
        <v>0</v>
      </c>
      <c r="H3813">
        <v>0</v>
      </c>
    </row>
    <row r="3814" spans="1:10" x14ac:dyDescent="0.2">
      <c r="A3814">
        <v>8997</v>
      </c>
      <c r="B3814" s="585">
        <v>43186.404861111114</v>
      </c>
      <c r="C3814" s="376" t="s">
        <v>2050</v>
      </c>
      <c r="D3814" s="355">
        <v>1898</v>
      </c>
      <c r="E3814">
        <v>0.01</v>
      </c>
      <c r="F3814">
        <v>1.2471099999999999</v>
      </c>
      <c r="G3814" s="355">
        <v>0</v>
      </c>
      <c r="H3814">
        <v>1.2471099999999999</v>
      </c>
      <c r="I3814">
        <v>1.5</v>
      </c>
      <c r="J3814" s="355">
        <v>16000.31</v>
      </c>
    </row>
    <row r="3815" spans="1:10" x14ac:dyDescent="0.2">
      <c r="A3815">
        <v>8998</v>
      </c>
      <c r="B3815" s="585">
        <v>43186.404861111114</v>
      </c>
      <c r="C3815" s="376" t="s">
        <v>92</v>
      </c>
      <c r="D3815" s="355">
        <v>1899</v>
      </c>
      <c r="E3815">
        <v>0.01</v>
      </c>
      <c r="F3815">
        <v>1.24715</v>
      </c>
      <c r="G3815" s="355">
        <v>0</v>
      </c>
      <c r="H3815">
        <v>0</v>
      </c>
    </row>
    <row r="3816" spans="1:10" x14ac:dyDescent="0.2">
      <c r="A3816">
        <v>9215</v>
      </c>
      <c r="B3816" s="585">
        <v>43199.629166666666</v>
      </c>
      <c r="C3816" s="376" t="s">
        <v>2050</v>
      </c>
      <c r="D3816" s="355">
        <v>1899</v>
      </c>
      <c r="E3816">
        <v>0.01</v>
      </c>
      <c r="F3816">
        <v>1.22925</v>
      </c>
      <c r="G3816" s="355">
        <v>0</v>
      </c>
      <c r="H3816">
        <v>1.22925</v>
      </c>
      <c r="I3816">
        <v>-19.510000000000002</v>
      </c>
      <c r="J3816" s="355">
        <v>16104.22</v>
      </c>
    </row>
    <row r="3817" spans="1:10" x14ac:dyDescent="0.2">
      <c r="A3817">
        <v>9000</v>
      </c>
      <c r="B3817" s="585">
        <v>43186.410416666666</v>
      </c>
      <c r="C3817" s="376" t="s">
        <v>93</v>
      </c>
      <c r="D3817" s="355">
        <v>1900</v>
      </c>
      <c r="E3817">
        <v>0.19</v>
      </c>
      <c r="F3817">
        <v>1.2474799999999999</v>
      </c>
      <c r="G3817" s="355">
        <v>0</v>
      </c>
      <c r="H3817">
        <v>0</v>
      </c>
    </row>
    <row r="3818" spans="1:10" x14ac:dyDescent="0.2">
      <c r="A3818">
        <v>9015</v>
      </c>
      <c r="B3818" s="585">
        <v>43186.517361111109</v>
      </c>
      <c r="C3818" s="376" t="s">
        <v>2050</v>
      </c>
      <c r="D3818" s="355">
        <v>1900</v>
      </c>
      <c r="E3818">
        <v>0.19</v>
      </c>
      <c r="F3818">
        <v>1.2418800000000001</v>
      </c>
      <c r="G3818" s="355">
        <v>0</v>
      </c>
      <c r="H3818">
        <v>1.2418800000000001</v>
      </c>
      <c r="I3818">
        <v>105.07</v>
      </c>
      <c r="J3818" s="355">
        <v>16074.24</v>
      </c>
    </row>
    <row r="3819" spans="1:10" x14ac:dyDescent="0.2">
      <c r="A3819">
        <v>9007</v>
      </c>
      <c r="B3819" s="585">
        <v>43186.484722222223</v>
      </c>
      <c r="C3819" s="376" t="s">
        <v>92</v>
      </c>
      <c r="D3819" s="355">
        <v>1901</v>
      </c>
      <c r="E3819">
        <v>0.02</v>
      </c>
      <c r="F3819">
        <v>1.2436499999999999</v>
      </c>
      <c r="G3819" s="355">
        <v>0</v>
      </c>
      <c r="H3819">
        <v>0</v>
      </c>
    </row>
    <row r="3820" spans="1:10" x14ac:dyDescent="0.2">
      <c r="A3820">
        <v>9216</v>
      </c>
      <c r="B3820" s="585">
        <v>43199.629166666666</v>
      </c>
      <c r="C3820" s="376" t="s">
        <v>2050</v>
      </c>
      <c r="D3820" s="355">
        <v>1901</v>
      </c>
      <c r="E3820">
        <v>0.02</v>
      </c>
      <c r="F3820">
        <v>1.22925</v>
      </c>
      <c r="G3820" s="355">
        <v>0</v>
      </c>
      <c r="H3820">
        <v>1.22925</v>
      </c>
      <c r="I3820">
        <v>-32.03</v>
      </c>
      <c r="J3820" s="355">
        <v>16072.19</v>
      </c>
    </row>
    <row r="3821" spans="1:10" x14ac:dyDescent="0.2">
      <c r="A3821">
        <v>9016</v>
      </c>
      <c r="B3821" s="585">
        <v>43186.517361111109</v>
      </c>
      <c r="C3821" s="376" t="s">
        <v>93</v>
      </c>
      <c r="D3821" s="355">
        <v>1902</v>
      </c>
      <c r="E3821">
        <v>0.01</v>
      </c>
      <c r="F3821">
        <v>1.2418499999999999</v>
      </c>
      <c r="G3821" s="355">
        <v>0</v>
      </c>
      <c r="H3821">
        <v>0</v>
      </c>
    </row>
    <row r="3822" spans="1:10" x14ac:dyDescent="0.2">
      <c r="A3822">
        <v>9018</v>
      </c>
      <c r="B3822" s="585">
        <v>43186.584722222222</v>
      </c>
      <c r="C3822" s="376" t="s">
        <v>2050</v>
      </c>
      <c r="D3822" s="355">
        <v>1902</v>
      </c>
      <c r="E3822">
        <v>0.01</v>
      </c>
      <c r="F3822">
        <v>1.24028</v>
      </c>
      <c r="G3822" s="355">
        <v>0</v>
      </c>
      <c r="H3822">
        <v>1.24028</v>
      </c>
      <c r="I3822">
        <v>1.5</v>
      </c>
      <c r="J3822" s="355">
        <v>16075.74</v>
      </c>
    </row>
    <row r="3823" spans="1:10" x14ac:dyDescent="0.2">
      <c r="A3823">
        <v>9019</v>
      </c>
      <c r="B3823" s="585">
        <v>43186.584722222222</v>
      </c>
      <c r="C3823" s="376" t="s">
        <v>93</v>
      </c>
      <c r="D3823" s="355">
        <v>1903</v>
      </c>
      <c r="E3823">
        <v>0.01</v>
      </c>
      <c r="F3823">
        <v>1.2400800000000001</v>
      </c>
      <c r="G3823" s="355">
        <v>0</v>
      </c>
      <c r="H3823">
        <v>0</v>
      </c>
    </row>
    <row r="3824" spans="1:10" x14ac:dyDescent="0.2">
      <c r="A3824">
        <v>9025</v>
      </c>
      <c r="B3824" s="585">
        <v>43186.62777777778</v>
      </c>
      <c r="C3824" s="376" t="s">
        <v>2050</v>
      </c>
      <c r="D3824" s="355">
        <v>1903</v>
      </c>
      <c r="E3824">
        <v>0.01</v>
      </c>
      <c r="F3824">
        <v>1.23851</v>
      </c>
      <c r="G3824" s="355">
        <v>0</v>
      </c>
      <c r="H3824">
        <v>1.23851</v>
      </c>
      <c r="I3824">
        <v>1.5</v>
      </c>
      <c r="J3824" s="355">
        <v>16077.24</v>
      </c>
    </row>
    <row r="3825" spans="1:10" x14ac:dyDescent="0.2">
      <c r="A3825">
        <v>9021</v>
      </c>
      <c r="B3825" s="585">
        <v>43186.584722222222</v>
      </c>
      <c r="C3825" s="376" t="s">
        <v>92</v>
      </c>
      <c r="D3825" s="355">
        <v>1904</v>
      </c>
      <c r="E3825">
        <v>0.03</v>
      </c>
      <c r="F3825">
        <v>1.2400100000000001</v>
      </c>
      <c r="G3825" s="355">
        <v>0</v>
      </c>
      <c r="H3825">
        <v>0</v>
      </c>
    </row>
    <row r="3826" spans="1:10" x14ac:dyDescent="0.2">
      <c r="A3826">
        <v>9217</v>
      </c>
      <c r="B3826" s="585">
        <v>43199.629166666666</v>
      </c>
      <c r="C3826" s="376" t="s">
        <v>2050</v>
      </c>
      <c r="D3826" s="355">
        <v>1904</v>
      </c>
      <c r="E3826">
        <v>0.03</v>
      </c>
      <c r="F3826">
        <v>1.22925</v>
      </c>
      <c r="G3826" s="355">
        <v>0</v>
      </c>
      <c r="H3826">
        <v>1.22925</v>
      </c>
      <c r="I3826">
        <v>-37.119999999999997</v>
      </c>
      <c r="J3826" s="355">
        <v>16035.07</v>
      </c>
    </row>
    <row r="3827" spans="1:10" x14ac:dyDescent="0.2">
      <c r="A3827">
        <v>9026</v>
      </c>
      <c r="B3827" s="585">
        <v>43186.62777777778</v>
      </c>
      <c r="C3827" s="376" t="s">
        <v>93</v>
      </c>
      <c r="D3827" s="355">
        <v>1905</v>
      </c>
      <c r="E3827">
        <v>0.01</v>
      </c>
      <c r="F3827">
        <v>1.2384900000000001</v>
      </c>
      <c r="G3827" s="355">
        <v>0</v>
      </c>
      <c r="H3827">
        <v>0</v>
      </c>
    </row>
    <row r="3828" spans="1:10" x14ac:dyDescent="0.2">
      <c r="A3828">
        <v>9035</v>
      </c>
      <c r="B3828" s="585">
        <v>43187.386805555558</v>
      </c>
      <c r="C3828" s="376" t="s">
        <v>2050</v>
      </c>
      <c r="D3828" s="355">
        <v>1905</v>
      </c>
      <c r="E3828">
        <v>0.01</v>
      </c>
      <c r="F3828">
        <v>1.2392799999999999</v>
      </c>
      <c r="G3828" s="355">
        <v>0</v>
      </c>
      <c r="H3828">
        <v>1.2392799999999999</v>
      </c>
      <c r="I3828">
        <v>-0.79</v>
      </c>
      <c r="J3828" s="355">
        <v>16076.44</v>
      </c>
    </row>
    <row r="3829" spans="1:10" x14ac:dyDescent="0.2">
      <c r="A3829">
        <v>9032</v>
      </c>
      <c r="B3829" s="585">
        <v>43187.228472222225</v>
      </c>
      <c r="C3829" s="376" t="s">
        <v>93</v>
      </c>
      <c r="D3829" s="355">
        <v>1906</v>
      </c>
      <c r="E3829">
        <v>0.02</v>
      </c>
      <c r="F3829">
        <v>1.242</v>
      </c>
      <c r="G3829" s="355">
        <v>0</v>
      </c>
      <c r="H3829">
        <v>0</v>
      </c>
    </row>
    <row r="3830" spans="1:10" x14ac:dyDescent="0.2">
      <c r="A3830">
        <v>9036</v>
      </c>
      <c r="B3830" s="585">
        <v>43187.386805555558</v>
      </c>
      <c r="C3830" s="376" t="s">
        <v>2050</v>
      </c>
      <c r="D3830" s="355">
        <v>1906</v>
      </c>
      <c r="E3830">
        <v>0.02</v>
      </c>
      <c r="F3830">
        <v>1.2392799999999999</v>
      </c>
      <c r="G3830" s="355">
        <v>0</v>
      </c>
      <c r="H3830">
        <v>1.2392799999999999</v>
      </c>
      <c r="I3830">
        <v>5.3</v>
      </c>
      <c r="J3830" s="355">
        <v>16081.74</v>
      </c>
    </row>
    <row r="3831" spans="1:10" x14ac:dyDescent="0.2">
      <c r="A3831">
        <v>9037</v>
      </c>
      <c r="B3831" s="585">
        <v>43187.386805555558</v>
      </c>
      <c r="C3831" s="376" t="s">
        <v>93</v>
      </c>
      <c r="D3831" s="355">
        <v>1907</v>
      </c>
      <c r="E3831">
        <v>0.01</v>
      </c>
      <c r="F3831">
        <v>1.2392399999999999</v>
      </c>
      <c r="G3831" s="355">
        <v>0</v>
      </c>
      <c r="H3831">
        <v>0</v>
      </c>
    </row>
    <row r="3832" spans="1:10" x14ac:dyDescent="0.2">
      <c r="A3832">
        <v>9039</v>
      </c>
      <c r="B3832" s="585">
        <v>43187.432638888888</v>
      </c>
      <c r="C3832" s="376" t="s">
        <v>2050</v>
      </c>
      <c r="D3832" s="355">
        <v>1907</v>
      </c>
      <c r="E3832">
        <v>0.01</v>
      </c>
      <c r="F3832">
        <v>1.23767</v>
      </c>
      <c r="G3832" s="355">
        <v>0</v>
      </c>
      <c r="H3832">
        <v>1.23767</v>
      </c>
      <c r="I3832">
        <v>1.5</v>
      </c>
      <c r="J3832" s="355">
        <v>16083.24</v>
      </c>
    </row>
    <row r="3833" spans="1:10" x14ac:dyDescent="0.2">
      <c r="A3833">
        <v>9040</v>
      </c>
      <c r="B3833" s="585">
        <v>43187.432638888888</v>
      </c>
      <c r="C3833" s="376" t="s">
        <v>93</v>
      </c>
      <c r="D3833" s="355">
        <v>1908</v>
      </c>
      <c r="E3833">
        <v>0.01</v>
      </c>
      <c r="F3833">
        <v>1.2376400000000001</v>
      </c>
      <c r="G3833" s="355">
        <v>0</v>
      </c>
      <c r="H3833">
        <v>0</v>
      </c>
    </row>
    <row r="3834" spans="1:10" x14ac:dyDescent="0.2">
      <c r="A3834">
        <v>9047</v>
      </c>
      <c r="B3834" s="585">
        <v>43187.681944444441</v>
      </c>
      <c r="C3834" s="376" t="s">
        <v>2050</v>
      </c>
      <c r="D3834" s="355">
        <v>1908</v>
      </c>
      <c r="E3834">
        <v>0.01</v>
      </c>
      <c r="F3834">
        <v>1.23607</v>
      </c>
      <c r="G3834" s="355">
        <v>0</v>
      </c>
      <c r="H3834">
        <v>1.23607</v>
      </c>
      <c r="I3834">
        <v>1.5</v>
      </c>
      <c r="J3834" s="355">
        <v>16084.74</v>
      </c>
    </row>
    <row r="3835" spans="1:10" x14ac:dyDescent="0.2">
      <c r="A3835">
        <v>9042</v>
      </c>
      <c r="B3835" s="585">
        <v>43187.673611111109</v>
      </c>
      <c r="C3835" s="376" t="s">
        <v>92</v>
      </c>
      <c r="D3835" s="355">
        <v>1909</v>
      </c>
      <c r="E3835">
        <v>0.06</v>
      </c>
      <c r="F3835">
        <v>1.23647</v>
      </c>
      <c r="G3835" s="355">
        <v>0</v>
      </c>
      <c r="H3835">
        <v>0</v>
      </c>
    </row>
    <row r="3836" spans="1:10" x14ac:dyDescent="0.2">
      <c r="A3836">
        <v>9218</v>
      </c>
      <c r="B3836" s="585">
        <v>43199.629166666666</v>
      </c>
      <c r="C3836" s="376" t="s">
        <v>2050</v>
      </c>
      <c r="D3836" s="355">
        <v>1909</v>
      </c>
      <c r="E3836">
        <v>0.06</v>
      </c>
      <c r="F3836">
        <v>1.22925</v>
      </c>
      <c r="G3836" s="355">
        <v>0</v>
      </c>
      <c r="H3836">
        <v>1.22925</v>
      </c>
      <c r="I3836">
        <v>-52.29</v>
      </c>
      <c r="J3836" s="355">
        <v>15982.78</v>
      </c>
    </row>
    <row r="3837" spans="1:10" x14ac:dyDescent="0.2">
      <c r="A3837">
        <v>9048</v>
      </c>
      <c r="B3837" s="585">
        <v>43187.681944444441</v>
      </c>
      <c r="C3837" s="376" t="s">
        <v>93</v>
      </c>
      <c r="D3837" s="355">
        <v>1910</v>
      </c>
      <c r="E3837">
        <v>0.01</v>
      </c>
      <c r="F3837">
        <v>1.23603</v>
      </c>
      <c r="G3837" s="355">
        <v>0</v>
      </c>
      <c r="H3837">
        <v>0</v>
      </c>
    </row>
    <row r="3838" spans="1:10" x14ac:dyDescent="0.2">
      <c r="A3838">
        <v>9050</v>
      </c>
      <c r="B3838" s="585">
        <v>43187.698611111111</v>
      </c>
      <c r="C3838" s="376" t="s">
        <v>2050</v>
      </c>
      <c r="D3838" s="355">
        <v>1910</v>
      </c>
      <c r="E3838">
        <v>0.01</v>
      </c>
      <c r="F3838">
        <v>1.2344599999999999</v>
      </c>
      <c r="G3838" s="355">
        <v>0</v>
      </c>
      <c r="H3838">
        <v>1.2344599999999999</v>
      </c>
      <c r="I3838">
        <v>1.5</v>
      </c>
      <c r="J3838" s="355">
        <v>16086.24</v>
      </c>
    </row>
    <row r="3839" spans="1:10" x14ac:dyDescent="0.2">
      <c r="A3839">
        <v>9051</v>
      </c>
      <c r="B3839" s="585">
        <v>43187.698611111111</v>
      </c>
      <c r="C3839" s="376" t="s">
        <v>93</v>
      </c>
      <c r="D3839" s="355">
        <v>1911</v>
      </c>
      <c r="E3839">
        <v>0.01</v>
      </c>
      <c r="F3839">
        <v>1.2343999999999999</v>
      </c>
      <c r="G3839" s="355">
        <v>0</v>
      </c>
      <c r="H3839">
        <v>0</v>
      </c>
    </row>
    <row r="3840" spans="1:10" x14ac:dyDescent="0.2">
      <c r="A3840">
        <v>9059</v>
      </c>
      <c r="B3840" s="585">
        <v>43187.855555555558</v>
      </c>
      <c r="C3840" s="376" t="s">
        <v>2050</v>
      </c>
      <c r="D3840" s="355">
        <v>1911</v>
      </c>
      <c r="E3840">
        <v>0.01</v>
      </c>
      <c r="F3840">
        <v>1.2328300000000001</v>
      </c>
      <c r="G3840" s="355">
        <v>0</v>
      </c>
      <c r="H3840">
        <v>1.2328300000000001</v>
      </c>
      <c r="I3840">
        <v>1.5</v>
      </c>
      <c r="J3840" s="355">
        <v>16087.74</v>
      </c>
    </row>
    <row r="3841" spans="1:10" x14ac:dyDescent="0.2">
      <c r="A3841">
        <v>9053</v>
      </c>
      <c r="B3841" s="585">
        <v>43187.855555555558</v>
      </c>
      <c r="C3841" s="376" t="s">
        <v>92</v>
      </c>
      <c r="D3841" s="355">
        <v>1912</v>
      </c>
      <c r="E3841">
        <v>0.1</v>
      </c>
      <c r="F3841">
        <v>1.2329600000000001</v>
      </c>
      <c r="G3841" s="355">
        <v>0</v>
      </c>
      <c r="H3841">
        <v>0</v>
      </c>
    </row>
    <row r="3842" spans="1:10" x14ac:dyDescent="0.2">
      <c r="A3842">
        <v>9219</v>
      </c>
      <c r="B3842" s="585">
        <v>43199.629166666666</v>
      </c>
      <c r="C3842" s="376" t="s">
        <v>2050</v>
      </c>
      <c r="D3842" s="355">
        <v>1912</v>
      </c>
      <c r="E3842">
        <v>0.1</v>
      </c>
      <c r="F3842">
        <v>1.22925</v>
      </c>
      <c r="G3842" s="355">
        <v>0</v>
      </c>
      <c r="H3842">
        <v>1.22925</v>
      </c>
      <c r="I3842">
        <v>-52.06</v>
      </c>
      <c r="J3842" s="355">
        <v>15930.72</v>
      </c>
    </row>
    <row r="3843" spans="1:10" x14ac:dyDescent="0.2">
      <c r="A3843">
        <v>9060</v>
      </c>
      <c r="B3843" s="585">
        <v>43187.855555555558</v>
      </c>
      <c r="C3843" s="376" t="s">
        <v>93</v>
      </c>
      <c r="D3843" s="355">
        <v>1913</v>
      </c>
      <c r="E3843">
        <v>0.01</v>
      </c>
      <c r="F3843">
        <v>1.23282</v>
      </c>
      <c r="G3843" s="355">
        <v>0</v>
      </c>
      <c r="H3843">
        <v>0</v>
      </c>
    </row>
    <row r="3844" spans="1:10" x14ac:dyDescent="0.2">
      <c r="A3844">
        <v>9062</v>
      </c>
      <c r="B3844" s="585">
        <v>43187.883333333331</v>
      </c>
      <c r="C3844" s="376" t="s">
        <v>2050</v>
      </c>
      <c r="D3844" s="355">
        <v>1913</v>
      </c>
      <c r="E3844">
        <v>0.01</v>
      </c>
      <c r="F3844">
        <v>1.23125</v>
      </c>
      <c r="G3844" s="355">
        <v>0</v>
      </c>
      <c r="H3844">
        <v>1.23125</v>
      </c>
      <c r="I3844">
        <v>1.5</v>
      </c>
      <c r="J3844" s="355">
        <v>16089.24</v>
      </c>
    </row>
    <row r="3845" spans="1:10" x14ac:dyDescent="0.2">
      <c r="A3845">
        <v>9063</v>
      </c>
      <c r="B3845" s="585">
        <v>43187.883333333331</v>
      </c>
      <c r="C3845" s="376" t="s">
        <v>93</v>
      </c>
      <c r="D3845" s="355">
        <v>1914</v>
      </c>
      <c r="E3845">
        <v>0.01</v>
      </c>
      <c r="F3845">
        <v>1.2312099999999999</v>
      </c>
      <c r="G3845" s="355">
        <v>0</v>
      </c>
      <c r="H3845">
        <v>0</v>
      </c>
    </row>
    <row r="3846" spans="1:10" x14ac:dyDescent="0.2">
      <c r="A3846">
        <v>9071</v>
      </c>
      <c r="B3846" s="585">
        <v>43188.445833333331</v>
      </c>
      <c r="C3846" s="376" t="s">
        <v>2050</v>
      </c>
      <c r="D3846" s="355">
        <v>1914</v>
      </c>
      <c r="E3846">
        <v>0.01</v>
      </c>
      <c r="F3846">
        <v>1.22984</v>
      </c>
      <c r="G3846" s="355">
        <v>0</v>
      </c>
      <c r="H3846">
        <v>1.22984</v>
      </c>
      <c r="I3846">
        <v>1.5</v>
      </c>
      <c r="J3846" s="355">
        <v>16090.74</v>
      </c>
    </row>
    <row r="3847" spans="1:10" x14ac:dyDescent="0.2">
      <c r="A3847">
        <v>9072</v>
      </c>
      <c r="B3847" s="585">
        <v>43188.445833333331</v>
      </c>
      <c r="C3847" s="376" t="s">
        <v>93</v>
      </c>
      <c r="D3847" s="355">
        <v>1915</v>
      </c>
      <c r="E3847">
        <v>0.01</v>
      </c>
      <c r="F3847">
        <v>1.22977</v>
      </c>
      <c r="G3847" s="355">
        <v>0</v>
      </c>
      <c r="H3847">
        <v>0</v>
      </c>
    </row>
    <row r="3848" spans="1:10" x14ac:dyDescent="0.2">
      <c r="A3848">
        <v>9077</v>
      </c>
      <c r="B3848" s="585">
        <v>43188.74722222222</v>
      </c>
      <c r="C3848" s="376" t="s">
        <v>2050</v>
      </c>
      <c r="D3848" s="355">
        <v>1915</v>
      </c>
      <c r="E3848">
        <v>0.01</v>
      </c>
      <c r="F3848">
        <v>1.23054</v>
      </c>
      <c r="G3848" s="355">
        <v>0</v>
      </c>
      <c r="H3848">
        <v>1.23054</v>
      </c>
      <c r="I3848">
        <v>-0.84</v>
      </c>
      <c r="J3848" s="355">
        <v>16089.9</v>
      </c>
    </row>
    <row r="3849" spans="1:10" x14ac:dyDescent="0.2">
      <c r="A3849">
        <v>9074</v>
      </c>
      <c r="B3849" s="585">
        <v>43188.604861111111</v>
      </c>
      <c r="C3849" s="376" t="s">
        <v>93</v>
      </c>
      <c r="D3849" s="355">
        <v>1916</v>
      </c>
      <c r="E3849">
        <v>0.02</v>
      </c>
      <c r="F3849">
        <v>1.2332799999999999</v>
      </c>
      <c r="G3849" s="355">
        <v>0</v>
      </c>
      <c r="H3849">
        <v>0</v>
      </c>
    </row>
    <row r="3850" spans="1:10" x14ac:dyDescent="0.2">
      <c r="A3850">
        <v>9078</v>
      </c>
      <c r="B3850" s="585">
        <v>43188.74722222222</v>
      </c>
      <c r="C3850" s="376" t="s">
        <v>2050</v>
      </c>
      <c r="D3850" s="355">
        <v>1916</v>
      </c>
      <c r="E3850">
        <v>0.02</v>
      </c>
      <c r="F3850">
        <v>1.23054</v>
      </c>
      <c r="G3850" s="355">
        <v>0</v>
      </c>
      <c r="H3850">
        <v>1.23054</v>
      </c>
      <c r="I3850">
        <v>5.34</v>
      </c>
      <c r="J3850" s="355">
        <v>16095.24</v>
      </c>
    </row>
    <row r="3851" spans="1:10" x14ac:dyDescent="0.2">
      <c r="A3851">
        <v>9079</v>
      </c>
      <c r="B3851" s="585">
        <v>43188.74722222222</v>
      </c>
      <c r="C3851" s="376" t="s">
        <v>93</v>
      </c>
      <c r="D3851" s="355">
        <v>1917</v>
      </c>
      <c r="E3851">
        <v>0.01</v>
      </c>
      <c r="F3851">
        <v>1.2305200000000001</v>
      </c>
      <c r="G3851" s="355">
        <v>0</v>
      </c>
      <c r="H3851">
        <v>0</v>
      </c>
    </row>
    <row r="3852" spans="1:10" x14ac:dyDescent="0.2">
      <c r="A3852">
        <v>9088</v>
      </c>
      <c r="B3852" s="585">
        <v>43188.772916666669</v>
      </c>
      <c r="C3852" s="376" t="s">
        <v>2050</v>
      </c>
      <c r="D3852" s="355">
        <v>1917</v>
      </c>
      <c r="E3852">
        <v>0.01</v>
      </c>
      <c r="F3852">
        <v>1.22895</v>
      </c>
      <c r="G3852" s="355">
        <v>0</v>
      </c>
      <c r="H3852">
        <v>1.22895</v>
      </c>
      <c r="I3852">
        <v>1.5</v>
      </c>
      <c r="J3852" s="355">
        <v>16096.74</v>
      </c>
    </row>
    <row r="3853" spans="1:10" x14ac:dyDescent="0.2">
      <c r="A3853">
        <v>9081</v>
      </c>
      <c r="B3853" s="585">
        <v>43188.750694444447</v>
      </c>
      <c r="C3853" s="376" t="s">
        <v>92</v>
      </c>
      <c r="D3853" s="355">
        <v>1918</v>
      </c>
      <c r="E3853">
        <v>0.19</v>
      </c>
      <c r="F3853">
        <v>1.22946</v>
      </c>
      <c r="G3853" s="355">
        <v>0</v>
      </c>
      <c r="H3853">
        <v>0</v>
      </c>
    </row>
    <row r="3854" spans="1:10" x14ac:dyDescent="0.2">
      <c r="A3854">
        <v>9220</v>
      </c>
      <c r="B3854" s="585">
        <v>43199.629166666666</v>
      </c>
      <c r="C3854" s="376" t="s">
        <v>2050</v>
      </c>
      <c r="D3854" s="355">
        <v>1918</v>
      </c>
      <c r="E3854">
        <v>0.19</v>
      </c>
      <c r="F3854">
        <v>1.22925</v>
      </c>
      <c r="G3854" s="355">
        <v>0</v>
      </c>
      <c r="H3854">
        <v>1.22925</v>
      </c>
      <c r="I3854">
        <v>-25.63</v>
      </c>
      <c r="J3854" s="355">
        <v>15905.09</v>
      </c>
    </row>
    <row r="3855" spans="1:10" x14ac:dyDescent="0.2">
      <c r="A3855">
        <v>9089</v>
      </c>
      <c r="B3855" s="585">
        <v>43188.772916666669</v>
      </c>
      <c r="C3855" s="376" t="s">
        <v>93</v>
      </c>
      <c r="D3855" s="355">
        <v>1919</v>
      </c>
      <c r="E3855">
        <v>0.01</v>
      </c>
      <c r="F3855">
        <v>1.2289300000000001</v>
      </c>
      <c r="G3855" s="355">
        <v>0</v>
      </c>
      <c r="H3855">
        <v>0</v>
      </c>
    </row>
    <row r="3856" spans="1:10" x14ac:dyDescent="0.2">
      <c r="A3856">
        <v>9109</v>
      </c>
      <c r="B3856" s="585">
        <v>43192.774305555555</v>
      </c>
      <c r="C3856" s="376" t="s">
        <v>2050</v>
      </c>
      <c r="D3856" s="355">
        <v>1919</v>
      </c>
      <c r="E3856">
        <v>0.01</v>
      </c>
      <c r="F3856">
        <v>1.2297899999999999</v>
      </c>
      <c r="G3856" s="355">
        <v>0</v>
      </c>
      <c r="H3856">
        <v>1.2297899999999999</v>
      </c>
      <c r="I3856">
        <v>-0.8</v>
      </c>
      <c r="J3856" s="355">
        <v>16095.94</v>
      </c>
    </row>
    <row r="3857" spans="1:10" x14ac:dyDescent="0.2">
      <c r="A3857">
        <v>9098</v>
      </c>
      <c r="B3857" s="585">
        <v>43189.469444444447</v>
      </c>
      <c r="C3857" s="376" t="s">
        <v>93</v>
      </c>
      <c r="D3857" s="355">
        <v>1920</v>
      </c>
      <c r="E3857">
        <v>0.02</v>
      </c>
      <c r="F3857">
        <v>1.23244</v>
      </c>
      <c r="G3857" s="355">
        <v>0</v>
      </c>
      <c r="H3857">
        <v>0</v>
      </c>
    </row>
    <row r="3858" spans="1:10" x14ac:dyDescent="0.2">
      <c r="A3858">
        <v>9110</v>
      </c>
      <c r="B3858" s="585">
        <v>43192.774305555555</v>
      </c>
      <c r="C3858" s="376" t="s">
        <v>2050</v>
      </c>
      <c r="D3858" s="355">
        <v>1920</v>
      </c>
      <c r="E3858">
        <v>0.02</v>
      </c>
      <c r="F3858">
        <v>1.2297899999999999</v>
      </c>
      <c r="G3858" s="355">
        <v>0</v>
      </c>
      <c r="H3858">
        <v>1.2297899999999999</v>
      </c>
      <c r="I3858">
        <v>5.29</v>
      </c>
      <c r="J3858" s="355">
        <v>16101.23</v>
      </c>
    </row>
    <row r="3859" spans="1:10" x14ac:dyDescent="0.2">
      <c r="A3859">
        <v>9111</v>
      </c>
      <c r="B3859" s="585">
        <v>43192.774305555555</v>
      </c>
      <c r="C3859" s="376" t="s">
        <v>93</v>
      </c>
      <c r="D3859" s="355">
        <v>1921</v>
      </c>
      <c r="E3859">
        <v>0.01</v>
      </c>
      <c r="F3859">
        <v>1.22976</v>
      </c>
      <c r="G3859" s="355">
        <v>0</v>
      </c>
      <c r="H3859">
        <v>0</v>
      </c>
    </row>
    <row r="3860" spans="1:10" x14ac:dyDescent="0.2">
      <c r="A3860">
        <v>9123</v>
      </c>
      <c r="B3860" s="585">
        <v>43193.529166666667</v>
      </c>
      <c r="C3860" s="376" t="s">
        <v>2050</v>
      </c>
      <c r="D3860" s="355">
        <v>1921</v>
      </c>
      <c r="E3860">
        <v>0.01</v>
      </c>
      <c r="F3860">
        <v>1.23055</v>
      </c>
      <c r="G3860" s="355">
        <v>0</v>
      </c>
      <c r="H3860">
        <v>1.23055</v>
      </c>
      <c r="I3860">
        <v>-0.79</v>
      </c>
      <c r="J3860" s="355">
        <v>16100.44</v>
      </c>
    </row>
    <row r="3861" spans="1:10" x14ac:dyDescent="0.2">
      <c r="A3861">
        <v>9120</v>
      </c>
      <c r="B3861" s="585">
        <v>43193.428472222222</v>
      </c>
      <c r="C3861" s="376" t="s">
        <v>93</v>
      </c>
      <c r="D3861" s="355">
        <v>1922</v>
      </c>
      <c r="E3861">
        <v>0.02</v>
      </c>
      <c r="F3861">
        <v>1.2332700000000001</v>
      </c>
      <c r="G3861" s="355">
        <v>0</v>
      </c>
      <c r="H3861">
        <v>0</v>
      </c>
    </row>
    <row r="3862" spans="1:10" x14ac:dyDescent="0.2">
      <c r="A3862">
        <v>9124</v>
      </c>
      <c r="B3862" s="585">
        <v>43193.529166666667</v>
      </c>
      <c r="C3862" s="376" t="s">
        <v>2050</v>
      </c>
      <c r="D3862" s="355">
        <v>1922</v>
      </c>
      <c r="E3862">
        <v>0.02</v>
      </c>
      <c r="F3862">
        <v>1.23055</v>
      </c>
      <c r="G3862" s="355">
        <v>0</v>
      </c>
      <c r="H3862">
        <v>1.23055</v>
      </c>
      <c r="I3862">
        <v>5.3</v>
      </c>
      <c r="J3862" s="355">
        <v>16105.74</v>
      </c>
    </row>
    <row r="3863" spans="1:10" x14ac:dyDescent="0.2">
      <c r="A3863">
        <v>9125</v>
      </c>
      <c r="B3863" s="585">
        <v>43193.529166666667</v>
      </c>
      <c r="C3863" s="376" t="s">
        <v>93</v>
      </c>
      <c r="D3863" s="355">
        <v>1923</v>
      </c>
      <c r="E3863">
        <v>0.01</v>
      </c>
      <c r="F3863">
        <v>1.2305200000000001</v>
      </c>
      <c r="G3863" s="355">
        <v>0</v>
      </c>
      <c r="H3863">
        <v>0</v>
      </c>
    </row>
    <row r="3864" spans="1:10" x14ac:dyDescent="0.2">
      <c r="A3864">
        <v>9127</v>
      </c>
      <c r="B3864" s="585">
        <v>43193.581944444442</v>
      </c>
      <c r="C3864" s="376" t="s">
        <v>2050</v>
      </c>
      <c r="D3864" s="355">
        <v>1923</v>
      </c>
      <c r="E3864">
        <v>0.01</v>
      </c>
      <c r="F3864">
        <v>1.22895</v>
      </c>
      <c r="G3864" s="355">
        <v>0</v>
      </c>
      <c r="H3864">
        <v>1.22895</v>
      </c>
      <c r="I3864">
        <v>1.5</v>
      </c>
      <c r="J3864" s="355">
        <v>16107.24</v>
      </c>
    </row>
    <row r="3865" spans="1:10" x14ac:dyDescent="0.2">
      <c r="A3865">
        <v>9128</v>
      </c>
      <c r="B3865" s="585">
        <v>43193.581944444442</v>
      </c>
      <c r="C3865" s="376" t="s">
        <v>93</v>
      </c>
      <c r="D3865" s="355">
        <v>1924</v>
      </c>
      <c r="E3865">
        <v>0.01</v>
      </c>
      <c r="F3865">
        <v>1.22892</v>
      </c>
      <c r="G3865" s="355">
        <v>0</v>
      </c>
      <c r="H3865">
        <v>0</v>
      </c>
    </row>
    <row r="3866" spans="1:10" x14ac:dyDescent="0.2">
      <c r="A3866">
        <v>9130</v>
      </c>
      <c r="B3866" s="585">
        <v>43193.677083333336</v>
      </c>
      <c r="C3866" s="376" t="s">
        <v>2050</v>
      </c>
      <c r="D3866" s="355">
        <v>1924</v>
      </c>
      <c r="E3866">
        <v>0.01</v>
      </c>
      <c r="F3866">
        <v>1.2273499999999999</v>
      </c>
      <c r="G3866" s="355">
        <v>0</v>
      </c>
      <c r="H3866">
        <v>1.2273499999999999</v>
      </c>
      <c r="I3866">
        <v>1.5</v>
      </c>
      <c r="J3866" s="355">
        <v>16108.74</v>
      </c>
    </row>
    <row r="3867" spans="1:10" x14ac:dyDescent="0.2">
      <c r="A3867">
        <v>9131</v>
      </c>
      <c r="B3867" s="585">
        <v>43193.677083333336</v>
      </c>
      <c r="C3867" s="376" t="s">
        <v>93</v>
      </c>
      <c r="D3867" s="355">
        <v>1925</v>
      </c>
      <c r="E3867">
        <v>0.01</v>
      </c>
      <c r="F3867">
        <v>1.2273000000000001</v>
      </c>
      <c r="G3867" s="355">
        <v>0</v>
      </c>
      <c r="H3867">
        <v>0</v>
      </c>
    </row>
    <row r="3868" spans="1:10" x14ac:dyDescent="0.2">
      <c r="A3868">
        <v>9141</v>
      </c>
      <c r="B3868" s="585">
        <v>43193.6875</v>
      </c>
      <c r="C3868" s="376" t="s">
        <v>2050</v>
      </c>
      <c r="D3868" s="355">
        <v>1925</v>
      </c>
      <c r="E3868">
        <v>0.01</v>
      </c>
      <c r="F3868">
        <v>1.22573</v>
      </c>
      <c r="G3868" s="355">
        <v>0</v>
      </c>
      <c r="H3868">
        <v>1.22573</v>
      </c>
      <c r="I3868">
        <v>1.5</v>
      </c>
      <c r="J3868" s="355">
        <v>16110.24</v>
      </c>
    </row>
    <row r="3869" spans="1:10" x14ac:dyDescent="0.2">
      <c r="A3869">
        <v>9133</v>
      </c>
      <c r="B3869" s="585">
        <v>43193.686805555553</v>
      </c>
      <c r="C3869" s="376" t="s">
        <v>92</v>
      </c>
      <c r="D3869" s="355">
        <v>1926</v>
      </c>
      <c r="E3869">
        <v>0.34</v>
      </c>
      <c r="F3869">
        <v>1.2258899999999999</v>
      </c>
      <c r="G3869" s="355">
        <v>0</v>
      </c>
      <c r="H3869">
        <v>0</v>
      </c>
    </row>
    <row r="3870" spans="1:10" x14ac:dyDescent="0.2">
      <c r="A3870">
        <v>9221</v>
      </c>
      <c r="B3870" s="585">
        <v>43199.629166666666</v>
      </c>
      <c r="C3870" s="376" t="s">
        <v>2050</v>
      </c>
      <c r="D3870" s="355">
        <v>1926</v>
      </c>
      <c r="E3870">
        <v>0.34</v>
      </c>
      <c r="F3870">
        <v>1.22925</v>
      </c>
      <c r="G3870" s="355">
        <v>0</v>
      </c>
      <c r="H3870">
        <v>1.22925</v>
      </c>
      <c r="I3870">
        <v>87.62</v>
      </c>
      <c r="J3870" s="355">
        <v>15992.71</v>
      </c>
    </row>
    <row r="3871" spans="1:10" x14ac:dyDescent="0.2">
      <c r="A3871">
        <v>9142</v>
      </c>
      <c r="B3871" s="585">
        <v>43193.6875</v>
      </c>
      <c r="C3871" s="376" t="s">
        <v>93</v>
      </c>
      <c r="D3871" s="355">
        <v>1927</v>
      </c>
      <c r="E3871">
        <v>0.01</v>
      </c>
      <c r="F3871">
        <v>1.2256100000000001</v>
      </c>
      <c r="G3871" s="355">
        <v>0</v>
      </c>
      <c r="H3871">
        <v>0</v>
      </c>
    </row>
    <row r="3872" spans="1:10" x14ac:dyDescent="0.2">
      <c r="A3872">
        <v>9164</v>
      </c>
      <c r="B3872" s="585">
        <v>43195.385416666664</v>
      </c>
      <c r="C3872" s="376" t="s">
        <v>2050</v>
      </c>
      <c r="D3872" s="355">
        <v>1927</v>
      </c>
      <c r="E3872">
        <v>0.01</v>
      </c>
      <c r="F3872">
        <v>1.22664</v>
      </c>
      <c r="G3872" s="355">
        <v>0</v>
      </c>
      <c r="H3872">
        <v>1.22664</v>
      </c>
      <c r="I3872">
        <v>-0.84</v>
      </c>
      <c r="J3872" s="355">
        <v>16109.4</v>
      </c>
    </row>
    <row r="3873" spans="1:10" x14ac:dyDescent="0.2">
      <c r="A3873">
        <v>9152</v>
      </c>
      <c r="B3873" s="585">
        <v>43194.457638888889</v>
      </c>
      <c r="C3873" s="376" t="s">
        <v>93</v>
      </c>
      <c r="D3873" s="355">
        <v>1928</v>
      </c>
      <c r="E3873">
        <v>0.02</v>
      </c>
      <c r="F3873">
        <v>1.2291799999999999</v>
      </c>
      <c r="G3873" s="355">
        <v>0</v>
      </c>
      <c r="H3873">
        <v>0</v>
      </c>
    </row>
    <row r="3874" spans="1:10" x14ac:dyDescent="0.2">
      <c r="A3874">
        <v>9165</v>
      </c>
      <c r="B3874" s="585">
        <v>43195.385416666664</v>
      </c>
      <c r="C3874" s="376" t="s">
        <v>2050</v>
      </c>
      <c r="D3874" s="355">
        <v>1928</v>
      </c>
      <c r="E3874">
        <v>0.02</v>
      </c>
      <c r="F3874">
        <v>1.22664</v>
      </c>
      <c r="G3874" s="355">
        <v>0</v>
      </c>
      <c r="H3874">
        <v>1.22664</v>
      </c>
      <c r="I3874">
        <v>5.33</v>
      </c>
      <c r="J3874" s="355">
        <v>16114.73</v>
      </c>
    </row>
    <row r="3875" spans="1:10" x14ac:dyDescent="0.2">
      <c r="A3875">
        <v>9166</v>
      </c>
      <c r="B3875" s="585">
        <v>43195.385416666664</v>
      </c>
      <c r="C3875" s="376" t="s">
        <v>93</v>
      </c>
      <c r="D3875" s="355">
        <v>1929</v>
      </c>
      <c r="E3875">
        <v>0.01</v>
      </c>
      <c r="F3875">
        <v>1.2266300000000001</v>
      </c>
      <c r="G3875" s="355">
        <v>0</v>
      </c>
      <c r="H3875">
        <v>0</v>
      </c>
    </row>
    <row r="3876" spans="1:10" x14ac:dyDescent="0.2">
      <c r="A3876">
        <v>9168</v>
      </c>
      <c r="B3876" s="585">
        <v>43195.423611111109</v>
      </c>
      <c r="C3876" s="376" t="s">
        <v>2050</v>
      </c>
      <c r="D3876" s="355">
        <v>1929</v>
      </c>
      <c r="E3876">
        <v>0.01</v>
      </c>
      <c r="F3876">
        <v>1.22506</v>
      </c>
      <c r="G3876" s="355">
        <v>0</v>
      </c>
      <c r="H3876">
        <v>1.22506</v>
      </c>
      <c r="I3876">
        <v>1.5</v>
      </c>
      <c r="J3876" s="355">
        <v>16116.23</v>
      </c>
    </row>
    <row r="3877" spans="1:10" x14ac:dyDescent="0.2">
      <c r="A3877">
        <v>9169</v>
      </c>
      <c r="B3877" s="585">
        <v>43195.423611111109</v>
      </c>
      <c r="C3877" s="376" t="s">
        <v>93</v>
      </c>
      <c r="D3877" s="355">
        <v>1930</v>
      </c>
      <c r="E3877">
        <v>0.01</v>
      </c>
      <c r="F3877">
        <v>1.2250399999999999</v>
      </c>
      <c r="G3877" s="355">
        <v>0</v>
      </c>
      <c r="H3877">
        <v>0</v>
      </c>
    </row>
    <row r="3878" spans="1:10" x14ac:dyDescent="0.2">
      <c r="A3878">
        <v>9171</v>
      </c>
      <c r="B3878" s="585">
        <v>43195.736805555556</v>
      </c>
      <c r="C3878" s="376" t="s">
        <v>2050</v>
      </c>
      <c r="D3878" s="355">
        <v>1930</v>
      </c>
      <c r="E3878">
        <v>0.01</v>
      </c>
      <c r="F3878">
        <v>1.2234700000000001</v>
      </c>
      <c r="G3878" s="355">
        <v>0</v>
      </c>
      <c r="H3878">
        <v>1.2234700000000001</v>
      </c>
      <c r="I3878">
        <v>1.5</v>
      </c>
      <c r="J3878" s="355">
        <v>16117.73</v>
      </c>
    </row>
    <row r="3879" spans="1:10" x14ac:dyDescent="0.2">
      <c r="A3879">
        <v>9172</v>
      </c>
      <c r="B3879" s="585">
        <v>43195.736805555556</v>
      </c>
      <c r="C3879" s="376" t="s">
        <v>93</v>
      </c>
      <c r="D3879" s="355">
        <v>1931</v>
      </c>
      <c r="E3879">
        <v>0.01</v>
      </c>
      <c r="F3879">
        <v>1.2234499999999999</v>
      </c>
      <c r="G3879" s="355">
        <v>0</v>
      </c>
      <c r="H3879">
        <v>0</v>
      </c>
    </row>
    <row r="3880" spans="1:10" x14ac:dyDescent="0.2">
      <c r="A3880">
        <v>9183</v>
      </c>
      <c r="B3880" s="585">
        <v>43195.78125</v>
      </c>
      <c r="C3880" s="376" t="s">
        <v>2050</v>
      </c>
      <c r="D3880" s="355">
        <v>1931</v>
      </c>
      <c r="E3880">
        <v>0.01</v>
      </c>
      <c r="F3880">
        <v>1.2218800000000001</v>
      </c>
      <c r="G3880" s="355">
        <v>0</v>
      </c>
      <c r="H3880">
        <v>1.2218800000000001</v>
      </c>
      <c r="I3880">
        <v>1.5</v>
      </c>
      <c r="J3880" s="355">
        <v>16119.23</v>
      </c>
    </row>
    <row r="3881" spans="1:10" x14ac:dyDescent="0.2">
      <c r="A3881">
        <v>9174</v>
      </c>
      <c r="B3881" s="585">
        <v>43195.743055555555</v>
      </c>
      <c r="C3881" s="376" t="s">
        <v>92</v>
      </c>
      <c r="D3881" s="355">
        <v>1932</v>
      </c>
      <c r="E3881">
        <v>0.61</v>
      </c>
      <c r="F3881">
        <v>1.2223299999999999</v>
      </c>
      <c r="G3881" s="355">
        <v>0</v>
      </c>
      <c r="H3881">
        <v>0</v>
      </c>
    </row>
    <row r="3882" spans="1:10" x14ac:dyDescent="0.2">
      <c r="A3882">
        <v>9222</v>
      </c>
      <c r="B3882" s="585">
        <v>43199.629166666666</v>
      </c>
      <c r="C3882" s="376" t="s">
        <v>2050</v>
      </c>
      <c r="D3882" s="355">
        <v>1932</v>
      </c>
      <c r="E3882">
        <v>0.61</v>
      </c>
      <c r="F3882">
        <v>1.22925</v>
      </c>
      <c r="G3882" s="355">
        <v>0</v>
      </c>
      <c r="H3882">
        <v>1.22925</v>
      </c>
      <c r="I3882">
        <v>403.36</v>
      </c>
      <c r="J3882" s="355">
        <v>16396.07</v>
      </c>
    </row>
    <row r="3883" spans="1:10" x14ac:dyDescent="0.2">
      <c r="A3883">
        <v>9184</v>
      </c>
      <c r="B3883" s="585">
        <v>43195.78125</v>
      </c>
      <c r="C3883" s="376" t="s">
        <v>93</v>
      </c>
      <c r="D3883" s="355">
        <v>1933</v>
      </c>
      <c r="E3883">
        <v>0.01</v>
      </c>
      <c r="F3883">
        <v>1.2218599999999999</v>
      </c>
      <c r="G3883" s="355">
        <v>0</v>
      </c>
      <c r="H3883">
        <v>0</v>
      </c>
    </row>
    <row r="3884" spans="1:10" x14ac:dyDescent="0.2">
      <c r="A3884">
        <v>9198</v>
      </c>
      <c r="B3884" s="585">
        <v>43196.42083333333</v>
      </c>
      <c r="C3884" s="376" t="s">
        <v>2050</v>
      </c>
      <c r="D3884" s="355">
        <v>1933</v>
      </c>
      <c r="E3884">
        <v>0.01</v>
      </c>
      <c r="F3884">
        <v>1.22265</v>
      </c>
      <c r="G3884" s="355">
        <v>0</v>
      </c>
      <c r="H3884">
        <v>1.22265</v>
      </c>
      <c r="I3884">
        <v>-0.79</v>
      </c>
      <c r="J3884" s="355">
        <v>16118.44</v>
      </c>
    </row>
    <row r="3885" spans="1:10" x14ac:dyDescent="0.2">
      <c r="A3885">
        <v>9195</v>
      </c>
      <c r="B3885" s="585">
        <v>43196.10833333333</v>
      </c>
      <c r="C3885" s="376" t="s">
        <v>93</v>
      </c>
      <c r="D3885" s="355">
        <v>1934</v>
      </c>
      <c r="E3885">
        <v>0.02</v>
      </c>
      <c r="F3885">
        <v>1.2253700000000001</v>
      </c>
      <c r="G3885" s="355">
        <v>0</v>
      </c>
      <c r="H3885">
        <v>0</v>
      </c>
    </row>
    <row r="3886" spans="1:10" x14ac:dyDescent="0.2">
      <c r="A3886">
        <v>9199</v>
      </c>
      <c r="B3886" s="585">
        <v>43196.42083333333</v>
      </c>
      <c r="C3886" s="376" t="s">
        <v>2050</v>
      </c>
      <c r="D3886" s="355">
        <v>1934</v>
      </c>
      <c r="E3886">
        <v>0.02</v>
      </c>
      <c r="F3886">
        <v>1.22265</v>
      </c>
      <c r="G3886" s="355">
        <v>0</v>
      </c>
      <c r="H3886">
        <v>1.22265</v>
      </c>
      <c r="I3886">
        <v>5.3</v>
      </c>
      <c r="J3886" s="355">
        <v>16123.74</v>
      </c>
    </row>
    <row r="3887" spans="1:10" x14ac:dyDescent="0.2">
      <c r="A3887">
        <v>9200</v>
      </c>
      <c r="B3887" s="585">
        <v>43196.42083333333</v>
      </c>
      <c r="C3887" s="376" t="s">
        <v>93</v>
      </c>
      <c r="D3887" s="355">
        <v>1935</v>
      </c>
      <c r="E3887">
        <v>0.01</v>
      </c>
      <c r="F3887">
        <v>1.22262</v>
      </c>
      <c r="G3887" s="355">
        <v>0</v>
      </c>
      <c r="H3887">
        <v>0</v>
      </c>
    </row>
    <row r="3888" spans="1:10" x14ac:dyDescent="0.2">
      <c r="A3888">
        <v>9286</v>
      </c>
      <c r="B3888" s="585">
        <v>43202.625</v>
      </c>
      <c r="C3888" s="376" t="s">
        <v>2050</v>
      </c>
      <c r="D3888" s="355">
        <v>1935</v>
      </c>
      <c r="E3888">
        <v>0.01</v>
      </c>
      <c r="F3888">
        <v>1.2317400000000001</v>
      </c>
      <c r="G3888" s="355">
        <v>0</v>
      </c>
      <c r="H3888">
        <v>1.2317400000000001</v>
      </c>
      <c r="I3888">
        <v>-8.8000000000000007</v>
      </c>
      <c r="J3888" s="355">
        <v>16399.28</v>
      </c>
    </row>
    <row r="3889" spans="1:10" x14ac:dyDescent="0.2">
      <c r="A3889">
        <v>9202</v>
      </c>
      <c r="B3889" s="585">
        <v>43196.673611111109</v>
      </c>
      <c r="C3889" s="376" t="s">
        <v>93</v>
      </c>
      <c r="D3889" s="355">
        <v>1936</v>
      </c>
      <c r="E3889">
        <v>0.02</v>
      </c>
      <c r="F3889">
        <v>1.2262</v>
      </c>
      <c r="G3889" s="355">
        <v>0</v>
      </c>
      <c r="H3889">
        <v>0</v>
      </c>
    </row>
    <row r="3890" spans="1:10" x14ac:dyDescent="0.2">
      <c r="A3890">
        <v>9287</v>
      </c>
      <c r="B3890" s="585">
        <v>43202.625</v>
      </c>
      <c r="C3890" s="376" t="s">
        <v>2050</v>
      </c>
      <c r="D3890" s="355">
        <v>1936</v>
      </c>
      <c r="E3890">
        <v>0.02</v>
      </c>
      <c r="F3890">
        <v>1.2317400000000001</v>
      </c>
      <c r="G3890" s="355">
        <v>0</v>
      </c>
      <c r="H3890">
        <v>1.2317400000000001</v>
      </c>
      <c r="I3890">
        <v>-10.44</v>
      </c>
      <c r="J3890" s="355">
        <v>16388.849999999999</v>
      </c>
    </row>
    <row r="3891" spans="1:10" x14ac:dyDescent="0.2">
      <c r="A3891">
        <v>9223</v>
      </c>
      <c r="B3891" s="585">
        <v>43199.629166666666</v>
      </c>
      <c r="C3891" s="376" t="s">
        <v>92</v>
      </c>
      <c r="D3891" s="355">
        <v>1937</v>
      </c>
      <c r="E3891">
        <v>0.01</v>
      </c>
      <c r="F3891">
        <v>1.2293099999999999</v>
      </c>
      <c r="G3891" s="355">
        <v>0</v>
      </c>
      <c r="H3891">
        <v>0</v>
      </c>
    </row>
    <row r="3892" spans="1:10" x14ac:dyDescent="0.2">
      <c r="A3892">
        <v>9229</v>
      </c>
      <c r="B3892" s="585">
        <v>43199.649305555555</v>
      </c>
      <c r="C3892" s="376" t="s">
        <v>2050</v>
      </c>
      <c r="D3892" s="355">
        <v>1937</v>
      </c>
      <c r="E3892">
        <v>0.01</v>
      </c>
      <c r="F3892">
        <v>1.23088</v>
      </c>
      <c r="G3892" s="355">
        <v>0</v>
      </c>
      <c r="H3892">
        <v>1.23088</v>
      </c>
      <c r="I3892">
        <v>1.5</v>
      </c>
      <c r="J3892" s="355">
        <v>16397.57</v>
      </c>
    </row>
    <row r="3893" spans="1:10" x14ac:dyDescent="0.2">
      <c r="A3893">
        <v>9225</v>
      </c>
      <c r="B3893" s="585">
        <v>43199.631944444445</v>
      </c>
      <c r="C3893" s="376" t="s">
        <v>93</v>
      </c>
      <c r="D3893" s="355">
        <v>1938</v>
      </c>
      <c r="E3893">
        <v>0.03</v>
      </c>
      <c r="F3893">
        <v>1.2297100000000001</v>
      </c>
      <c r="G3893" s="355">
        <v>0</v>
      </c>
      <c r="H3893">
        <v>0</v>
      </c>
    </row>
    <row r="3894" spans="1:10" x14ac:dyDescent="0.2">
      <c r="A3894">
        <v>9288</v>
      </c>
      <c r="B3894" s="585">
        <v>43202.625</v>
      </c>
      <c r="C3894" s="376" t="s">
        <v>2050</v>
      </c>
      <c r="D3894" s="355">
        <v>1938</v>
      </c>
      <c r="E3894">
        <v>0.03</v>
      </c>
      <c r="F3894">
        <v>1.2317400000000001</v>
      </c>
      <c r="G3894" s="355">
        <v>0</v>
      </c>
      <c r="H3894">
        <v>1.2317400000000001</v>
      </c>
      <c r="I3894">
        <v>-5.32</v>
      </c>
      <c r="J3894" s="355">
        <v>16383.53</v>
      </c>
    </row>
    <row r="3895" spans="1:10" x14ac:dyDescent="0.2">
      <c r="A3895">
        <v>9230</v>
      </c>
      <c r="B3895" s="585">
        <v>43199.649305555555</v>
      </c>
      <c r="C3895" s="376" t="s">
        <v>92</v>
      </c>
      <c r="D3895" s="355">
        <v>1939</v>
      </c>
      <c r="E3895">
        <v>0.01</v>
      </c>
      <c r="F3895">
        <v>1.2309000000000001</v>
      </c>
      <c r="G3895" s="355">
        <v>0</v>
      </c>
      <c r="H3895">
        <v>0</v>
      </c>
    </row>
    <row r="3896" spans="1:10" x14ac:dyDescent="0.2">
      <c r="A3896">
        <v>9232</v>
      </c>
      <c r="B3896" s="585">
        <v>43199.70416666667</v>
      </c>
      <c r="C3896" s="376" t="s">
        <v>2050</v>
      </c>
      <c r="D3896" s="355">
        <v>1939</v>
      </c>
      <c r="E3896">
        <v>0.01</v>
      </c>
      <c r="F3896">
        <v>1.23247</v>
      </c>
      <c r="G3896" s="355">
        <v>0</v>
      </c>
      <c r="H3896">
        <v>1.23247</v>
      </c>
      <c r="I3896">
        <v>1.5</v>
      </c>
      <c r="J3896" s="355">
        <v>16399.07</v>
      </c>
    </row>
    <row r="3897" spans="1:10" x14ac:dyDescent="0.2">
      <c r="A3897">
        <v>9233</v>
      </c>
      <c r="B3897" s="585">
        <v>43199.70416666667</v>
      </c>
      <c r="C3897" s="376" t="s">
        <v>92</v>
      </c>
      <c r="D3897" s="355">
        <v>1940</v>
      </c>
      <c r="E3897">
        <v>0.01</v>
      </c>
      <c r="F3897">
        <v>1.2324900000000001</v>
      </c>
      <c r="G3897" s="355">
        <v>0</v>
      </c>
      <c r="H3897">
        <v>0</v>
      </c>
    </row>
    <row r="3898" spans="1:10" x14ac:dyDescent="0.2">
      <c r="A3898">
        <v>9244</v>
      </c>
      <c r="B3898" s="585">
        <v>43200.604861111111</v>
      </c>
      <c r="C3898" s="376" t="s">
        <v>2050</v>
      </c>
      <c r="D3898" s="355">
        <v>1940</v>
      </c>
      <c r="E3898">
        <v>0.01</v>
      </c>
      <c r="F3898">
        <v>1.2341800000000001</v>
      </c>
      <c r="G3898" s="355">
        <v>0</v>
      </c>
      <c r="H3898">
        <v>1.2341800000000001</v>
      </c>
      <c r="I3898">
        <v>1.5</v>
      </c>
      <c r="J3898" s="355">
        <v>16400.57</v>
      </c>
    </row>
    <row r="3899" spans="1:10" x14ac:dyDescent="0.2">
      <c r="A3899">
        <v>9239</v>
      </c>
      <c r="B3899" s="585">
        <v>43200.440972222219</v>
      </c>
      <c r="C3899" s="376" t="s">
        <v>93</v>
      </c>
      <c r="D3899" s="355">
        <v>1941</v>
      </c>
      <c r="E3899">
        <v>0.06</v>
      </c>
      <c r="F3899">
        <v>1.23322</v>
      </c>
      <c r="G3899" s="355">
        <v>0</v>
      </c>
      <c r="H3899">
        <v>0</v>
      </c>
    </row>
    <row r="3900" spans="1:10" x14ac:dyDescent="0.2">
      <c r="A3900">
        <v>9289</v>
      </c>
      <c r="B3900" s="585">
        <v>43202.625</v>
      </c>
      <c r="C3900" s="376" t="s">
        <v>2050</v>
      </c>
      <c r="D3900" s="355">
        <v>1941</v>
      </c>
      <c r="E3900">
        <v>0.06</v>
      </c>
      <c r="F3900">
        <v>1.2317400000000001</v>
      </c>
      <c r="G3900" s="355">
        <v>0</v>
      </c>
      <c r="H3900">
        <v>1.2317400000000001</v>
      </c>
      <c r="I3900">
        <v>10.029999999999999</v>
      </c>
      <c r="J3900" s="355">
        <v>16393.560000000001</v>
      </c>
    </row>
    <row r="3901" spans="1:10" x14ac:dyDescent="0.2">
      <c r="A3901">
        <v>9245</v>
      </c>
      <c r="B3901" s="585">
        <v>43200.607638888891</v>
      </c>
      <c r="C3901" s="376" t="s">
        <v>92</v>
      </c>
      <c r="D3901" s="355">
        <v>1942</v>
      </c>
      <c r="E3901">
        <v>0.01</v>
      </c>
      <c r="F3901">
        <v>1.2366699999999999</v>
      </c>
      <c r="G3901" s="355">
        <v>0</v>
      </c>
      <c r="H3901">
        <v>0</v>
      </c>
    </row>
    <row r="3902" spans="1:10" x14ac:dyDescent="0.2">
      <c r="A3902">
        <v>9256</v>
      </c>
      <c r="B3902" s="585">
        <v>43200.853472222225</v>
      </c>
      <c r="C3902" s="376" t="s">
        <v>2050</v>
      </c>
      <c r="D3902" s="355">
        <v>1942</v>
      </c>
      <c r="E3902">
        <v>0.01</v>
      </c>
      <c r="F3902">
        <v>1.2357899999999999</v>
      </c>
      <c r="G3902" s="355">
        <v>0</v>
      </c>
      <c r="H3902">
        <v>1.2357899999999999</v>
      </c>
      <c r="I3902">
        <v>-0.95</v>
      </c>
      <c r="J3902" s="355">
        <v>16399.62</v>
      </c>
    </row>
    <row r="3903" spans="1:10" x14ac:dyDescent="0.2">
      <c r="A3903">
        <v>9247</v>
      </c>
      <c r="B3903" s="585">
        <v>43200.607638888891</v>
      </c>
      <c r="C3903" s="376" t="s">
        <v>93</v>
      </c>
      <c r="D3903" s="355">
        <v>1943</v>
      </c>
      <c r="E3903">
        <v>0.1</v>
      </c>
      <c r="F3903">
        <v>1.23675</v>
      </c>
      <c r="G3903" s="355">
        <v>0</v>
      </c>
      <c r="H3903">
        <v>0</v>
      </c>
    </row>
    <row r="3904" spans="1:10" x14ac:dyDescent="0.2">
      <c r="A3904">
        <v>9290</v>
      </c>
      <c r="B3904" s="585">
        <v>43202.625</v>
      </c>
      <c r="C3904" s="376" t="s">
        <v>2050</v>
      </c>
      <c r="D3904" s="355">
        <v>1943</v>
      </c>
      <c r="E3904">
        <v>0.1</v>
      </c>
      <c r="F3904">
        <v>1.2317400000000001</v>
      </c>
      <c r="G3904" s="355">
        <v>0</v>
      </c>
      <c r="H3904">
        <v>1.2317400000000001</v>
      </c>
      <c r="I3904">
        <v>52.02</v>
      </c>
      <c r="J3904" s="355">
        <v>16445.57</v>
      </c>
    </row>
    <row r="3905" spans="1:10" x14ac:dyDescent="0.2">
      <c r="A3905">
        <v>9253</v>
      </c>
      <c r="B3905" s="585">
        <v>43200.770833333336</v>
      </c>
      <c r="C3905" s="376" t="s">
        <v>92</v>
      </c>
      <c r="D3905" s="355">
        <v>1944</v>
      </c>
      <c r="E3905">
        <v>0.02</v>
      </c>
      <c r="F3905">
        <v>1.23299</v>
      </c>
      <c r="G3905" s="355">
        <v>0</v>
      </c>
      <c r="H3905">
        <v>0</v>
      </c>
    </row>
    <row r="3906" spans="1:10" x14ac:dyDescent="0.2">
      <c r="A3906">
        <v>9257</v>
      </c>
      <c r="B3906" s="585">
        <v>43200.853472222225</v>
      </c>
      <c r="C3906" s="376" t="s">
        <v>2050</v>
      </c>
      <c r="D3906" s="355">
        <v>1944</v>
      </c>
      <c r="E3906">
        <v>0.02</v>
      </c>
      <c r="F3906">
        <v>1.2357899999999999</v>
      </c>
      <c r="G3906" s="355">
        <v>0</v>
      </c>
      <c r="H3906">
        <v>1.2357899999999999</v>
      </c>
      <c r="I3906">
        <v>5.46</v>
      </c>
      <c r="J3906" s="355">
        <v>16405.080000000002</v>
      </c>
    </row>
    <row r="3907" spans="1:10" x14ac:dyDescent="0.2">
      <c r="A3907">
        <v>9258</v>
      </c>
      <c r="B3907" s="585">
        <v>43200.853472222225</v>
      </c>
      <c r="C3907" s="376" t="s">
        <v>92</v>
      </c>
      <c r="D3907" s="355">
        <v>1945</v>
      </c>
      <c r="E3907">
        <v>0.01</v>
      </c>
      <c r="F3907">
        <v>1.2358199999999999</v>
      </c>
      <c r="G3907" s="355">
        <v>0</v>
      </c>
      <c r="H3907">
        <v>0</v>
      </c>
    </row>
    <row r="3908" spans="1:10" x14ac:dyDescent="0.2">
      <c r="A3908">
        <v>9266</v>
      </c>
      <c r="B3908" s="585">
        <v>43201.398611111108</v>
      </c>
      <c r="C3908" s="376" t="s">
        <v>2050</v>
      </c>
      <c r="D3908" s="355">
        <v>1945</v>
      </c>
      <c r="E3908">
        <v>0.01</v>
      </c>
      <c r="F3908">
        <v>1.2375100000000001</v>
      </c>
      <c r="G3908" s="355">
        <v>0</v>
      </c>
      <c r="H3908">
        <v>1.2375100000000001</v>
      </c>
      <c r="I3908">
        <v>1.5</v>
      </c>
      <c r="J3908" s="355">
        <v>16406.580000000002</v>
      </c>
    </row>
    <row r="3909" spans="1:10" x14ac:dyDescent="0.2">
      <c r="A3909">
        <v>9267</v>
      </c>
      <c r="B3909" s="585">
        <v>43201.398611111108</v>
      </c>
      <c r="C3909" s="376" t="s">
        <v>92</v>
      </c>
      <c r="D3909" s="355">
        <v>1946</v>
      </c>
      <c r="E3909">
        <v>0.01</v>
      </c>
      <c r="F3909">
        <v>1.2375400000000001</v>
      </c>
      <c r="G3909" s="355">
        <v>0</v>
      </c>
      <c r="H3909">
        <v>0</v>
      </c>
    </row>
    <row r="3910" spans="1:10" x14ac:dyDescent="0.2">
      <c r="A3910">
        <v>9269</v>
      </c>
      <c r="B3910" s="585">
        <v>43201.640277777777</v>
      </c>
      <c r="C3910" s="376" t="s">
        <v>2050</v>
      </c>
      <c r="D3910" s="355">
        <v>1946</v>
      </c>
      <c r="E3910">
        <v>0.01</v>
      </c>
      <c r="F3910">
        <v>1.2391099999999999</v>
      </c>
      <c r="G3910" s="355">
        <v>0</v>
      </c>
      <c r="H3910">
        <v>1.2391099999999999</v>
      </c>
      <c r="I3910">
        <v>1.5</v>
      </c>
      <c r="J3910" s="355">
        <v>16408.080000000002</v>
      </c>
    </row>
    <row r="3911" spans="1:10" x14ac:dyDescent="0.2">
      <c r="A3911">
        <v>9270</v>
      </c>
      <c r="B3911" s="585">
        <v>43201.640277777777</v>
      </c>
      <c r="C3911" s="376" t="s">
        <v>92</v>
      </c>
      <c r="D3911" s="355">
        <v>1947</v>
      </c>
      <c r="E3911">
        <v>0.01</v>
      </c>
      <c r="F3911">
        <v>1.2393400000000001</v>
      </c>
      <c r="G3911" s="355">
        <v>0</v>
      </c>
      <c r="H3911">
        <v>0</v>
      </c>
    </row>
    <row r="3912" spans="1:10" x14ac:dyDescent="0.2">
      <c r="A3912">
        <v>9315</v>
      </c>
      <c r="B3912" s="585">
        <v>43206.488194444442</v>
      </c>
      <c r="C3912" s="376" t="s">
        <v>2050</v>
      </c>
      <c r="D3912" s="355">
        <v>1947</v>
      </c>
      <c r="E3912">
        <v>0.01</v>
      </c>
      <c r="F3912">
        <v>1.23665</v>
      </c>
      <c r="G3912" s="355">
        <v>0</v>
      </c>
      <c r="H3912">
        <v>1.23665</v>
      </c>
      <c r="I3912">
        <v>-3.35</v>
      </c>
      <c r="J3912" s="355">
        <v>16448.21</v>
      </c>
    </row>
    <row r="3913" spans="1:10" x14ac:dyDescent="0.2">
      <c r="A3913">
        <v>9272</v>
      </c>
      <c r="B3913" s="585">
        <v>43201.878472222219</v>
      </c>
      <c r="C3913" s="376" t="s">
        <v>92</v>
      </c>
      <c r="D3913" s="355">
        <v>1948</v>
      </c>
      <c r="E3913">
        <v>0.02</v>
      </c>
      <c r="F3913">
        <v>1.23584</v>
      </c>
      <c r="G3913" s="355">
        <v>0</v>
      </c>
      <c r="H3913">
        <v>0</v>
      </c>
    </row>
    <row r="3914" spans="1:10" x14ac:dyDescent="0.2">
      <c r="A3914">
        <v>9316</v>
      </c>
      <c r="B3914" s="585">
        <v>43206.488194444442</v>
      </c>
      <c r="C3914" s="376" t="s">
        <v>2050</v>
      </c>
      <c r="D3914" s="355">
        <v>1948</v>
      </c>
      <c r="E3914">
        <v>0.02</v>
      </c>
      <c r="F3914">
        <v>1.23665</v>
      </c>
      <c r="G3914" s="355">
        <v>0</v>
      </c>
      <c r="H3914">
        <v>1.23665</v>
      </c>
      <c r="I3914">
        <v>0.28999999999999998</v>
      </c>
      <c r="J3914" s="355">
        <v>16448.5</v>
      </c>
    </row>
    <row r="3915" spans="1:10" x14ac:dyDescent="0.2">
      <c r="A3915">
        <v>9282</v>
      </c>
      <c r="B3915" s="585">
        <v>43202.62222222222</v>
      </c>
      <c r="C3915" s="376" t="s">
        <v>92</v>
      </c>
      <c r="D3915" s="355">
        <v>1949</v>
      </c>
      <c r="E3915">
        <v>0.03</v>
      </c>
      <c r="F3915">
        <v>1.2323299999999999</v>
      </c>
      <c r="G3915" s="355">
        <v>0</v>
      </c>
      <c r="H3915">
        <v>0</v>
      </c>
    </row>
    <row r="3916" spans="1:10" x14ac:dyDescent="0.2">
      <c r="A3916">
        <v>9317</v>
      </c>
      <c r="B3916" s="585">
        <v>43206.488194444442</v>
      </c>
      <c r="C3916" s="376" t="s">
        <v>2050</v>
      </c>
      <c r="D3916" s="355">
        <v>1949</v>
      </c>
      <c r="E3916">
        <v>0.03</v>
      </c>
      <c r="F3916">
        <v>1.23665</v>
      </c>
      <c r="G3916" s="355">
        <v>0</v>
      </c>
      <c r="H3916">
        <v>1.23665</v>
      </c>
      <c r="I3916">
        <v>12.04</v>
      </c>
      <c r="J3916" s="355">
        <v>16460.54</v>
      </c>
    </row>
    <row r="3917" spans="1:10" x14ac:dyDescent="0.2">
      <c r="A3917">
        <v>9291</v>
      </c>
      <c r="B3917" s="585">
        <v>43202.625</v>
      </c>
      <c r="C3917" s="376" t="s">
        <v>93</v>
      </c>
      <c r="D3917" s="355">
        <v>1950</v>
      </c>
      <c r="E3917">
        <v>0.01</v>
      </c>
      <c r="F3917">
        <v>1.2317100000000001</v>
      </c>
      <c r="G3917" s="355">
        <v>0</v>
      </c>
      <c r="H3917">
        <v>0</v>
      </c>
    </row>
    <row r="3918" spans="1:10" x14ac:dyDescent="0.2">
      <c r="A3918">
        <v>9293</v>
      </c>
      <c r="B3918" s="585">
        <v>43202.706250000003</v>
      </c>
      <c r="C3918" s="376" t="s">
        <v>2050</v>
      </c>
      <c r="D3918" s="355">
        <v>1950</v>
      </c>
      <c r="E3918">
        <v>0.01</v>
      </c>
      <c r="F3918">
        <v>1.23014</v>
      </c>
      <c r="G3918" s="355">
        <v>0</v>
      </c>
      <c r="H3918">
        <v>1.23014</v>
      </c>
      <c r="I3918">
        <v>1.5</v>
      </c>
      <c r="J3918" s="355">
        <v>16447.07</v>
      </c>
    </row>
    <row r="3919" spans="1:10" x14ac:dyDescent="0.2">
      <c r="A3919">
        <v>9294</v>
      </c>
      <c r="B3919" s="585">
        <v>43202.706250000003</v>
      </c>
      <c r="C3919" s="376" t="s">
        <v>93</v>
      </c>
      <c r="D3919" s="355">
        <v>1951</v>
      </c>
      <c r="E3919">
        <v>0.01</v>
      </c>
      <c r="F3919">
        <v>1.23011</v>
      </c>
      <c r="G3919" s="355">
        <v>0</v>
      </c>
      <c r="H3919">
        <v>0</v>
      </c>
    </row>
    <row r="3920" spans="1:10" x14ac:dyDescent="0.2">
      <c r="A3920">
        <v>9304</v>
      </c>
      <c r="B3920" s="585">
        <v>43203.620138888888</v>
      </c>
      <c r="C3920" s="376" t="s">
        <v>2050</v>
      </c>
      <c r="D3920" s="355">
        <v>1951</v>
      </c>
      <c r="E3920">
        <v>0.01</v>
      </c>
      <c r="F3920">
        <v>1.23095</v>
      </c>
      <c r="G3920" s="355">
        <v>0</v>
      </c>
      <c r="H3920">
        <v>1.23095</v>
      </c>
      <c r="I3920">
        <v>-0.84</v>
      </c>
      <c r="J3920" s="355">
        <v>16446.23</v>
      </c>
    </row>
    <row r="3921" spans="1:10" x14ac:dyDescent="0.2">
      <c r="A3921">
        <v>9296</v>
      </c>
      <c r="B3921" s="585">
        <v>43202.844444444447</v>
      </c>
      <c r="C3921" s="376" t="s">
        <v>93</v>
      </c>
      <c r="D3921" s="355">
        <v>1952</v>
      </c>
      <c r="E3921">
        <v>0.02</v>
      </c>
      <c r="F3921">
        <v>1.2336199999999999</v>
      </c>
      <c r="G3921" s="355">
        <v>0</v>
      </c>
      <c r="H3921">
        <v>0</v>
      </c>
    </row>
    <row r="3922" spans="1:10" x14ac:dyDescent="0.2">
      <c r="A3922">
        <v>9305</v>
      </c>
      <c r="B3922" s="585">
        <v>43203.620138888888</v>
      </c>
      <c r="C3922" s="376" t="s">
        <v>2050</v>
      </c>
      <c r="D3922" s="355">
        <v>1952</v>
      </c>
      <c r="E3922">
        <v>0.02</v>
      </c>
      <c r="F3922">
        <v>1.23095</v>
      </c>
      <c r="G3922" s="355">
        <v>0</v>
      </c>
      <c r="H3922">
        <v>1.23095</v>
      </c>
      <c r="I3922">
        <v>5.33</v>
      </c>
      <c r="J3922" s="355">
        <v>16451.560000000001</v>
      </c>
    </row>
    <row r="3923" spans="1:10" x14ac:dyDescent="0.2">
      <c r="A3923">
        <v>9306</v>
      </c>
      <c r="B3923" s="585">
        <v>43203.620138888888</v>
      </c>
      <c r="C3923" s="376" t="s">
        <v>93</v>
      </c>
      <c r="D3923" s="355">
        <v>1953</v>
      </c>
      <c r="E3923">
        <v>0.01</v>
      </c>
      <c r="F3923">
        <v>1.2309099999999999</v>
      </c>
      <c r="G3923" s="355">
        <v>0</v>
      </c>
      <c r="H3923">
        <v>0</v>
      </c>
    </row>
    <row r="3924" spans="1:10" x14ac:dyDescent="0.2">
      <c r="A3924">
        <v>9337</v>
      </c>
      <c r="B3924" s="585">
        <v>43207.729166666664</v>
      </c>
      <c r="C3924" s="376" t="s">
        <v>2050</v>
      </c>
      <c r="D3924" s="355">
        <v>1953</v>
      </c>
      <c r="E3924">
        <v>0.01</v>
      </c>
      <c r="F3924">
        <v>1.2341</v>
      </c>
      <c r="G3924" s="355">
        <v>0</v>
      </c>
      <c r="H3924">
        <v>1.2341</v>
      </c>
      <c r="I3924">
        <v>-3.13</v>
      </c>
      <c r="J3924" s="355">
        <v>16460.41</v>
      </c>
    </row>
    <row r="3925" spans="1:10" x14ac:dyDescent="0.2">
      <c r="A3925">
        <v>9312</v>
      </c>
      <c r="B3925" s="585">
        <v>43206.452777777777</v>
      </c>
      <c r="C3925" s="376" t="s">
        <v>93</v>
      </c>
      <c r="D3925" s="355">
        <v>1954</v>
      </c>
      <c r="E3925">
        <v>0.02</v>
      </c>
      <c r="F3925">
        <v>1.2344200000000001</v>
      </c>
      <c r="G3925" s="355">
        <v>0</v>
      </c>
      <c r="H3925">
        <v>0</v>
      </c>
    </row>
    <row r="3926" spans="1:10" x14ac:dyDescent="0.2">
      <c r="A3926">
        <v>9338</v>
      </c>
      <c r="B3926" s="585">
        <v>43207.729166666664</v>
      </c>
      <c r="C3926" s="376" t="s">
        <v>2050</v>
      </c>
      <c r="D3926" s="355">
        <v>1954</v>
      </c>
      <c r="E3926">
        <v>0.02</v>
      </c>
      <c r="F3926">
        <v>1.2341</v>
      </c>
      <c r="G3926" s="355">
        <v>0</v>
      </c>
      <c r="H3926">
        <v>1.2341</v>
      </c>
      <c r="I3926">
        <v>0.63</v>
      </c>
      <c r="J3926" s="355">
        <v>16461.04</v>
      </c>
    </row>
    <row r="3927" spans="1:10" x14ac:dyDescent="0.2">
      <c r="A3927">
        <v>9318</v>
      </c>
      <c r="B3927" s="585">
        <v>43206.488194444442</v>
      </c>
      <c r="C3927" s="376" t="s">
        <v>92</v>
      </c>
      <c r="D3927" s="355">
        <v>1955</v>
      </c>
      <c r="E3927">
        <v>0.01</v>
      </c>
      <c r="F3927">
        <v>1.2366999999999999</v>
      </c>
      <c r="G3927" s="355">
        <v>0</v>
      </c>
      <c r="H3927">
        <v>0</v>
      </c>
    </row>
    <row r="3928" spans="1:10" x14ac:dyDescent="0.2">
      <c r="A3928">
        <v>9324</v>
      </c>
      <c r="B3928" s="585">
        <v>43206.665277777778</v>
      </c>
      <c r="C3928" s="376" t="s">
        <v>2050</v>
      </c>
      <c r="D3928" s="355">
        <v>1955</v>
      </c>
      <c r="E3928">
        <v>0.01</v>
      </c>
      <c r="F3928">
        <v>1.23827</v>
      </c>
      <c r="G3928" s="355">
        <v>0</v>
      </c>
      <c r="H3928">
        <v>1.23827</v>
      </c>
      <c r="I3928">
        <v>1.5</v>
      </c>
      <c r="J3928" s="355">
        <v>16462.04</v>
      </c>
    </row>
    <row r="3929" spans="1:10" x14ac:dyDescent="0.2">
      <c r="A3929">
        <v>9320</v>
      </c>
      <c r="B3929" s="585">
        <v>43206.661805555559</v>
      </c>
      <c r="C3929" s="376" t="s">
        <v>93</v>
      </c>
      <c r="D3929" s="355">
        <v>1956</v>
      </c>
      <c r="E3929">
        <v>0.03</v>
      </c>
      <c r="F3929">
        <v>1.23793</v>
      </c>
      <c r="G3929" s="355">
        <v>0</v>
      </c>
      <c r="H3929">
        <v>0</v>
      </c>
    </row>
    <row r="3930" spans="1:10" x14ac:dyDescent="0.2">
      <c r="A3930">
        <v>9339</v>
      </c>
      <c r="B3930" s="585">
        <v>43207.729166666664</v>
      </c>
      <c r="C3930" s="376" t="s">
        <v>2050</v>
      </c>
      <c r="D3930" s="355">
        <v>1956</v>
      </c>
      <c r="E3930">
        <v>0.03</v>
      </c>
      <c r="F3930">
        <v>1.2341</v>
      </c>
      <c r="G3930" s="355">
        <v>0</v>
      </c>
      <c r="H3930">
        <v>1.2341</v>
      </c>
      <c r="I3930">
        <v>11.48</v>
      </c>
      <c r="J3930" s="355">
        <v>16472.509999999998</v>
      </c>
    </row>
    <row r="3931" spans="1:10" x14ac:dyDescent="0.2">
      <c r="A3931">
        <v>9325</v>
      </c>
      <c r="B3931" s="585">
        <v>43206.665277777778</v>
      </c>
      <c r="C3931" s="376" t="s">
        <v>92</v>
      </c>
      <c r="D3931" s="355">
        <v>1957</v>
      </c>
      <c r="E3931">
        <v>0.01</v>
      </c>
      <c r="F3931">
        <v>1.2382899999999999</v>
      </c>
      <c r="G3931" s="355">
        <v>0</v>
      </c>
      <c r="H3931">
        <v>0</v>
      </c>
    </row>
    <row r="3932" spans="1:10" x14ac:dyDescent="0.2">
      <c r="A3932">
        <v>9331</v>
      </c>
      <c r="B3932" s="585">
        <v>43207.397222222222</v>
      </c>
      <c r="C3932" s="376" t="s">
        <v>2050</v>
      </c>
      <c r="D3932" s="355">
        <v>1957</v>
      </c>
      <c r="E3932">
        <v>0.01</v>
      </c>
      <c r="F3932">
        <v>1.2399800000000001</v>
      </c>
      <c r="G3932" s="355">
        <v>0</v>
      </c>
      <c r="H3932">
        <v>1.2399800000000001</v>
      </c>
      <c r="I3932">
        <v>1.5</v>
      </c>
      <c r="J3932" s="355">
        <v>16463.54</v>
      </c>
    </row>
    <row r="3933" spans="1:10" x14ac:dyDescent="0.2">
      <c r="A3933">
        <v>9332</v>
      </c>
      <c r="B3933" s="585">
        <v>43207.397222222222</v>
      </c>
      <c r="C3933" s="376" t="s">
        <v>92</v>
      </c>
      <c r="D3933" s="355">
        <v>1958</v>
      </c>
      <c r="E3933">
        <v>0.01</v>
      </c>
      <c r="F3933">
        <v>1.2400199999999999</v>
      </c>
      <c r="G3933" s="355">
        <v>0</v>
      </c>
      <c r="H3933">
        <v>0</v>
      </c>
    </row>
    <row r="3934" spans="1:10" x14ac:dyDescent="0.2">
      <c r="A3934">
        <v>9356</v>
      </c>
      <c r="B3934" s="585">
        <v>43208.644444444442</v>
      </c>
      <c r="C3934" s="376" t="s">
        <v>2050</v>
      </c>
      <c r="D3934" s="355">
        <v>1958</v>
      </c>
      <c r="E3934">
        <v>0.01</v>
      </c>
      <c r="F3934">
        <v>1.23936</v>
      </c>
      <c r="G3934" s="355">
        <v>0</v>
      </c>
      <c r="H3934">
        <v>1.23936</v>
      </c>
      <c r="I3934">
        <v>-0.85</v>
      </c>
      <c r="J3934" s="355">
        <v>16476.169999999998</v>
      </c>
    </row>
    <row r="3935" spans="1:10" x14ac:dyDescent="0.2">
      <c r="A3935">
        <v>9334</v>
      </c>
      <c r="B3935" s="585">
        <v>43207.560416666667</v>
      </c>
      <c r="C3935" s="376" t="s">
        <v>92</v>
      </c>
      <c r="D3935" s="355">
        <v>1959</v>
      </c>
      <c r="E3935">
        <v>0.02</v>
      </c>
      <c r="F3935">
        <v>1.2364900000000001</v>
      </c>
      <c r="G3935" s="355">
        <v>0</v>
      </c>
      <c r="H3935">
        <v>0</v>
      </c>
    </row>
    <row r="3936" spans="1:10" x14ac:dyDescent="0.2">
      <c r="A3936">
        <v>9357</v>
      </c>
      <c r="B3936" s="585">
        <v>43208.644444444442</v>
      </c>
      <c r="C3936" s="376" t="s">
        <v>2050</v>
      </c>
      <c r="D3936" s="355">
        <v>1959</v>
      </c>
      <c r="E3936">
        <v>0.02</v>
      </c>
      <c r="F3936">
        <v>1.23936</v>
      </c>
      <c r="G3936" s="355">
        <v>0</v>
      </c>
      <c r="H3936">
        <v>1.23936</v>
      </c>
      <c r="I3936">
        <v>5.36</v>
      </c>
      <c r="J3936" s="355">
        <v>16481.53</v>
      </c>
    </row>
    <row r="3937" spans="1:10" x14ac:dyDescent="0.2">
      <c r="A3937">
        <v>9340</v>
      </c>
      <c r="B3937" s="585">
        <v>43207.729166666664</v>
      </c>
      <c r="C3937" s="376" t="s">
        <v>93</v>
      </c>
      <c r="D3937" s="355">
        <v>1960</v>
      </c>
      <c r="E3937">
        <v>0.01</v>
      </c>
      <c r="F3937">
        <v>1.23407</v>
      </c>
      <c r="G3937" s="355">
        <v>0</v>
      </c>
      <c r="H3937">
        <v>0</v>
      </c>
    </row>
    <row r="3938" spans="1:10" x14ac:dyDescent="0.2">
      <c r="A3938">
        <v>9349</v>
      </c>
      <c r="B3938" s="585">
        <v>43208.425000000003</v>
      </c>
      <c r="C3938" s="376" t="s">
        <v>2050</v>
      </c>
      <c r="D3938" s="355">
        <v>1960</v>
      </c>
      <c r="E3938">
        <v>0.01</v>
      </c>
      <c r="F3938">
        <v>1.23491</v>
      </c>
      <c r="G3938" s="355">
        <v>0</v>
      </c>
      <c r="H3938">
        <v>1.23491</v>
      </c>
      <c r="I3938">
        <v>-0.84</v>
      </c>
      <c r="J3938" s="355">
        <v>16471.669999999998</v>
      </c>
    </row>
    <row r="3939" spans="1:10" x14ac:dyDescent="0.2">
      <c r="A3939">
        <v>9342</v>
      </c>
      <c r="B3939" s="585">
        <v>43207.979861111111</v>
      </c>
      <c r="C3939" s="376" t="s">
        <v>93</v>
      </c>
      <c r="D3939" s="355">
        <v>1961</v>
      </c>
      <c r="E3939">
        <v>0.02</v>
      </c>
      <c r="F3939">
        <v>1.23759</v>
      </c>
      <c r="G3939" s="355">
        <v>0</v>
      </c>
      <c r="H3939">
        <v>0</v>
      </c>
    </row>
    <row r="3940" spans="1:10" x14ac:dyDescent="0.2">
      <c r="A3940">
        <v>9350</v>
      </c>
      <c r="B3940" s="585">
        <v>43208.425000000003</v>
      </c>
      <c r="C3940" s="376" t="s">
        <v>2050</v>
      </c>
      <c r="D3940" s="355">
        <v>1961</v>
      </c>
      <c r="E3940">
        <v>0.02</v>
      </c>
      <c r="F3940">
        <v>1.23491</v>
      </c>
      <c r="G3940" s="355">
        <v>0</v>
      </c>
      <c r="H3940">
        <v>1.23491</v>
      </c>
      <c r="I3940">
        <v>5.35</v>
      </c>
      <c r="J3940" s="355">
        <v>16477.02</v>
      </c>
    </row>
    <row r="3941" spans="1:10" x14ac:dyDescent="0.2">
      <c r="A3941">
        <v>9351</v>
      </c>
      <c r="B3941" s="585">
        <v>43208.425000000003</v>
      </c>
      <c r="C3941" s="376" t="s">
        <v>93</v>
      </c>
      <c r="D3941" s="355">
        <v>1962</v>
      </c>
      <c r="E3941">
        <v>0.01</v>
      </c>
      <c r="F3941">
        <v>1.23489</v>
      </c>
      <c r="G3941" s="355">
        <v>0</v>
      </c>
      <c r="H3941">
        <v>0</v>
      </c>
    </row>
    <row r="3942" spans="1:10" x14ac:dyDescent="0.2">
      <c r="A3942">
        <v>9363</v>
      </c>
      <c r="B3942" s="585">
        <v>43209.515972222223</v>
      </c>
      <c r="C3942" s="376" t="s">
        <v>2050</v>
      </c>
      <c r="D3942" s="355">
        <v>1962</v>
      </c>
      <c r="E3942">
        <v>0.01</v>
      </c>
      <c r="F3942">
        <v>1.2358499999999999</v>
      </c>
      <c r="G3942" s="355">
        <v>0</v>
      </c>
      <c r="H3942">
        <v>1.2358499999999999</v>
      </c>
      <c r="I3942">
        <v>-0.83</v>
      </c>
      <c r="J3942" s="355">
        <v>16480.7</v>
      </c>
    </row>
    <row r="3943" spans="1:10" x14ac:dyDescent="0.2">
      <c r="A3943">
        <v>9353</v>
      </c>
      <c r="B3943" s="585">
        <v>43208.597916666666</v>
      </c>
      <c r="C3943" s="376" t="s">
        <v>93</v>
      </c>
      <c r="D3943" s="355">
        <v>1963</v>
      </c>
      <c r="E3943">
        <v>0.02</v>
      </c>
      <c r="F3943">
        <v>1.2383900000000001</v>
      </c>
      <c r="G3943" s="355">
        <v>0</v>
      </c>
      <c r="H3943">
        <v>0</v>
      </c>
    </row>
    <row r="3944" spans="1:10" x14ac:dyDescent="0.2">
      <c r="A3944">
        <v>9364</v>
      </c>
      <c r="B3944" s="585">
        <v>43209.515972222223</v>
      </c>
      <c r="C3944" s="376" t="s">
        <v>2050</v>
      </c>
      <c r="D3944" s="355">
        <v>1963</v>
      </c>
      <c r="E3944">
        <v>0.02</v>
      </c>
      <c r="F3944">
        <v>1.2358499999999999</v>
      </c>
      <c r="G3944" s="355">
        <v>0</v>
      </c>
      <c r="H3944">
        <v>1.2358499999999999</v>
      </c>
      <c r="I3944">
        <v>5.33</v>
      </c>
      <c r="J3944" s="355">
        <v>16486.03</v>
      </c>
    </row>
    <row r="3945" spans="1:10" x14ac:dyDescent="0.2">
      <c r="A3945">
        <v>9358</v>
      </c>
      <c r="B3945" s="585">
        <v>43208.644444444442</v>
      </c>
      <c r="C3945" s="376" t="s">
        <v>92</v>
      </c>
      <c r="D3945" s="355">
        <v>1964</v>
      </c>
      <c r="E3945">
        <v>0.01</v>
      </c>
      <c r="F3945">
        <v>1.2393700000000001</v>
      </c>
      <c r="G3945" s="355">
        <v>0</v>
      </c>
      <c r="H3945">
        <v>0</v>
      </c>
    </row>
    <row r="3946" spans="1:10" x14ac:dyDescent="0.2">
      <c r="A3946">
        <v>9459</v>
      </c>
      <c r="B3946" s="585">
        <v>43214.831944444442</v>
      </c>
      <c r="C3946" s="376" t="s">
        <v>2050</v>
      </c>
      <c r="D3946" s="355">
        <v>1964</v>
      </c>
      <c r="E3946">
        <v>0.01</v>
      </c>
      <c r="F3946">
        <v>1.2242999999999999</v>
      </c>
      <c r="G3946" s="355">
        <v>0</v>
      </c>
      <c r="H3946">
        <v>1.2242999999999999</v>
      </c>
      <c r="I3946">
        <v>-15.85</v>
      </c>
      <c r="J3946" s="355">
        <v>16491.169999999998</v>
      </c>
    </row>
    <row r="3947" spans="1:10" x14ac:dyDescent="0.2">
      <c r="A3947">
        <v>9365</v>
      </c>
      <c r="B3947" s="585">
        <v>43209.515972222223</v>
      </c>
      <c r="C3947" s="376" t="s">
        <v>93</v>
      </c>
      <c r="D3947" s="355">
        <v>1965</v>
      </c>
      <c r="E3947">
        <v>0.01</v>
      </c>
      <c r="F3947">
        <v>1.2358199999999999</v>
      </c>
      <c r="G3947" s="355">
        <v>0</v>
      </c>
      <c r="H3947">
        <v>0</v>
      </c>
    </row>
    <row r="3948" spans="1:10" x14ac:dyDescent="0.2">
      <c r="A3948">
        <v>9370</v>
      </c>
      <c r="B3948" s="585">
        <v>43209.777083333334</v>
      </c>
      <c r="C3948" s="376" t="s">
        <v>2050</v>
      </c>
      <c r="D3948" s="355">
        <v>1965</v>
      </c>
      <c r="E3948">
        <v>0.01</v>
      </c>
      <c r="F3948">
        <v>1.2342500000000001</v>
      </c>
      <c r="G3948" s="355">
        <v>0</v>
      </c>
      <c r="H3948">
        <v>1.2342500000000001</v>
      </c>
      <c r="I3948">
        <v>1.5</v>
      </c>
      <c r="J3948" s="355">
        <v>16487.53</v>
      </c>
    </row>
    <row r="3949" spans="1:10" x14ac:dyDescent="0.2">
      <c r="A3949">
        <v>9367</v>
      </c>
      <c r="B3949" s="585">
        <v>43209.515972222223</v>
      </c>
      <c r="C3949" s="376" t="s">
        <v>92</v>
      </c>
      <c r="D3949" s="355">
        <v>1966</v>
      </c>
      <c r="E3949">
        <v>0.02</v>
      </c>
      <c r="F3949">
        <v>1.2358499999999999</v>
      </c>
      <c r="G3949" s="355">
        <v>0</v>
      </c>
      <c r="H3949">
        <v>0</v>
      </c>
    </row>
    <row r="3950" spans="1:10" x14ac:dyDescent="0.2">
      <c r="A3950">
        <v>9460</v>
      </c>
      <c r="B3950" s="585">
        <v>43214.831944444442</v>
      </c>
      <c r="C3950" s="376" t="s">
        <v>2050</v>
      </c>
      <c r="D3950" s="355">
        <v>1966</v>
      </c>
      <c r="E3950">
        <v>0.02</v>
      </c>
      <c r="F3950">
        <v>1.2242999999999999</v>
      </c>
      <c r="G3950" s="355">
        <v>0</v>
      </c>
      <c r="H3950">
        <v>1.2242999999999999</v>
      </c>
      <c r="I3950">
        <v>-23.95</v>
      </c>
      <c r="J3950" s="355">
        <v>16467.21</v>
      </c>
    </row>
    <row r="3951" spans="1:10" x14ac:dyDescent="0.2">
      <c r="A3951">
        <v>9371</v>
      </c>
      <c r="B3951" s="585">
        <v>43209.777083333334</v>
      </c>
      <c r="C3951" s="376" t="s">
        <v>93</v>
      </c>
      <c r="D3951" s="355">
        <v>1967</v>
      </c>
      <c r="E3951">
        <v>0.01</v>
      </c>
      <c r="F3951">
        <v>1.2342</v>
      </c>
      <c r="G3951" s="355">
        <v>0</v>
      </c>
      <c r="H3951">
        <v>0</v>
      </c>
    </row>
    <row r="3952" spans="1:10" x14ac:dyDescent="0.2">
      <c r="A3952">
        <v>9376</v>
      </c>
      <c r="B3952" s="585">
        <v>43210.454861111109</v>
      </c>
      <c r="C3952" s="376" t="s">
        <v>2050</v>
      </c>
      <c r="D3952" s="355">
        <v>1967</v>
      </c>
      <c r="E3952">
        <v>0.01</v>
      </c>
      <c r="F3952">
        <v>1.2326999999999999</v>
      </c>
      <c r="G3952" s="355">
        <v>0</v>
      </c>
      <c r="H3952">
        <v>1.2326999999999999</v>
      </c>
      <c r="I3952">
        <v>1.5</v>
      </c>
      <c r="J3952" s="355">
        <v>16489.03</v>
      </c>
    </row>
    <row r="3953" spans="1:10" x14ac:dyDescent="0.2">
      <c r="A3953">
        <v>9377</v>
      </c>
      <c r="B3953" s="585">
        <v>43210.454861111109</v>
      </c>
      <c r="C3953" s="376" t="s">
        <v>93</v>
      </c>
      <c r="D3953" s="355">
        <v>1968</v>
      </c>
      <c r="E3953">
        <v>0.01</v>
      </c>
      <c r="F3953">
        <v>1.2326699999999999</v>
      </c>
      <c r="G3953" s="355">
        <v>0</v>
      </c>
      <c r="H3953">
        <v>0</v>
      </c>
    </row>
    <row r="3954" spans="1:10" x14ac:dyDescent="0.2">
      <c r="A3954">
        <v>9383</v>
      </c>
      <c r="B3954" s="585">
        <v>43210.500694444447</v>
      </c>
      <c r="C3954" s="376" t="s">
        <v>2050</v>
      </c>
      <c r="D3954" s="355">
        <v>1968</v>
      </c>
      <c r="E3954">
        <v>0.01</v>
      </c>
      <c r="F3954">
        <v>1.2311000000000001</v>
      </c>
      <c r="G3954" s="355">
        <v>0</v>
      </c>
      <c r="H3954">
        <v>1.2311000000000001</v>
      </c>
      <c r="I3954">
        <v>1.5</v>
      </c>
      <c r="J3954" s="355">
        <v>16490.53</v>
      </c>
    </row>
    <row r="3955" spans="1:10" x14ac:dyDescent="0.2">
      <c r="A3955">
        <v>9379</v>
      </c>
      <c r="B3955" s="585">
        <v>43210.462500000001</v>
      </c>
      <c r="C3955" s="376" t="s">
        <v>92</v>
      </c>
      <c r="D3955" s="355">
        <v>1969</v>
      </c>
      <c r="E3955">
        <v>0.03</v>
      </c>
      <c r="F3955">
        <v>1.23234</v>
      </c>
      <c r="G3955" s="355">
        <v>0</v>
      </c>
      <c r="H3955">
        <v>0</v>
      </c>
    </row>
    <row r="3956" spans="1:10" x14ac:dyDescent="0.2">
      <c r="A3956">
        <v>9461</v>
      </c>
      <c r="B3956" s="585">
        <v>43214.831944444442</v>
      </c>
      <c r="C3956" s="376" t="s">
        <v>2050</v>
      </c>
      <c r="D3956" s="355">
        <v>1969</v>
      </c>
      <c r="E3956">
        <v>0.03</v>
      </c>
      <c r="F3956">
        <v>1.2242999999999999</v>
      </c>
      <c r="G3956" s="355">
        <v>0</v>
      </c>
      <c r="H3956">
        <v>1.2242999999999999</v>
      </c>
      <c r="I3956">
        <v>-25.04</v>
      </c>
      <c r="J3956" s="355">
        <v>16442.169999999998</v>
      </c>
    </row>
    <row r="3957" spans="1:10" x14ac:dyDescent="0.2">
      <c r="A3957">
        <v>9384</v>
      </c>
      <c r="B3957" s="585">
        <v>43210.500694444447</v>
      </c>
      <c r="C3957" s="376" t="s">
        <v>93</v>
      </c>
      <c r="D3957" s="355">
        <v>1970</v>
      </c>
      <c r="E3957">
        <v>0.01</v>
      </c>
      <c r="F3957">
        <v>1.2310700000000001</v>
      </c>
      <c r="G3957" s="355">
        <v>0</v>
      </c>
      <c r="H3957">
        <v>0</v>
      </c>
    </row>
    <row r="3958" spans="1:10" x14ac:dyDescent="0.2">
      <c r="A3958">
        <v>9386</v>
      </c>
      <c r="B3958" s="585">
        <v>43210.543749999997</v>
      </c>
      <c r="C3958" s="376" t="s">
        <v>2050</v>
      </c>
      <c r="D3958" s="355">
        <v>1970</v>
      </c>
      <c r="E3958">
        <v>0.01</v>
      </c>
      <c r="F3958">
        <v>1.2295</v>
      </c>
      <c r="G3958" s="355">
        <v>0</v>
      </c>
      <c r="H3958">
        <v>1.2295</v>
      </c>
      <c r="I3958">
        <v>1.5</v>
      </c>
      <c r="J3958" s="355">
        <v>16492.03</v>
      </c>
    </row>
    <row r="3959" spans="1:10" x14ac:dyDescent="0.2">
      <c r="A3959">
        <v>9387</v>
      </c>
      <c r="B3959" s="585">
        <v>43210.543749999997</v>
      </c>
      <c r="C3959" s="376" t="s">
        <v>93</v>
      </c>
      <c r="D3959" s="355">
        <v>1971</v>
      </c>
      <c r="E3959">
        <v>0.01</v>
      </c>
      <c r="F3959">
        <v>1.22946</v>
      </c>
      <c r="G3959" s="355">
        <v>0</v>
      </c>
      <c r="H3959">
        <v>0</v>
      </c>
    </row>
    <row r="3960" spans="1:10" x14ac:dyDescent="0.2">
      <c r="A3960">
        <v>9394</v>
      </c>
      <c r="B3960" s="585">
        <v>43210.696527777778</v>
      </c>
      <c r="C3960" s="376" t="s">
        <v>2050</v>
      </c>
      <c r="D3960" s="355">
        <v>1971</v>
      </c>
      <c r="E3960">
        <v>0.01</v>
      </c>
      <c r="F3960">
        <v>1.2278899999999999</v>
      </c>
      <c r="G3960" s="355">
        <v>0</v>
      </c>
      <c r="H3960">
        <v>1.2278899999999999</v>
      </c>
      <c r="I3960">
        <v>1.5</v>
      </c>
      <c r="J3960" s="355">
        <v>16493.53</v>
      </c>
    </row>
    <row r="3961" spans="1:10" x14ac:dyDescent="0.2">
      <c r="A3961">
        <v>9389</v>
      </c>
      <c r="B3961" s="585">
        <v>43210.673611111109</v>
      </c>
      <c r="C3961" s="376" t="s">
        <v>92</v>
      </c>
      <c r="D3961" s="355">
        <v>1972</v>
      </c>
      <c r="E3961">
        <v>0.06</v>
      </c>
      <c r="F3961">
        <v>1.2288300000000001</v>
      </c>
      <c r="G3961" s="355">
        <v>0</v>
      </c>
      <c r="H3961">
        <v>0</v>
      </c>
    </row>
    <row r="3962" spans="1:10" x14ac:dyDescent="0.2">
      <c r="A3962">
        <v>9462</v>
      </c>
      <c r="B3962" s="585">
        <v>43214.831944444442</v>
      </c>
      <c r="C3962" s="376" t="s">
        <v>2050</v>
      </c>
      <c r="D3962" s="355">
        <v>1972</v>
      </c>
      <c r="E3962">
        <v>0.06</v>
      </c>
      <c r="F3962">
        <v>1.2242999999999999</v>
      </c>
      <c r="G3962" s="355">
        <v>0</v>
      </c>
      <c r="H3962">
        <v>1.2242999999999999</v>
      </c>
      <c r="I3962">
        <v>-29.03</v>
      </c>
      <c r="J3962" s="355">
        <v>16413.150000000001</v>
      </c>
    </row>
    <row r="3963" spans="1:10" x14ac:dyDescent="0.2">
      <c r="A3963">
        <v>9395</v>
      </c>
      <c r="B3963" s="585">
        <v>43210.696527777778</v>
      </c>
      <c r="C3963" s="376" t="s">
        <v>93</v>
      </c>
      <c r="D3963" s="355">
        <v>1973</v>
      </c>
      <c r="E3963">
        <v>0.01</v>
      </c>
      <c r="F3963">
        <v>1.22784</v>
      </c>
      <c r="G3963" s="355">
        <v>0</v>
      </c>
      <c r="H3963">
        <v>0</v>
      </c>
    </row>
    <row r="3964" spans="1:10" x14ac:dyDescent="0.2">
      <c r="A3964">
        <v>9397</v>
      </c>
      <c r="B3964" s="585">
        <v>43210.743055555555</v>
      </c>
      <c r="C3964" s="376" t="s">
        <v>2050</v>
      </c>
      <c r="D3964" s="355">
        <v>1973</v>
      </c>
      <c r="E3964">
        <v>0.01</v>
      </c>
      <c r="F3964">
        <v>1.22627</v>
      </c>
      <c r="G3964" s="355">
        <v>0</v>
      </c>
      <c r="H3964">
        <v>1.22627</v>
      </c>
      <c r="I3964">
        <v>1.5</v>
      </c>
      <c r="J3964" s="355">
        <v>16495.03</v>
      </c>
    </row>
    <row r="3965" spans="1:10" x14ac:dyDescent="0.2">
      <c r="A3965">
        <v>9398</v>
      </c>
      <c r="B3965" s="585">
        <v>43210.743055555555</v>
      </c>
      <c r="C3965" s="376" t="s">
        <v>93</v>
      </c>
      <c r="D3965" s="355">
        <v>1974</v>
      </c>
      <c r="E3965">
        <v>0.01</v>
      </c>
      <c r="F3965">
        <v>1.22624</v>
      </c>
      <c r="G3965" s="355">
        <v>0</v>
      </c>
      <c r="H3965">
        <v>0</v>
      </c>
    </row>
    <row r="3966" spans="1:10" x14ac:dyDescent="0.2">
      <c r="A3966">
        <v>9409</v>
      </c>
      <c r="B3966" s="585">
        <v>43213.128472222219</v>
      </c>
      <c r="C3966" s="376" t="s">
        <v>2050</v>
      </c>
      <c r="D3966" s="355">
        <v>1974</v>
      </c>
      <c r="E3966">
        <v>0.01</v>
      </c>
      <c r="F3966">
        <v>1.2270700000000001</v>
      </c>
      <c r="G3966" s="355">
        <v>0</v>
      </c>
      <c r="H3966">
        <v>1.2270700000000001</v>
      </c>
      <c r="I3966">
        <v>-0.83</v>
      </c>
      <c r="J3966" s="355">
        <v>16494.189999999999</v>
      </c>
    </row>
    <row r="3967" spans="1:10" x14ac:dyDescent="0.2">
      <c r="A3967">
        <v>9400</v>
      </c>
      <c r="B3967" s="585">
        <v>43210.829861111109</v>
      </c>
      <c r="C3967" s="376" t="s">
        <v>93</v>
      </c>
      <c r="D3967" s="355">
        <v>1975</v>
      </c>
      <c r="E3967">
        <v>0.02</v>
      </c>
      <c r="F3967">
        <v>1.2297400000000001</v>
      </c>
      <c r="G3967" s="355">
        <v>0</v>
      </c>
      <c r="H3967">
        <v>0</v>
      </c>
    </row>
    <row r="3968" spans="1:10" x14ac:dyDescent="0.2">
      <c r="A3968">
        <v>9410</v>
      </c>
      <c r="B3968" s="585">
        <v>43213.128472222219</v>
      </c>
      <c r="C3968" s="376" t="s">
        <v>2050</v>
      </c>
      <c r="D3968" s="355">
        <v>1975</v>
      </c>
      <c r="E3968">
        <v>0.02</v>
      </c>
      <c r="F3968">
        <v>1.2270700000000001</v>
      </c>
      <c r="G3968" s="355">
        <v>0</v>
      </c>
      <c r="H3968">
        <v>1.2270700000000001</v>
      </c>
      <c r="I3968">
        <v>5.33</v>
      </c>
      <c r="J3968" s="355">
        <v>16499.52</v>
      </c>
    </row>
    <row r="3969" spans="1:10" x14ac:dyDescent="0.2">
      <c r="A3969">
        <v>9411</v>
      </c>
      <c r="B3969" s="585">
        <v>43213.128472222219</v>
      </c>
      <c r="C3969" s="376" t="s">
        <v>93</v>
      </c>
      <c r="D3969" s="355">
        <v>1976</v>
      </c>
      <c r="E3969">
        <v>0.01</v>
      </c>
      <c r="F3969">
        <v>1.22702</v>
      </c>
      <c r="G3969" s="355">
        <v>0</v>
      </c>
      <c r="H3969">
        <v>0</v>
      </c>
    </row>
    <row r="3970" spans="1:10" x14ac:dyDescent="0.2">
      <c r="A3970">
        <v>9413</v>
      </c>
      <c r="B3970" s="585">
        <v>43213.467361111114</v>
      </c>
      <c r="C3970" s="376" t="s">
        <v>2050</v>
      </c>
      <c r="D3970" s="355">
        <v>1976</v>
      </c>
      <c r="E3970">
        <v>0.01</v>
      </c>
      <c r="F3970">
        <v>1.2254499999999999</v>
      </c>
      <c r="G3970" s="355">
        <v>0</v>
      </c>
      <c r="H3970">
        <v>1.2254499999999999</v>
      </c>
      <c r="I3970">
        <v>1.5</v>
      </c>
      <c r="J3970" s="355">
        <v>16501.02</v>
      </c>
    </row>
    <row r="3971" spans="1:10" x14ac:dyDescent="0.2">
      <c r="A3971">
        <v>9414</v>
      </c>
      <c r="B3971" s="585">
        <v>43213.467361111114</v>
      </c>
      <c r="C3971" s="376" t="s">
        <v>93</v>
      </c>
      <c r="D3971" s="355">
        <v>1977</v>
      </c>
      <c r="E3971">
        <v>0.01</v>
      </c>
      <c r="F3971">
        <v>1.22536</v>
      </c>
      <c r="G3971" s="355">
        <v>0</v>
      </c>
      <c r="H3971">
        <v>0</v>
      </c>
    </row>
    <row r="3972" spans="1:10" x14ac:dyDescent="0.2">
      <c r="A3972">
        <v>9422</v>
      </c>
      <c r="B3972" s="585">
        <v>43213.499305555553</v>
      </c>
      <c r="C3972" s="376" t="s">
        <v>2050</v>
      </c>
      <c r="D3972" s="355">
        <v>1977</v>
      </c>
      <c r="E3972">
        <v>0.01</v>
      </c>
      <c r="F3972">
        <v>1.2237899999999999</v>
      </c>
      <c r="G3972" s="355">
        <v>0</v>
      </c>
      <c r="H3972">
        <v>1.2237899999999999</v>
      </c>
      <c r="I3972">
        <v>1.5</v>
      </c>
      <c r="J3972" s="355">
        <v>16502.52</v>
      </c>
    </row>
    <row r="3973" spans="1:10" x14ac:dyDescent="0.2">
      <c r="A3973">
        <v>9416</v>
      </c>
      <c r="B3973" s="585">
        <v>43213.467361111114</v>
      </c>
      <c r="C3973" s="376" t="s">
        <v>92</v>
      </c>
      <c r="D3973" s="355">
        <v>1978</v>
      </c>
      <c r="E3973">
        <v>0.1</v>
      </c>
      <c r="F3973">
        <v>1.2252700000000001</v>
      </c>
      <c r="G3973" s="355">
        <v>0</v>
      </c>
      <c r="H3973">
        <v>0</v>
      </c>
    </row>
    <row r="3974" spans="1:10" x14ac:dyDescent="0.2">
      <c r="A3974">
        <v>9463</v>
      </c>
      <c r="B3974" s="585">
        <v>43214.831944444442</v>
      </c>
      <c r="C3974" s="376" t="s">
        <v>2050</v>
      </c>
      <c r="D3974" s="355">
        <v>1978</v>
      </c>
      <c r="E3974">
        <v>0.1</v>
      </c>
      <c r="F3974">
        <v>1.2242999999999999</v>
      </c>
      <c r="G3974" s="355">
        <v>0</v>
      </c>
      <c r="H3974">
        <v>1.2242999999999999</v>
      </c>
      <c r="I3974">
        <v>-11.59</v>
      </c>
      <c r="J3974" s="355">
        <v>16401.560000000001</v>
      </c>
    </row>
    <row r="3975" spans="1:10" x14ac:dyDescent="0.2">
      <c r="A3975">
        <v>9423</v>
      </c>
      <c r="B3975" s="585">
        <v>43213.499305555553</v>
      </c>
      <c r="C3975" s="376" t="s">
        <v>93</v>
      </c>
      <c r="D3975" s="355">
        <v>1979</v>
      </c>
      <c r="E3975">
        <v>0.01</v>
      </c>
      <c r="F3975">
        <v>1.22376</v>
      </c>
      <c r="G3975" s="355">
        <v>0</v>
      </c>
      <c r="H3975">
        <v>0</v>
      </c>
    </row>
    <row r="3976" spans="1:10" x14ac:dyDescent="0.2">
      <c r="A3976">
        <v>9425</v>
      </c>
      <c r="B3976" s="585">
        <v>43213.70416666667</v>
      </c>
      <c r="C3976" s="376" t="s">
        <v>2050</v>
      </c>
      <c r="D3976" s="355">
        <v>1979</v>
      </c>
      <c r="E3976">
        <v>0.01</v>
      </c>
      <c r="F3976">
        <v>1.2221900000000001</v>
      </c>
      <c r="G3976" s="355">
        <v>0</v>
      </c>
      <c r="H3976">
        <v>1.2221900000000001</v>
      </c>
      <c r="I3976">
        <v>1.5</v>
      </c>
      <c r="J3976" s="355">
        <v>16504.02</v>
      </c>
    </row>
    <row r="3977" spans="1:10" x14ac:dyDescent="0.2">
      <c r="A3977">
        <v>9426</v>
      </c>
      <c r="B3977" s="585">
        <v>43213.70416666667</v>
      </c>
      <c r="C3977" s="376" t="s">
        <v>93</v>
      </c>
      <c r="D3977" s="355">
        <v>1980</v>
      </c>
      <c r="E3977">
        <v>0.01</v>
      </c>
      <c r="F3977">
        <v>1.2221500000000001</v>
      </c>
      <c r="G3977" s="355">
        <v>0</v>
      </c>
      <c r="H3977">
        <v>0</v>
      </c>
    </row>
    <row r="3978" spans="1:10" x14ac:dyDescent="0.2">
      <c r="A3978">
        <v>9435</v>
      </c>
      <c r="B3978" s="585">
        <v>43213.868750000001</v>
      </c>
      <c r="C3978" s="376" t="s">
        <v>2050</v>
      </c>
      <c r="D3978" s="355">
        <v>1980</v>
      </c>
      <c r="E3978">
        <v>0.01</v>
      </c>
      <c r="F3978">
        <v>1.22058</v>
      </c>
      <c r="G3978" s="355">
        <v>0</v>
      </c>
      <c r="H3978">
        <v>1.22058</v>
      </c>
      <c r="I3978">
        <v>1.5</v>
      </c>
      <c r="J3978" s="355">
        <v>16505.52</v>
      </c>
    </row>
    <row r="3979" spans="1:10" x14ac:dyDescent="0.2">
      <c r="A3979">
        <v>9428</v>
      </c>
      <c r="B3979" s="585">
        <v>43213.709722222222</v>
      </c>
      <c r="C3979" s="376" t="s">
        <v>92</v>
      </c>
      <c r="D3979" s="355">
        <v>1981</v>
      </c>
      <c r="E3979">
        <v>0.19</v>
      </c>
      <c r="F3979">
        <v>1.22176</v>
      </c>
      <c r="G3979" s="355">
        <v>0</v>
      </c>
      <c r="H3979">
        <v>0</v>
      </c>
    </row>
    <row r="3980" spans="1:10" x14ac:dyDescent="0.2">
      <c r="A3980">
        <v>9464</v>
      </c>
      <c r="B3980" s="585">
        <v>43214.831944444442</v>
      </c>
      <c r="C3980" s="376" t="s">
        <v>2050</v>
      </c>
      <c r="D3980" s="355">
        <v>1981</v>
      </c>
      <c r="E3980">
        <v>0.19</v>
      </c>
      <c r="F3980">
        <v>1.2242999999999999</v>
      </c>
      <c r="G3980" s="355">
        <v>0</v>
      </c>
      <c r="H3980">
        <v>1.2242999999999999</v>
      </c>
      <c r="I3980">
        <v>44.67</v>
      </c>
      <c r="J3980" s="355">
        <v>16446.23</v>
      </c>
    </row>
    <row r="3981" spans="1:10" x14ac:dyDescent="0.2">
      <c r="A3981">
        <v>9436</v>
      </c>
      <c r="B3981" s="585">
        <v>43213.868750000001</v>
      </c>
      <c r="C3981" s="376" t="s">
        <v>93</v>
      </c>
      <c r="D3981" s="355">
        <v>1982</v>
      </c>
      <c r="E3981">
        <v>0.01</v>
      </c>
      <c r="F3981">
        <v>1.2205299999999999</v>
      </c>
      <c r="G3981" s="355">
        <v>0</v>
      </c>
      <c r="H3981">
        <v>0</v>
      </c>
    </row>
    <row r="3982" spans="1:10" x14ac:dyDescent="0.2">
      <c r="A3982">
        <v>9445</v>
      </c>
      <c r="B3982" s="585">
        <v>43214.174305555556</v>
      </c>
      <c r="C3982" s="376" t="s">
        <v>2050</v>
      </c>
      <c r="D3982" s="355">
        <v>1982</v>
      </c>
      <c r="E3982">
        <v>0.01</v>
      </c>
      <c r="F3982">
        <v>1.2190300000000001</v>
      </c>
      <c r="G3982" s="355">
        <v>0</v>
      </c>
      <c r="H3982">
        <v>1.2190300000000001</v>
      </c>
      <c r="I3982">
        <v>1.5</v>
      </c>
      <c r="J3982" s="355">
        <v>16507.02</v>
      </c>
    </row>
    <row r="3983" spans="1:10" x14ac:dyDescent="0.2">
      <c r="A3983">
        <v>9446</v>
      </c>
      <c r="B3983" s="585">
        <v>43214.174305555556</v>
      </c>
      <c r="C3983" s="376" t="s">
        <v>93</v>
      </c>
      <c r="D3983" s="355">
        <v>1983</v>
      </c>
      <c r="E3983">
        <v>0.01</v>
      </c>
      <c r="F3983">
        <v>1.2190000000000001</v>
      </c>
      <c r="G3983" s="355">
        <v>0</v>
      </c>
      <c r="H3983">
        <v>0</v>
      </c>
    </row>
    <row r="3984" spans="1:10" x14ac:dyDescent="0.2">
      <c r="A3984">
        <v>9474</v>
      </c>
      <c r="B3984" s="585">
        <v>43215.429166666669</v>
      </c>
      <c r="C3984" s="376" t="s">
        <v>2050</v>
      </c>
      <c r="D3984" s="355">
        <v>1983</v>
      </c>
      <c r="E3984">
        <v>0.01</v>
      </c>
      <c r="F3984">
        <v>1.21984</v>
      </c>
      <c r="G3984" s="355">
        <v>0</v>
      </c>
      <c r="H3984">
        <v>1.21984</v>
      </c>
      <c r="I3984">
        <v>-0.84</v>
      </c>
      <c r="J3984" s="355">
        <v>16648.71</v>
      </c>
    </row>
    <row r="3985" spans="1:10" x14ac:dyDescent="0.2">
      <c r="A3985">
        <v>9448</v>
      </c>
      <c r="B3985" s="585">
        <v>43214.472222222219</v>
      </c>
      <c r="C3985" s="376" t="s">
        <v>92</v>
      </c>
      <c r="D3985" s="355">
        <v>1984</v>
      </c>
      <c r="E3985">
        <v>0.34</v>
      </c>
      <c r="F3985">
        <v>1.2182500000000001</v>
      </c>
      <c r="G3985" s="355">
        <v>0</v>
      </c>
      <c r="H3985">
        <v>0</v>
      </c>
    </row>
    <row r="3986" spans="1:10" x14ac:dyDescent="0.2">
      <c r="A3986">
        <v>9465</v>
      </c>
      <c r="B3986" s="585">
        <v>43214.831944444442</v>
      </c>
      <c r="C3986" s="376" t="s">
        <v>2050</v>
      </c>
      <c r="D3986" s="355">
        <v>1984</v>
      </c>
      <c r="E3986">
        <v>0.34</v>
      </c>
      <c r="F3986">
        <v>1.2242999999999999</v>
      </c>
      <c r="G3986" s="355">
        <v>0</v>
      </c>
      <c r="H3986">
        <v>1.2242999999999999</v>
      </c>
      <c r="I3986">
        <v>203.32</v>
      </c>
      <c r="J3986" s="355">
        <v>16649.55</v>
      </c>
    </row>
    <row r="3987" spans="1:10" x14ac:dyDescent="0.2">
      <c r="A3987">
        <v>9456</v>
      </c>
      <c r="B3987" s="585">
        <v>43214.684027777781</v>
      </c>
      <c r="C3987" s="376" t="s">
        <v>93</v>
      </c>
      <c r="D3987" s="355">
        <v>1985</v>
      </c>
      <c r="E3987">
        <v>0.02</v>
      </c>
      <c r="F3987">
        <v>1.2225200000000001</v>
      </c>
      <c r="G3987" s="355">
        <v>0</v>
      </c>
      <c r="H3987">
        <v>0</v>
      </c>
    </row>
    <row r="3988" spans="1:10" x14ac:dyDescent="0.2">
      <c r="A3988">
        <v>9475</v>
      </c>
      <c r="B3988" s="585">
        <v>43215.429166666669</v>
      </c>
      <c r="C3988" s="376" t="s">
        <v>2050</v>
      </c>
      <c r="D3988" s="355">
        <v>1985</v>
      </c>
      <c r="E3988">
        <v>0.02</v>
      </c>
      <c r="F3988">
        <v>1.21984</v>
      </c>
      <c r="G3988" s="355">
        <v>0</v>
      </c>
      <c r="H3988">
        <v>1.21984</v>
      </c>
      <c r="I3988">
        <v>5.35</v>
      </c>
      <c r="J3988" s="355">
        <v>16654.060000000001</v>
      </c>
    </row>
    <row r="3989" spans="1:10" x14ac:dyDescent="0.2">
      <c r="A3989">
        <v>9466</v>
      </c>
      <c r="B3989" s="585">
        <v>43214.831944444442</v>
      </c>
      <c r="C3989" s="376" t="s">
        <v>92</v>
      </c>
      <c r="D3989" s="355">
        <v>1986</v>
      </c>
      <c r="E3989">
        <v>0.01</v>
      </c>
      <c r="F3989">
        <v>1.2243299999999999</v>
      </c>
      <c r="G3989" s="355">
        <v>0</v>
      </c>
      <c r="H3989">
        <v>0</v>
      </c>
    </row>
    <row r="3990" spans="1:10" x14ac:dyDescent="0.2">
      <c r="A3990">
        <v>9547</v>
      </c>
      <c r="B3990" s="585">
        <v>43217.918749999997</v>
      </c>
      <c r="C3990" s="376" t="s">
        <v>2050</v>
      </c>
      <c r="D3990" s="355">
        <v>1986</v>
      </c>
      <c r="E3990">
        <v>0.01</v>
      </c>
      <c r="F3990">
        <v>1.21241</v>
      </c>
      <c r="G3990" s="355">
        <v>0</v>
      </c>
      <c r="H3990">
        <v>1.21241</v>
      </c>
      <c r="I3990">
        <v>-12.58</v>
      </c>
      <c r="J3990" s="355">
        <v>16659.46</v>
      </c>
    </row>
    <row r="3991" spans="1:10" x14ac:dyDescent="0.2">
      <c r="A3991">
        <v>9471</v>
      </c>
      <c r="B3991" s="585">
        <v>43215.380555555559</v>
      </c>
      <c r="C3991" s="376" t="s">
        <v>92</v>
      </c>
      <c r="D3991" s="355">
        <v>1987</v>
      </c>
      <c r="E3991">
        <v>0.02</v>
      </c>
      <c r="F3991">
        <v>1.22081</v>
      </c>
      <c r="G3991" s="355">
        <v>0</v>
      </c>
      <c r="H3991">
        <v>0</v>
      </c>
    </row>
    <row r="3992" spans="1:10" x14ac:dyDescent="0.2">
      <c r="A3992">
        <v>9548</v>
      </c>
      <c r="B3992" s="585">
        <v>43217.918749999997</v>
      </c>
      <c r="C3992" s="376" t="s">
        <v>2050</v>
      </c>
      <c r="D3992" s="355">
        <v>1987</v>
      </c>
      <c r="E3992">
        <v>0.02</v>
      </c>
      <c r="F3992">
        <v>1.21241</v>
      </c>
      <c r="G3992" s="355">
        <v>0</v>
      </c>
      <c r="H3992">
        <v>1.21241</v>
      </c>
      <c r="I3992">
        <v>-17.89</v>
      </c>
      <c r="J3992" s="355">
        <v>16641.57</v>
      </c>
    </row>
    <row r="3993" spans="1:10" x14ac:dyDescent="0.2">
      <c r="A3993">
        <v>9476</v>
      </c>
      <c r="B3993" s="585">
        <v>43215.429166666669</v>
      </c>
      <c r="C3993" s="376" t="s">
        <v>93</v>
      </c>
      <c r="D3993" s="355">
        <v>1988</v>
      </c>
      <c r="E3993">
        <v>0.01</v>
      </c>
      <c r="F3993">
        <v>1.21973</v>
      </c>
      <c r="G3993" s="355">
        <v>0</v>
      </c>
      <c r="H3993">
        <v>0</v>
      </c>
    </row>
    <row r="3994" spans="1:10" x14ac:dyDescent="0.2">
      <c r="A3994">
        <v>9478</v>
      </c>
      <c r="B3994" s="585">
        <v>43215.617361111108</v>
      </c>
      <c r="C3994" s="376" t="s">
        <v>2050</v>
      </c>
      <c r="D3994" s="355">
        <v>1988</v>
      </c>
      <c r="E3994">
        <v>0.01</v>
      </c>
      <c r="F3994">
        <v>1.2181599999999999</v>
      </c>
      <c r="G3994" s="355">
        <v>0</v>
      </c>
      <c r="H3994">
        <v>1.2181599999999999</v>
      </c>
      <c r="I3994">
        <v>1.5</v>
      </c>
      <c r="J3994" s="355">
        <v>16655.560000000001</v>
      </c>
    </row>
    <row r="3995" spans="1:10" x14ac:dyDescent="0.2">
      <c r="A3995">
        <v>9479</v>
      </c>
      <c r="B3995" s="585">
        <v>43215.617361111108</v>
      </c>
      <c r="C3995" s="376" t="s">
        <v>93</v>
      </c>
      <c r="D3995" s="355">
        <v>1989</v>
      </c>
      <c r="E3995">
        <v>0.01</v>
      </c>
      <c r="F3995">
        <v>1.2181299999999999</v>
      </c>
      <c r="G3995" s="355">
        <v>0</v>
      </c>
      <c r="H3995">
        <v>0</v>
      </c>
    </row>
    <row r="3996" spans="1:10" x14ac:dyDescent="0.2">
      <c r="A3996">
        <v>9485</v>
      </c>
      <c r="B3996" s="585">
        <v>43215.984722222223</v>
      </c>
      <c r="C3996" s="376" t="s">
        <v>2050</v>
      </c>
      <c r="D3996" s="355">
        <v>1989</v>
      </c>
      <c r="E3996">
        <v>0.01</v>
      </c>
      <c r="F3996">
        <v>1.2165600000000001</v>
      </c>
      <c r="G3996" s="355">
        <v>0</v>
      </c>
      <c r="H3996">
        <v>1.2165600000000001</v>
      </c>
      <c r="I3996">
        <v>1.5</v>
      </c>
      <c r="J3996" s="355">
        <v>16657.060000000001</v>
      </c>
    </row>
    <row r="3997" spans="1:10" x14ac:dyDescent="0.2">
      <c r="A3997">
        <v>9481</v>
      </c>
      <c r="B3997" s="585">
        <v>43215.652777777781</v>
      </c>
      <c r="C3997" s="376" t="s">
        <v>92</v>
      </c>
      <c r="D3997" s="355">
        <v>1990</v>
      </c>
      <c r="E3997">
        <v>0.03</v>
      </c>
      <c r="F3997">
        <v>1.2171799999999999</v>
      </c>
      <c r="G3997" s="355">
        <v>0</v>
      </c>
      <c r="H3997">
        <v>0</v>
      </c>
    </row>
    <row r="3998" spans="1:10" x14ac:dyDescent="0.2">
      <c r="A3998">
        <v>9549</v>
      </c>
      <c r="B3998" s="585">
        <v>43217.918749999997</v>
      </c>
      <c r="C3998" s="376" t="s">
        <v>2050</v>
      </c>
      <c r="D3998" s="355">
        <v>1990</v>
      </c>
      <c r="E3998">
        <v>0.03</v>
      </c>
      <c r="F3998">
        <v>1.21241</v>
      </c>
      <c r="G3998" s="355">
        <v>0</v>
      </c>
      <c r="H3998">
        <v>1.21241</v>
      </c>
      <c r="I3998">
        <v>-15.95</v>
      </c>
      <c r="J3998" s="355">
        <v>16625.63</v>
      </c>
    </row>
    <row r="3999" spans="1:10" x14ac:dyDescent="0.2">
      <c r="A3999">
        <v>9486</v>
      </c>
      <c r="B3999" s="585">
        <v>43215.984722222223</v>
      </c>
      <c r="C3999" s="376" t="s">
        <v>93</v>
      </c>
      <c r="D3999" s="355">
        <v>1991</v>
      </c>
      <c r="E3999">
        <v>0.01</v>
      </c>
      <c r="F3999">
        <v>1.21651</v>
      </c>
      <c r="G3999" s="355">
        <v>0</v>
      </c>
      <c r="H3999">
        <v>0</v>
      </c>
    </row>
    <row r="4000" spans="1:10" x14ac:dyDescent="0.2">
      <c r="A4000">
        <v>9492</v>
      </c>
      <c r="B4000" s="585">
        <v>43216.649305555555</v>
      </c>
      <c r="C4000" s="376" t="s">
        <v>2050</v>
      </c>
      <c r="D4000" s="355">
        <v>1991</v>
      </c>
      <c r="E4000">
        <v>0.01</v>
      </c>
      <c r="F4000">
        <v>1.2151400000000001</v>
      </c>
      <c r="G4000" s="355">
        <v>0</v>
      </c>
      <c r="H4000">
        <v>1.2151400000000001</v>
      </c>
      <c r="I4000">
        <v>1.5</v>
      </c>
      <c r="J4000" s="355">
        <v>16658.55</v>
      </c>
    </row>
    <row r="4001" spans="1:10" x14ac:dyDescent="0.2">
      <c r="A4001">
        <v>9493</v>
      </c>
      <c r="B4001" s="585">
        <v>43216.649305555555</v>
      </c>
      <c r="C4001" s="376" t="s">
        <v>93</v>
      </c>
      <c r="D4001" s="355">
        <v>1992</v>
      </c>
      <c r="E4001">
        <v>0.01</v>
      </c>
      <c r="F4001">
        <v>1.2151099999999999</v>
      </c>
      <c r="G4001" s="355">
        <v>0</v>
      </c>
      <c r="H4001">
        <v>0</v>
      </c>
    </row>
    <row r="4002" spans="1:10" x14ac:dyDescent="0.2">
      <c r="A4002">
        <v>9498</v>
      </c>
      <c r="B4002" s="585">
        <v>43216.711805555555</v>
      </c>
      <c r="C4002" s="376" t="s">
        <v>2050</v>
      </c>
      <c r="D4002" s="355">
        <v>1992</v>
      </c>
      <c r="E4002">
        <v>0.01</v>
      </c>
      <c r="F4002">
        <v>1.2160200000000001</v>
      </c>
      <c r="G4002" s="355">
        <v>0</v>
      </c>
      <c r="H4002">
        <v>1.2160200000000001</v>
      </c>
      <c r="I4002">
        <v>-0.98</v>
      </c>
      <c r="J4002" s="355">
        <v>16657.57</v>
      </c>
    </row>
    <row r="4003" spans="1:10" x14ac:dyDescent="0.2">
      <c r="A4003">
        <v>9495</v>
      </c>
      <c r="B4003" s="585">
        <v>43216.652777777781</v>
      </c>
      <c r="C4003" s="376" t="s">
        <v>93</v>
      </c>
      <c r="D4003" s="355">
        <v>1993</v>
      </c>
      <c r="E4003">
        <v>0.02</v>
      </c>
      <c r="F4003">
        <v>1.2188300000000001</v>
      </c>
      <c r="G4003" s="355">
        <v>0</v>
      </c>
      <c r="H4003">
        <v>0</v>
      </c>
    </row>
    <row r="4004" spans="1:10" x14ac:dyDescent="0.2">
      <c r="A4004">
        <v>9499</v>
      </c>
      <c r="B4004" s="585">
        <v>43216.711805555555</v>
      </c>
      <c r="C4004" s="376" t="s">
        <v>2050</v>
      </c>
      <c r="D4004" s="355">
        <v>1993</v>
      </c>
      <c r="E4004">
        <v>0.02</v>
      </c>
      <c r="F4004">
        <v>1.2160200000000001</v>
      </c>
      <c r="G4004" s="355">
        <v>0</v>
      </c>
      <c r="H4004">
        <v>1.2160200000000001</v>
      </c>
      <c r="I4004">
        <v>5.48</v>
      </c>
      <c r="J4004" s="355">
        <v>16663.05</v>
      </c>
    </row>
    <row r="4005" spans="1:10" x14ac:dyDescent="0.2">
      <c r="A4005">
        <v>9500</v>
      </c>
      <c r="B4005" s="585">
        <v>43216.711805555555</v>
      </c>
      <c r="C4005" s="376" t="s">
        <v>93</v>
      </c>
      <c r="D4005" s="355">
        <v>1994</v>
      </c>
      <c r="E4005">
        <v>0.01</v>
      </c>
      <c r="F4005">
        <v>1.216</v>
      </c>
      <c r="G4005" s="355">
        <v>0</v>
      </c>
      <c r="H4005">
        <v>0</v>
      </c>
    </row>
    <row r="4006" spans="1:10" x14ac:dyDescent="0.2">
      <c r="A4006">
        <v>9502</v>
      </c>
      <c r="B4006" s="585">
        <v>43216.714583333334</v>
      </c>
      <c r="C4006" s="376" t="s">
        <v>2050</v>
      </c>
      <c r="D4006" s="355">
        <v>1994</v>
      </c>
      <c r="E4006">
        <v>0.01</v>
      </c>
      <c r="F4006">
        <v>1.2144299999999999</v>
      </c>
      <c r="G4006" s="355">
        <v>0</v>
      </c>
      <c r="H4006">
        <v>1.2144299999999999</v>
      </c>
      <c r="I4006">
        <v>1.5</v>
      </c>
      <c r="J4006" s="355">
        <v>16664.55</v>
      </c>
    </row>
    <row r="4007" spans="1:10" x14ac:dyDescent="0.2">
      <c r="A4007">
        <v>9503</v>
      </c>
      <c r="B4007" s="585">
        <v>43216.715277777781</v>
      </c>
      <c r="C4007" s="376" t="s">
        <v>93</v>
      </c>
      <c r="D4007" s="355">
        <v>1995</v>
      </c>
      <c r="E4007">
        <v>0.01</v>
      </c>
      <c r="F4007">
        <v>1.2144999999999999</v>
      </c>
      <c r="G4007" s="355">
        <v>0</v>
      </c>
      <c r="H4007">
        <v>0</v>
      </c>
    </row>
    <row r="4008" spans="1:10" x14ac:dyDescent="0.2">
      <c r="A4008">
        <v>9510</v>
      </c>
      <c r="B4008" s="585">
        <v>43216.718055555553</v>
      </c>
      <c r="C4008" s="376" t="s">
        <v>2050</v>
      </c>
      <c r="D4008" s="355">
        <v>1995</v>
      </c>
      <c r="E4008">
        <v>0.01</v>
      </c>
      <c r="F4008">
        <v>1.2129300000000001</v>
      </c>
      <c r="G4008" s="355">
        <v>0</v>
      </c>
      <c r="H4008">
        <v>1.2129300000000001</v>
      </c>
      <c r="I4008">
        <v>1.5</v>
      </c>
      <c r="J4008" s="355">
        <v>16666.05</v>
      </c>
    </row>
    <row r="4009" spans="1:10" x14ac:dyDescent="0.2">
      <c r="A4009">
        <v>9505</v>
      </c>
      <c r="B4009" s="585">
        <v>43216.715277777781</v>
      </c>
      <c r="C4009" s="376" t="s">
        <v>92</v>
      </c>
      <c r="D4009" s="355">
        <v>1996</v>
      </c>
      <c r="E4009">
        <v>0.06</v>
      </c>
      <c r="F4009">
        <v>1.21367</v>
      </c>
      <c r="G4009" s="355">
        <v>0</v>
      </c>
      <c r="H4009">
        <v>0</v>
      </c>
    </row>
    <row r="4010" spans="1:10" x14ac:dyDescent="0.2">
      <c r="A4010">
        <v>9550</v>
      </c>
      <c r="B4010" s="585">
        <v>43217.918749999997</v>
      </c>
      <c r="C4010" s="376" t="s">
        <v>2050</v>
      </c>
      <c r="D4010" s="355">
        <v>1996</v>
      </c>
      <c r="E4010">
        <v>0.06</v>
      </c>
      <c r="F4010">
        <v>1.21241</v>
      </c>
      <c r="G4010" s="355">
        <v>0</v>
      </c>
      <c r="H4010">
        <v>1.21241</v>
      </c>
      <c r="I4010">
        <v>-8.69</v>
      </c>
      <c r="J4010" s="355">
        <v>16616.939999999999</v>
      </c>
    </row>
    <row r="4011" spans="1:10" x14ac:dyDescent="0.2">
      <c r="A4011">
        <v>9511</v>
      </c>
      <c r="B4011" s="585">
        <v>43216.71875</v>
      </c>
      <c r="C4011" s="376" t="s">
        <v>93</v>
      </c>
      <c r="D4011" s="355">
        <v>1997</v>
      </c>
      <c r="E4011">
        <v>0.01</v>
      </c>
      <c r="F4011">
        <v>1.2124900000000001</v>
      </c>
      <c r="G4011" s="355">
        <v>0</v>
      </c>
      <c r="H4011">
        <v>0</v>
      </c>
    </row>
    <row r="4012" spans="1:10" x14ac:dyDescent="0.2">
      <c r="A4012">
        <v>9513</v>
      </c>
      <c r="B4012" s="585">
        <v>43216.742361111108</v>
      </c>
      <c r="C4012" s="376" t="s">
        <v>2050</v>
      </c>
      <c r="D4012" s="355">
        <v>1997</v>
      </c>
      <c r="E4012">
        <v>0.01</v>
      </c>
      <c r="F4012">
        <v>1.21092</v>
      </c>
      <c r="G4012" s="355">
        <v>0</v>
      </c>
      <c r="H4012">
        <v>1.21092</v>
      </c>
      <c r="I4012">
        <v>1.5</v>
      </c>
      <c r="J4012" s="355">
        <v>16667.55</v>
      </c>
    </row>
    <row r="4013" spans="1:10" x14ac:dyDescent="0.2">
      <c r="A4013">
        <v>9514</v>
      </c>
      <c r="B4013" s="585">
        <v>43216.742361111108</v>
      </c>
      <c r="C4013" s="376" t="s">
        <v>93</v>
      </c>
      <c r="D4013" s="355">
        <v>1998</v>
      </c>
      <c r="E4013">
        <v>0.01</v>
      </c>
      <c r="F4013">
        <v>1.21089</v>
      </c>
      <c r="G4013" s="355">
        <v>0</v>
      </c>
      <c r="H4013">
        <v>0</v>
      </c>
    </row>
    <row r="4014" spans="1:10" x14ac:dyDescent="0.2">
      <c r="A4014">
        <v>9528</v>
      </c>
      <c r="B4014" s="585">
        <v>43217.394444444442</v>
      </c>
      <c r="C4014" s="376" t="s">
        <v>2050</v>
      </c>
      <c r="D4014" s="355">
        <v>1998</v>
      </c>
      <c r="E4014">
        <v>0.01</v>
      </c>
      <c r="F4014">
        <v>1.20939</v>
      </c>
      <c r="G4014" s="355">
        <v>0</v>
      </c>
      <c r="H4014">
        <v>1.20939</v>
      </c>
      <c r="I4014">
        <v>1.5</v>
      </c>
      <c r="J4014" s="355">
        <v>16669.05</v>
      </c>
    </row>
    <row r="4015" spans="1:10" x14ac:dyDescent="0.2">
      <c r="A4015">
        <v>9516</v>
      </c>
      <c r="B4015" s="585">
        <v>43216.77847222222</v>
      </c>
      <c r="C4015" s="376" t="s">
        <v>92</v>
      </c>
      <c r="D4015" s="355">
        <v>1999</v>
      </c>
      <c r="E4015">
        <v>0.1</v>
      </c>
      <c r="F4015">
        <v>1.2101599999999999</v>
      </c>
      <c r="G4015" s="355">
        <v>0</v>
      </c>
      <c r="H4015">
        <v>0</v>
      </c>
    </row>
    <row r="4016" spans="1:10" x14ac:dyDescent="0.2">
      <c r="A4016">
        <v>9551</v>
      </c>
      <c r="B4016" s="585">
        <v>43217.918749999997</v>
      </c>
      <c r="C4016" s="376" t="s">
        <v>2050</v>
      </c>
      <c r="D4016" s="355">
        <v>1999</v>
      </c>
      <c r="E4016">
        <v>0.1</v>
      </c>
      <c r="F4016">
        <v>1.21241</v>
      </c>
      <c r="G4016" s="355">
        <v>0</v>
      </c>
      <c r="H4016">
        <v>1.21241</v>
      </c>
      <c r="I4016">
        <v>20.61</v>
      </c>
      <c r="J4016" s="355">
        <v>16637.55</v>
      </c>
    </row>
    <row r="4017" spans="1:10" x14ac:dyDescent="0.2">
      <c r="A4017">
        <v>9529</v>
      </c>
      <c r="B4017" s="585">
        <v>43217.394444444442</v>
      </c>
      <c r="C4017" s="376" t="s">
        <v>93</v>
      </c>
      <c r="D4017" s="355">
        <v>2000</v>
      </c>
      <c r="E4017">
        <v>0.01</v>
      </c>
      <c r="F4017">
        <v>1.2093799999999999</v>
      </c>
      <c r="G4017" s="355">
        <v>0</v>
      </c>
      <c r="H4017">
        <v>0</v>
      </c>
    </row>
    <row r="4018" spans="1:10" x14ac:dyDescent="0.2">
      <c r="A4018">
        <v>9531</v>
      </c>
      <c r="B4018" s="585">
        <v>43217.428472222222</v>
      </c>
      <c r="C4018" s="376" t="s">
        <v>2050</v>
      </c>
      <c r="D4018" s="355">
        <v>2000</v>
      </c>
      <c r="E4018">
        <v>0.01</v>
      </c>
      <c r="F4018">
        <v>1.2078100000000001</v>
      </c>
      <c r="G4018" s="355">
        <v>0</v>
      </c>
      <c r="H4018">
        <v>1.2078100000000001</v>
      </c>
      <c r="I4018">
        <v>1.5</v>
      </c>
      <c r="J4018" s="355">
        <v>16670.55</v>
      </c>
    </row>
    <row r="4019" spans="1:10" x14ac:dyDescent="0.2">
      <c r="A4019">
        <v>9532</v>
      </c>
      <c r="B4019" s="585">
        <v>43217.428472222222</v>
      </c>
      <c r="C4019" s="376" t="s">
        <v>93</v>
      </c>
      <c r="D4019" s="355">
        <v>2001</v>
      </c>
      <c r="E4019">
        <v>0.01</v>
      </c>
      <c r="F4019">
        <v>1.2077800000000001</v>
      </c>
      <c r="G4019" s="355">
        <v>0</v>
      </c>
      <c r="H4019">
        <v>0</v>
      </c>
    </row>
    <row r="4020" spans="1:10" x14ac:dyDescent="0.2">
      <c r="A4020">
        <v>9541</v>
      </c>
      <c r="B4020" s="585">
        <v>43217.645833333336</v>
      </c>
      <c r="C4020" s="376" t="s">
        <v>2050</v>
      </c>
      <c r="D4020" s="355">
        <v>2001</v>
      </c>
      <c r="E4020">
        <v>0.01</v>
      </c>
      <c r="F4020">
        <v>1.20621</v>
      </c>
      <c r="G4020" s="355">
        <v>0</v>
      </c>
      <c r="H4020">
        <v>1.20621</v>
      </c>
      <c r="I4020">
        <v>1.5</v>
      </c>
      <c r="J4020" s="355">
        <v>16672.05</v>
      </c>
    </row>
    <row r="4021" spans="1:10" x14ac:dyDescent="0.2">
      <c r="A4021">
        <v>9534</v>
      </c>
      <c r="B4021" s="585">
        <v>43217.433333333334</v>
      </c>
      <c r="C4021" s="376" t="s">
        <v>92</v>
      </c>
      <c r="D4021" s="355">
        <v>2002</v>
      </c>
      <c r="E4021">
        <v>0.19</v>
      </c>
      <c r="F4021">
        <v>1.2066399999999999</v>
      </c>
      <c r="G4021" s="355">
        <v>0</v>
      </c>
      <c r="H4021">
        <v>0</v>
      </c>
    </row>
    <row r="4022" spans="1:10" x14ac:dyDescent="0.2">
      <c r="A4022">
        <v>9552</v>
      </c>
      <c r="B4022" s="585">
        <v>43217.918749999997</v>
      </c>
      <c r="C4022" s="376" t="s">
        <v>2050</v>
      </c>
      <c r="D4022" s="355">
        <v>2002</v>
      </c>
      <c r="E4022">
        <v>0.19</v>
      </c>
      <c r="F4022">
        <v>1.21241</v>
      </c>
      <c r="G4022" s="355">
        <v>0</v>
      </c>
      <c r="H4022">
        <v>1.21241</v>
      </c>
      <c r="I4022">
        <v>108.3</v>
      </c>
      <c r="J4022" s="355">
        <v>16745.849999999999</v>
      </c>
    </row>
    <row r="4023" spans="1:10" x14ac:dyDescent="0.2">
      <c r="A4023">
        <v>9542</v>
      </c>
      <c r="B4023" s="585">
        <v>43217.649305555555</v>
      </c>
      <c r="C4023" s="376" t="s">
        <v>93</v>
      </c>
      <c r="D4023" s="355">
        <v>2003</v>
      </c>
      <c r="E4023">
        <v>0.01</v>
      </c>
      <c r="F4023">
        <v>1.20672</v>
      </c>
      <c r="G4023" s="355">
        <v>0</v>
      </c>
      <c r="H4023">
        <v>0</v>
      </c>
    </row>
    <row r="4024" spans="1:10" x14ac:dyDescent="0.2">
      <c r="A4024">
        <v>9562</v>
      </c>
      <c r="B4024" s="585">
        <v>43220.520833333336</v>
      </c>
      <c r="C4024" s="376" t="s">
        <v>2050</v>
      </c>
      <c r="D4024" s="355">
        <v>2003</v>
      </c>
      <c r="E4024">
        <v>0.01</v>
      </c>
      <c r="F4024">
        <v>1.2098500000000001</v>
      </c>
      <c r="G4024" s="355">
        <v>0</v>
      </c>
      <c r="H4024">
        <v>1.2098500000000001</v>
      </c>
      <c r="I4024">
        <v>-3.13</v>
      </c>
      <c r="J4024" s="355">
        <v>16742.71</v>
      </c>
    </row>
    <row r="4025" spans="1:10" x14ac:dyDescent="0.2">
      <c r="A4025">
        <v>9544</v>
      </c>
      <c r="B4025" s="585">
        <v>43217.73333333333</v>
      </c>
      <c r="C4025" s="376" t="s">
        <v>93</v>
      </c>
      <c r="D4025" s="355">
        <v>2004</v>
      </c>
      <c r="E4025">
        <v>0.02</v>
      </c>
      <c r="F4025">
        <v>1.2102200000000001</v>
      </c>
      <c r="G4025" s="355">
        <v>0</v>
      </c>
      <c r="H4025">
        <v>0</v>
      </c>
    </row>
    <row r="4026" spans="1:10" x14ac:dyDescent="0.2">
      <c r="A4026">
        <v>9563</v>
      </c>
      <c r="B4026" s="585">
        <v>43220.520833333336</v>
      </c>
      <c r="C4026" s="376" t="s">
        <v>2050</v>
      </c>
      <c r="D4026" s="355">
        <v>2004</v>
      </c>
      <c r="E4026">
        <v>0.02</v>
      </c>
      <c r="F4026">
        <v>1.2098500000000001</v>
      </c>
      <c r="G4026" s="355">
        <v>0</v>
      </c>
      <c r="H4026">
        <v>1.2098500000000001</v>
      </c>
      <c r="I4026">
        <v>0.73</v>
      </c>
      <c r="J4026" s="355">
        <v>16743.439999999999</v>
      </c>
    </row>
    <row r="4027" spans="1:10" x14ac:dyDescent="0.2">
      <c r="A4027">
        <v>9553</v>
      </c>
      <c r="B4027" s="585">
        <v>43217.918749999997</v>
      </c>
      <c r="C4027" s="376" t="s">
        <v>92</v>
      </c>
      <c r="D4027" s="355">
        <v>2005</v>
      </c>
      <c r="E4027">
        <v>0.01</v>
      </c>
      <c r="F4027">
        <v>1.2124699999999999</v>
      </c>
      <c r="G4027" s="355">
        <v>0</v>
      </c>
      <c r="H4027">
        <v>0</v>
      </c>
    </row>
    <row r="4028" spans="1:10" x14ac:dyDescent="0.2">
      <c r="A4028">
        <v>9668</v>
      </c>
      <c r="B4028" s="585">
        <v>43223.447916666664</v>
      </c>
      <c r="C4028" s="376" t="s">
        <v>2050</v>
      </c>
      <c r="D4028" s="355">
        <v>2005</v>
      </c>
      <c r="E4028">
        <v>0.01</v>
      </c>
      <c r="F4028">
        <v>1.20085</v>
      </c>
      <c r="G4028" s="355">
        <v>0</v>
      </c>
      <c r="H4028">
        <v>1.20085</v>
      </c>
      <c r="I4028">
        <v>-12.4</v>
      </c>
      <c r="J4028" s="355">
        <v>16772.47</v>
      </c>
    </row>
    <row r="4029" spans="1:10" x14ac:dyDescent="0.2">
      <c r="A4029">
        <v>9558</v>
      </c>
      <c r="B4029" s="585">
        <v>43220.370138888888</v>
      </c>
      <c r="C4029" s="376" t="s">
        <v>93</v>
      </c>
      <c r="D4029" s="355">
        <v>2006</v>
      </c>
      <c r="E4029">
        <v>0.03</v>
      </c>
      <c r="F4029">
        <v>1.21373</v>
      </c>
      <c r="G4029" s="355">
        <v>0</v>
      </c>
      <c r="H4029">
        <v>0</v>
      </c>
    </row>
    <row r="4030" spans="1:10" x14ac:dyDescent="0.2">
      <c r="A4030">
        <v>9564</v>
      </c>
      <c r="B4030" s="585">
        <v>43220.520833333336</v>
      </c>
      <c r="C4030" s="376" t="s">
        <v>2050</v>
      </c>
      <c r="D4030" s="355">
        <v>2006</v>
      </c>
      <c r="E4030">
        <v>0.03</v>
      </c>
      <c r="F4030">
        <v>1.2098500000000001</v>
      </c>
      <c r="G4030" s="355">
        <v>0</v>
      </c>
      <c r="H4030">
        <v>1.2098500000000001</v>
      </c>
      <c r="I4030">
        <v>11.43</v>
      </c>
      <c r="J4030" s="355">
        <v>16754.87</v>
      </c>
    </row>
    <row r="4031" spans="1:10" x14ac:dyDescent="0.2">
      <c r="A4031">
        <v>9565</v>
      </c>
      <c r="B4031" s="585">
        <v>43220.520833333336</v>
      </c>
      <c r="C4031" s="376" t="s">
        <v>93</v>
      </c>
      <c r="D4031" s="355">
        <v>2007</v>
      </c>
      <c r="E4031">
        <v>0.01</v>
      </c>
      <c r="F4031">
        <v>1.2098100000000001</v>
      </c>
      <c r="G4031" s="355">
        <v>0</v>
      </c>
      <c r="H4031">
        <v>0</v>
      </c>
    </row>
    <row r="4032" spans="1:10" x14ac:dyDescent="0.2">
      <c r="A4032">
        <v>9570</v>
      </c>
      <c r="B4032" s="585">
        <v>43220.59652777778</v>
      </c>
      <c r="C4032" s="376" t="s">
        <v>2050</v>
      </c>
      <c r="D4032" s="355">
        <v>2007</v>
      </c>
      <c r="E4032">
        <v>0.01</v>
      </c>
      <c r="F4032">
        <v>1.20824</v>
      </c>
      <c r="G4032" s="355">
        <v>0</v>
      </c>
      <c r="H4032">
        <v>1.20824</v>
      </c>
      <c r="I4032">
        <v>1.5</v>
      </c>
      <c r="J4032" s="355">
        <v>16756.37</v>
      </c>
    </row>
    <row r="4033" spans="1:10" x14ac:dyDescent="0.2">
      <c r="A4033">
        <v>9567</v>
      </c>
      <c r="B4033" s="585">
        <v>43220.573611111111</v>
      </c>
      <c r="C4033" s="376" t="s">
        <v>92</v>
      </c>
      <c r="D4033" s="355">
        <v>2008</v>
      </c>
      <c r="E4033">
        <v>0.02</v>
      </c>
      <c r="F4033">
        <v>1.2089700000000001</v>
      </c>
      <c r="G4033" s="355">
        <v>0</v>
      </c>
      <c r="H4033">
        <v>0</v>
      </c>
    </row>
    <row r="4034" spans="1:10" x14ac:dyDescent="0.2">
      <c r="A4034">
        <v>9669</v>
      </c>
      <c r="B4034" s="585">
        <v>43223.447916666664</v>
      </c>
      <c r="C4034" s="376" t="s">
        <v>2050</v>
      </c>
      <c r="D4034" s="355">
        <v>2008</v>
      </c>
      <c r="E4034">
        <v>0.02</v>
      </c>
      <c r="F4034">
        <v>1.20085</v>
      </c>
      <c r="G4034" s="355">
        <v>0</v>
      </c>
      <c r="H4034">
        <v>1.20085</v>
      </c>
      <c r="I4034">
        <v>-17.57</v>
      </c>
      <c r="J4034" s="355">
        <v>16754.900000000001</v>
      </c>
    </row>
    <row r="4035" spans="1:10" x14ac:dyDescent="0.2">
      <c r="A4035">
        <v>9571</v>
      </c>
      <c r="B4035" s="585">
        <v>43220.59652777778</v>
      </c>
      <c r="C4035" s="376" t="s">
        <v>93</v>
      </c>
      <c r="D4035" s="355">
        <v>2009</v>
      </c>
      <c r="E4035">
        <v>0.01</v>
      </c>
      <c r="F4035">
        <v>1.2081999999999999</v>
      </c>
      <c r="G4035" s="355">
        <v>0</v>
      </c>
      <c r="H4035">
        <v>0</v>
      </c>
    </row>
    <row r="4036" spans="1:10" x14ac:dyDescent="0.2">
      <c r="A4036">
        <v>9573</v>
      </c>
      <c r="B4036" s="585">
        <v>43220.779166666667</v>
      </c>
      <c r="C4036" s="376" t="s">
        <v>2050</v>
      </c>
      <c r="D4036" s="355">
        <v>2009</v>
      </c>
      <c r="E4036">
        <v>0.01</v>
      </c>
      <c r="F4036">
        <v>1.2066300000000001</v>
      </c>
      <c r="G4036" s="355">
        <v>0</v>
      </c>
      <c r="H4036">
        <v>1.2066300000000001</v>
      </c>
      <c r="I4036">
        <v>1.5</v>
      </c>
      <c r="J4036" s="355">
        <v>16757.87</v>
      </c>
    </row>
    <row r="4037" spans="1:10" x14ac:dyDescent="0.2">
      <c r="A4037">
        <v>9574</v>
      </c>
      <c r="B4037" s="585">
        <v>43220.779166666667</v>
      </c>
      <c r="C4037" s="376" t="s">
        <v>93</v>
      </c>
      <c r="D4037" s="355">
        <v>2010</v>
      </c>
      <c r="E4037">
        <v>0.01</v>
      </c>
      <c r="F4037">
        <v>1.2065999999999999</v>
      </c>
      <c r="G4037" s="355">
        <v>0</v>
      </c>
      <c r="H4037">
        <v>0</v>
      </c>
    </row>
    <row r="4038" spans="1:10" x14ac:dyDescent="0.2">
      <c r="A4038">
        <v>9579</v>
      </c>
      <c r="B4038" s="585">
        <v>43220.943749999999</v>
      </c>
      <c r="C4038" s="376" t="s">
        <v>2050</v>
      </c>
      <c r="D4038" s="355">
        <v>2010</v>
      </c>
      <c r="E4038">
        <v>0.01</v>
      </c>
      <c r="F4038">
        <v>1.20736</v>
      </c>
      <c r="G4038" s="355">
        <v>0</v>
      </c>
      <c r="H4038">
        <v>1.20736</v>
      </c>
      <c r="I4038">
        <v>-0.83</v>
      </c>
      <c r="J4038" s="355">
        <v>16757.04</v>
      </c>
    </row>
    <row r="4039" spans="1:10" x14ac:dyDescent="0.2">
      <c r="A4039">
        <v>9576</v>
      </c>
      <c r="B4039" s="585">
        <v>43220.824999999997</v>
      </c>
      <c r="C4039" s="376" t="s">
        <v>93</v>
      </c>
      <c r="D4039" s="355">
        <v>2011</v>
      </c>
      <c r="E4039">
        <v>0.02</v>
      </c>
      <c r="F4039">
        <v>1.2101</v>
      </c>
      <c r="G4039" s="355">
        <v>0</v>
      </c>
      <c r="H4039">
        <v>0</v>
      </c>
    </row>
    <row r="4040" spans="1:10" x14ac:dyDescent="0.2">
      <c r="A4040">
        <v>9580</v>
      </c>
      <c r="B4040" s="585">
        <v>43220.943749999999</v>
      </c>
      <c r="C4040" s="376" t="s">
        <v>2050</v>
      </c>
      <c r="D4040" s="355">
        <v>2011</v>
      </c>
      <c r="E4040">
        <v>0.02</v>
      </c>
      <c r="F4040">
        <v>1.20736</v>
      </c>
      <c r="G4040" s="355">
        <v>0</v>
      </c>
      <c r="H4040">
        <v>1.20736</v>
      </c>
      <c r="I4040">
        <v>5.34</v>
      </c>
      <c r="J4040" s="355">
        <v>16762.38</v>
      </c>
    </row>
    <row r="4041" spans="1:10" x14ac:dyDescent="0.2">
      <c r="A4041">
        <v>9581</v>
      </c>
      <c r="B4041" s="585">
        <v>43220.943749999999</v>
      </c>
      <c r="C4041" s="376" t="s">
        <v>93</v>
      </c>
      <c r="D4041" s="355">
        <v>2012</v>
      </c>
      <c r="E4041">
        <v>0.01</v>
      </c>
      <c r="F4041">
        <v>1.2073199999999999</v>
      </c>
      <c r="G4041" s="355">
        <v>0</v>
      </c>
      <c r="H4041">
        <v>0</v>
      </c>
    </row>
    <row r="4042" spans="1:10" x14ac:dyDescent="0.2">
      <c r="A4042">
        <v>9586</v>
      </c>
      <c r="B4042" s="585">
        <v>43221.39166666667</v>
      </c>
      <c r="C4042" s="376" t="s">
        <v>2050</v>
      </c>
      <c r="D4042" s="355">
        <v>2012</v>
      </c>
      <c r="E4042">
        <v>0.01</v>
      </c>
      <c r="F4042">
        <v>1.2058199999999999</v>
      </c>
      <c r="G4042" s="355">
        <v>0</v>
      </c>
      <c r="H4042">
        <v>1.2058199999999999</v>
      </c>
      <c r="I4042">
        <v>1.5</v>
      </c>
      <c r="J4042" s="355">
        <v>16763.88</v>
      </c>
    </row>
    <row r="4043" spans="1:10" x14ac:dyDescent="0.2">
      <c r="A4043">
        <v>9587</v>
      </c>
      <c r="B4043" s="585">
        <v>43221.39166666667</v>
      </c>
      <c r="C4043" s="376" t="s">
        <v>93</v>
      </c>
      <c r="D4043" s="355">
        <v>2013</v>
      </c>
      <c r="E4043">
        <v>0.01</v>
      </c>
      <c r="F4043">
        <v>1.20581</v>
      </c>
      <c r="G4043" s="355">
        <v>0</v>
      </c>
      <c r="H4043">
        <v>0</v>
      </c>
    </row>
    <row r="4044" spans="1:10" x14ac:dyDescent="0.2">
      <c r="A4044">
        <v>9593</v>
      </c>
      <c r="B4044" s="585">
        <v>43221.467361111114</v>
      </c>
      <c r="C4044" s="376" t="s">
        <v>2050</v>
      </c>
      <c r="D4044" s="355">
        <v>2013</v>
      </c>
      <c r="E4044">
        <v>0.01</v>
      </c>
      <c r="F4044">
        <v>1.20424</v>
      </c>
      <c r="G4044" s="355">
        <v>0</v>
      </c>
      <c r="H4044">
        <v>1.20424</v>
      </c>
      <c r="I4044">
        <v>1.5</v>
      </c>
      <c r="J4044" s="355">
        <v>16765.38</v>
      </c>
    </row>
    <row r="4045" spans="1:10" x14ac:dyDescent="0.2">
      <c r="A4045">
        <v>9589</v>
      </c>
      <c r="B4045" s="585">
        <v>43221.463194444441</v>
      </c>
      <c r="C4045" s="376" t="s">
        <v>92</v>
      </c>
      <c r="D4045" s="355">
        <v>2014</v>
      </c>
      <c r="E4045">
        <v>0.03</v>
      </c>
      <c r="F4045">
        <v>1.2053100000000001</v>
      </c>
      <c r="G4045" s="355">
        <v>0</v>
      </c>
      <c r="H4045">
        <v>0</v>
      </c>
    </row>
    <row r="4046" spans="1:10" x14ac:dyDescent="0.2">
      <c r="A4046">
        <v>9670</v>
      </c>
      <c r="B4046" s="585">
        <v>43223.447916666664</v>
      </c>
      <c r="C4046" s="376" t="s">
        <v>2050</v>
      </c>
      <c r="D4046" s="355">
        <v>2014</v>
      </c>
      <c r="E4046">
        <v>0.03</v>
      </c>
      <c r="F4046">
        <v>1.20085</v>
      </c>
      <c r="G4046" s="355">
        <v>0</v>
      </c>
      <c r="H4046">
        <v>1.20085</v>
      </c>
      <c r="I4046">
        <v>-15.02</v>
      </c>
      <c r="J4046" s="355">
        <v>16739.89</v>
      </c>
    </row>
    <row r="4047" spans="1:10" x14ac:dyDescent="0.2">
      <c r="A4047">
        <v>9594</v>
      </c>
      <c r="B4047" s="585">
        <v>43221.467361111114</v>
      </c>
      <c r="C4047" s="376" t="s">
        <v>93</v>
      </c>
      <c r="D4047" s="355">
        <v>2015</v>
      </c>
      <c r="E4047">
        <v>0.01</v>
      </c>
      <c r="F4047">
        <v>1.2042200000000001</v>
      </c>
      <c r="G4047" s="355">
        <v>0</v>
      </c>
      <c r="H4047">
        <v>0</v>
      </c>
    </row>
    <row r="4048" spans="1:10" x14ac:dyDescent="0.2">
      <c r="A4048">
        <v>9596</v>
      </c>
      <c r="B4048" s="585">
        <v>43221.574305555558</v>
      </c>
      <c r="C4048" s="376" t="s">
        <v>2050</v>
      </c>
      <c r="D4048" s="355">
        <v>2015</v>
      </c>
      <c r="E4048">
        <v>0.01</v>
      </c>
      <c r="F4048">
        <v>1.20265</v>
      </c>
      <c r="G4048" s="355">
        <v>0</v>
      </c>
      <c r="H4048">
        <v>1.20265</v>
      </c>
      <c r="I4048">
        <v>1.5</v>
      </c>
      <c r="J4048" s="355">
        <v>16766.88</v>
      </c>
    </row>
    <row r="4049" spans="1:10" x14ac:dyDescent="0.2">
      <c r="A4049">
        <v>9597</v>
      </c>
      <c r="B4049" s="585">
        <v>43221.574305555558</v>
      </c>
      <c r="C4049" s="376" t="s">
        <v>93</v>
      </c>
      <c r="D4049" s="355">
        <v>2016</v>
      </c>
      <c r="E4049">
        <v>0.01</v>
      </c>
      <c r="F4049">
        <v>1.2026300000000001</v>
      </c>
      <c r="G4049" s="355">
        <v>0</v>
      </c>
      <c r="H4049">
        <v>0</v>
      </c>
    </row>
    <row r="4050" spans="1:10" x14ac:dyDescent="0.2">
      <c r="A4050">
        <v>9604</v>
      </c>
      <c r="B4050" s="585">
        <v>43221.704861111109</v>
      </c>
      <c r="C4050" s="376" t="s">
        <v>2050</v>
      </c>
      <c r="D4050" s="355">
        <v>2016</v>
      </c>
      <c r="E4050">
        <v>0.01</v>
      </c>
      <c r="F4050">
        <v>1.20106</v>
      </c>
      <c r="G4050" s="355">
        <v>0</v>
      </c>
      <c r="H4050">
        <v>1.20106</v>
      </c>
      <c r="I4050">
        <v>1.5</v>
      </c>
      <c r="J4050" s="355">
        <v>16768.38</v>
      </c>
    </row>
    <row r="4051" spans="1:10" x14ac:dyDescent="0.2">
      <c r="A4051">
        <v>9599</v>
      </c>
      <c r="B4051" s="585">
        <v>43221.629861111112</v>
      </c>
      <c r="C4051" s="376" t="s">
        <v>92</v>
      </c>
      <c r="D4051" s="355">
        <v>2017</v>
      </c>
      <c r="E4051">
        <v>0.06</v>
      </c>
      <c r="F4051">
        <v>1.2017800000000001</v>
      </c>
      <c r="G4051" s="355">
        <v>0</v>
      </c>
      <c r="H4051">
        <v>0</v>
      </c>
    </row>
    <row r="4052" spans="1:10" x14ac:dyDescent="0.2">
      <c r="A4052">
        <v>9671</v>
      </c>
      <c r="B4052" s="585">
        <v>43223.447916666664</v>
      </c>
      <c r="C4052" s="376" t="s">
        <v>2050</v>
      </c>
      <c r="D4052" s="355">
        <v>2017</v>
      </c>
      <c r="E4052">
        <v>0.06</v>
      </c>
      <c r="F4052">
        <v>1.20085</v>
      </c>
      <c r="G4052" s="355">
        <v>0</v>
      </c>
      <c r="H4052">
        <v>1.20085</v>
      </c>
      <c r="I4052">
        <v>-8.85</v>
      </c>
      <c r="J4052" s="355">
        <v>16731.04</v>
      </c>
    </row>
    <row r="4053" spans="1:10" x14ac:dyDescent="0.2">
      <c r="A4053">
        <v>9605</v>
      </c>
      <c r="B4053" s="585">
        <v>43221.704861111109</v>
      </c>
      <c r="C4053" s="376" t="s">
        <v>93</v>
      </c>
      <c r="D4053" s="355">
        <v>2018</v>
      </c>
      <c r="E4053">
        <v>0.01</v>
      </c>
      <c r="F4053">
        <v>1.2010099999999999</v>
      </c>
      <c r="G4053" s="355">
        <v>0</v>
      </c>
      <c r="H4053">
        <v>0</v>
      </c>
    </row>
    <row r="4054" spans="1:10" x14ac:dyDescent="0.2">
      <c r="A4054">
        <v>9607</v>
      </c>
      <c r="B4054" s="585">
        <v>43221.723611111112</v>
      </c>
      <c r="C4054" s="376" t="s">
        <v>2050</v>
      </c>
      <c r="D4054" s="355">
        <v>2018</v>
      </c>
      <c r="E4054">
        <v>0.01</v>
      </c>
      <c r="F4054">
        <v>1.1994400000000001</v>
      </c>
      <c r="G4054" s="355">
        <v>0</v>
      </c>
      <c r="H4054">
        <v>1.1994400000000001</v>
      </c>
      <c r="I4054">
        <v>1.5</v>
      </c>
      <c r="J4054" s="355">
        <v>16769.88</v>
      </c>
    </row>
    <row r="4055" spans="1:10" x14ac:dyDescent="0.2">
      <c r="A4055">
        <v>9608</v>
      </c>
      <c r="B4055" s="585">
        <v>43221.723611111112</v>
      </c>
      <c r="C4055" s="376" t="s">
        <v>93</v>
      </c>
      <c r="D4055" s="355">
        <v>2019</v>
      </c>
      <c r="E4055">
        <v>0.01</v>
      </c>
      <c r="F4055">
        <v>1.1994199999999999</v>
      </c>
      <c r="G4055" s="355">
        <v>0</v>
      </c>
      <c r="H4055">
        <v>0</v>
      </c>
    </row>
    <row r="4056" spans="1:10" x14ac:dyDescent="0.2">
      <c r="A4056">
        <v>9625</v>
      </c>
      <c r="B4056" s="585">
        <v>43222.478472222225</v>
      </c>
      <c r="C4056" s="376" t="s">
        <v>2050</v>
      </c>
      <c r="D4056" s="355">
        <v>2019</v>
      </c>
      <c r="E4056">
        <v>0.01</v>
      </c>
      <c r="F4056">
        <v>1.2002200000000001</v>
      </c>
      <c r="G4056" s="355">
        <v>0</v>
      </c>
      <c r="H4056">
        <v>1.2002200000000001</v>
      </c>
      <c r="I4056">
        <v>-0.8</v>
      </c>
      <c r="J4056" s="355">
        <v>16769.07</v>
      </c>
    </row>
    <row r="4057" spans="1:10" x14ac:dyDescent="0.2">
      <c r="A4057">
        <v>9610</v>
      </c>
      <c r="B4057" s="585">
        <v>43221.745138888888</v>
      </c>
      <c r="C4057" s="376" t="s">
        <v>92</v>
      </c>
      <c r="D4057" s="355">
        <v>2020</v>
      </c>
      <c r="E4057">
        <v>0.1</v>
      </c>
      <c r="F4057">
        <v>1.19828</v>
      </c>
      <c r="G4057" s="355">
        <v>0</v>
      </c>
      <c r="H4057">
        <v>0</v>
      </c>
    </row>
    <row r="4058" spans="1:10" x14ac:dyDescent="0.2">
      <c r="A4058">
        <v>9672</v>
      </c>
      <c r="B4058" s="585">
        <v>43223.447916666664</v>
      </c>
      <c r="C4058" s="376" t="s">
        <v>2050</v>
      </c>
      <c r="D4058" s="355">
        <v>2020</v>
      </c>
      <c r="E4058">
        <v>0.1</v>
      </c>
      <c r="F4058">
        <v>1.20085</v>
      </c>
      <c r="G4058" s="355">
        <v>0</v>
      </c>
      <c r="H4058">
        <v>1.20085</v>
      </c>
      <c r="I4058">
        <v>20.25</v>
      </c>
      <c r="J4058" s="355">
        <v>16751.28</v>
      </c>
    </row>
    <row r="4059" spans="1:10" x14ac:dyDescent="0.2">
      <c r="A4059">
        <v>9622</v>
      </c>
      <c r="B4059" s="585">
        <v>43222.4375</v>
      </c>
      <c r="C4059" s="376" t="s">
        <v>93</v>
      </c>
      <c r="D4059" s="355">
        <v>2021</v>
      </c>
      <c r="E4059">
        <v>0.02</v>
      </c>
      <c r="F4059">
        <v>1.2029399999999999</v>
      </c>
      <c r="G4059" s="355">
        <v>0</v>
      </c>
      <c r="H4059">
        <v>0</v>
      </c>
    </row>
    <row r="4060" spans="1:10" x14ac:dyDescent="0.2">
      <c r="A4060">
        <v>9626</v>
      </c>
      <c r="B4060" s="585">
        <v>43222.478472222225</v>
      </c>
      <c r="C4060" s="376" t="s">
        <v>2050</v>
      </c>
      <c r="D4060" s="355">
        <v>2021</v>
      </c>
      <c r="E4060">
        <v>0.02</v>
      </c>
      <c r="F4060">
        <v>1.2002200000000001</v>
      </c>
      <c r="G4060" s="355">
        <v>0</v>
      </c>
      <c r="H4060">
        <v>1.2002200000000001</v>
      </c>
      <c r="I4060">
        <v>5.3</v>
      </c>
      <c r="J4060" s="355">
        <v>16774.37</v>
      </c>
    </row>
    <row r="4061" spans="1:10" x14ac:dyDescent="0.2">
      <c r="A4061">
        <v>9627</v>
      </c>
      <c r="B4061" s="585">
        <v>43222.478472222225</v>
      </c>
      <c r="C4061" s="376" t="s">
        <v>93</v>
      </c>
      <c r="D4061" s="355">
        <v>2022</v>
      </c>
      <c r="E4061">
        <v>0.01</v>
      </c>
      <c r="F4061">
        <v>1.2001900000000001</v>
      </c>
      <c r="G4061" s="355">
        <v>0</v>
      </c>
      <c r="H4061">
        <v>0</v>
      </c>
    </row>
    <row r="4062" spans="1:10" x14ac:dyDescent="0.2">
      <c r="A4062">
        <v>9629</v>
      </c>
      <c r="B4062" s="585">
        <v>43222.697916666664</v>
      </c>
      <c r="C4062" s="376" t="s">
        <v>2050</v>
      </c>
      <c r="D4062" s="355">
        <v>2022</v>
      </c>
      <c r="E4062">
        <v>0.01</v>
      </c>
      <c r="F4062">
        <v>1.19862</v>
      </c>
      <c r="G4062" s="355">
        <v>0</v>
      </c>
      <c r="H4062">
        <v>1.19862</v>
      </c>
      <c r="I4062">
        <v>1.5</v>
      </c>
      <c r="J4062" s="355">
        <v>16775.87</v>
      </c>
    </row>
    <row r="4063" spans="1:10" x14ac:dyDescent="0.2">
      <c r="A4063">
        <v>9630</v>
      </c>
      <c r="B4063" s="585">
        <v>43222.697916666664</v>
      </c>
      <c r="C4063" s="376" t="s">
        <v>93</v>
      </c>
      <c r="D4063" s="355">
        <v>2023</v>
      </c>
      <c r="E4063">
        <v>0.01</v>
      </c>
      <c r="F4063">
        <v>1.1986000000000001</v>
      </c>
      <c r="G4063" s="355">
        <v>0</v>
      </c>
      <c r="H4063">
        <v>0</v>
      </c>
    </row>
    <row r="4064" spans="1:10" x14ac:dyDescent="0.2">
      <c r="A4064">
        <v>9632</v>
      </c>
      <c r="B4064" s="585">
        <v>43222.700694444444</v>
      </c>
      <c r="C4064" s="376" t="s">
        <v>2050</v>
      </c>
      <c r="D4064" s="355">
        <v>2023</v>
      </c>
      <c r="E4064">
        <v>0.01</v>
      </c>
      <c r="F4064">
        <v>1.19703</v>
      </c>
      <c r="G4064" s="355">
        <v>0</v>
      </c>
      <c r="H4064">
        <v>1.19703</v>
      </c>
      <c r="I4064">
        <v>1.5</v>
      </c>
      <c r="J4064" s="355">
        <v>16777.37</v>
      </c>
    </row>
    <row r="4065" spans="1:10" x14ac:dyDescent="0.2">
      <c r="A4065">
        <v>9633</v>
      </c>
      <c r="B4065" s="585">
        <v>43222.701388888891</v>
      </c>
      <c r="C4065" s="376" t="s">
        <v>93</v>
      </c>
      <c r="D4065" s="355">
        <v>2024</v>
      </c>
      <c r="E4065">
        <v>0.01</v>
      </c>
      <c r="F4065">
        <v>1.1967099999999999</v>
      </c>
      <c r="G4065" s="355">
        <v>0</v>
      </c>
      <c r="H4065">
        <v>0</v>
      </c>
    </row>
    <row r="4066" spans="1:10" x14ac:dyDescent="0.2">
      <c r="A4066">
        <v>9641</v>
      </c>
      <c r="B4066" s="585">
        <v>43222.916666666664</v>
      </c>
      <c r="C4066" s="376" t="s">
        <v>2050</v>
      </c>
      <c r="D4066" s="355">
        <v>2024</v>
      </c>
      <c r="E4066">
        <v>0.01</v>
      </c>
      <c r="F4066">
        <v>1.1983200000000001</v>
      </c>
      <c r="G4066" s="355">
        <v>0</v>
      </c>
      <c r="H4066">
        <v>1.1983200000000001</v>
      </c>
      <c r="I4066">
        <v>-1.68</v>
      </c>
      <c r="J4066" s="355">
        <v>16775.689999999999</v>
      </c>
    </row>
    <row r="4067" spans="1:10" x14ac:dyDescent="0.2">
      <c r="A4067">
        <v>9635</v>
      </c>
      <c r="B4067" s="585">
        <v>43222.885416666664</v>
      </c>
      <c r="C4067" s="376" t="s">
        <v>2112</v>
      </c>
      <c r="D4067" s="355">
        <v>2025</v>
      </c>
      <c r="E4067">
        <v>0.02</v>
      </c>
      <c r="F4067">
        <v>1.2014800000000001</v>
      </c>
      <c r="G4067" s="355">
        <v>0</v>
      </c>
      <c r="H4067">
        <v>0</v>
      </c>
    </row>
    <row r="4068" spans="1:10" x14ac:dyDescent="0.2">
      <c r="A4068">
        <v>9638</v>
      </c>
      <c r="B4068" s="585">
        <v>43222.886805555558</v>
      </c>
      <c r="C4068" s="376" t="s">
        <v>93</v>
      </c>
      <c r="D4068" s="355">
        <v>2025</v>
      </c>
      <c r="E4068">
        <v>0.02</v>
      </c>
      <c r="F4068">
        <v>1.2014800000000001</v>
      </c>
      <c r="G4068" s="355">
        <v>0</v>
      </c>
      <c r="H4068">
        <v>1.1983699999999999</v>
      </c>
    </row>
    <row r="4069" spans="1:10" x14ac:dyDescent="0.2">
      <c r="A4069">
        <v>9642</v>
      </c>
      <c r="B4069" s="585">
        <v>43222.916666666664</v>
      </c>
      <c r="C4069" s="376" t="s">
        <v>2050</v>
      </c>
      <c r="D4069" s="355">
        <v>2025</v>
      </c>
      <c r="E4069">
        <v>0.02</v>
      </c>
      <c r="F4069">
        <v>1.1983200000000001</v>
      </c>
      <c r="G4069" s="355">
        <v>0</v>
      </c>
      <c r="H4069">
        <v>1.1983200000000001</v>
      </c>
      <c r="I4069">
        <v>6.18</v>
      </c>
      <c r="J4069" s="355">
        <v>16781.87</v>
      </c>
    </row>
    <row r="4070" spans="1:10" x14ac:dyDescent="0.2">
      <c r="A4070">
        <v>9643</v>
      </c>
      <c r="B4070" s="585">
        <v>43222.916666666664</v>
      </c>
      <c r="C4070" s="376" t="s">
        <v>93</v>
      </c>
      <c r="D4070" s="355">
        <v>2026</v>
      </c>
      <c r="E4070">
        <v>0.01</v>
      </c>
      <c r="F4070">
        <v>1.19828</v>
      </c>
      <c r="G4070" s="355">
        <v>0</v>
      </c>
      <c r="H4070">
        <v>0</v>
      </c>
    </row>
    <row r="4071" spans="1:10" x14ac:dyDescent="0.2">
      <c r="A4071">
        <v>9645</v>
      </c>
      <c r="B4071" s="585">
        <v>43222.936805555553</v>
      </c>
      <c r="C4071" s="376" t="s">
        <v>2050</v>
      </c>
      <c r="D4071" s="355">
        <v>2026</v>
      </c>
      <c r="E4071">
        <v>0.01</v>
      </c>
      <c r="F4071">
        <v>1.1967099999999999</v>
      </c>
      <c r="G4071" s="355">
        <v>0</v>
      </c>
      <c r="H4071">
        <v>1.1967099999999999</v>
      </c>
      <c r="I4071">
        <v>1.5</v>
      </c>
      <c r="J4071" s="355">
        <v>16783.37</v>
      </c>
    </row>
    <row r="4072" spans="1:10" x14ac:dyDescent="0.2">
      <c r="A4072">
        <v>9646</v>
      </c>
      <c r="B4072" s="585">
        <v>43222.936805555553</v>
      </c>
      <c r="C4072" s="376" t="s">
        <v>93</v>
      </c>
      <c r="D4072" s="355">
        <v>2027</v>
      </c>
      <c r="E4072">
        <v>0.01</v>
      </c>
      <c r="F4072">
        <v>1.1966600000000001</v>
      </c>
      <c r="G4072" s="355">
        <v>0</v>
      </c>
      <c r="H4072">
        <v>0</v>
      </c>
    </row>
    <row r="4073" spans="1:10" x14ac:dyDescent="0.2">
      <c r="A4073">
        <v>9648</v>
      </c>
      <c r="B4073" s="585">
        <v>43222.943749999999</v>
      </c>
      <c r="C4073" s="376" t="s">
        <v>2050</v>
      </c>
      <c r="D4073" s="355">
        <v>2027</v>
      </c>
      <c r="E4073">
        <v>0.01</v>
      </c>
      <c r="F4073">
        <v>1.19509</v>
      </c>
      <c r="G4073" s="355">
        <v>0</v>
      </c>
      <c r="H4073">
        <v>1.19509</v>
      </c>
      <c r="I4073">
        <v>1.5</v>
      </c>
      <c r="J4073" s="355">
        <v>16784.87</v>
      </c>
    </row>
    <row r="4074" spans="1:10" x14ac:dyDescent="0.2">
      <c r="A4074">
        <v>9649</v>
      </c>
      <c r="B4074" s="585">
        <v>43222.943749999999</v>
      </c>
      <c r="C4074" s="376" t="s">
        <v>93</v>
      </c>
      <c r="D4074" s="355">
        <v>2028</v>
      </c>
      <c r="E4074">
        <v>0.01</v>
      </c>
      <c r="F4074">
        <v>1.1950499999999999</v>
      </c>
      <c r="G4074" s="355">
        <v>0</v>
      </c>
      <c r="H4074">
        <v>0</v>
      </c>
    </row>
    <row r="4075" spans="1:10" x14ac:dyDescent="0.2">
      <c r="A4075">
        <v>9686</v>
      </c>
      <c r="B4075" s="585">
        <v>43223.723611111112</v>
      </c>
      <c r="C4075" s="376" t="s">
        <v>2050</v>
      </c>
      <c r="D4075" s="355">
        <v>2028</v>
      </c>
      <c r="E4075">
        <v>0.01</v>
      </c>
      <c r="F4075">
        <v>1.1958800000000001</v>
      </c>
      <c r="G4075" s="355">
        <v>0</v>
      </c>
      <c r="H4075">
        <v>1.1958800000000001</v>
      </c>
      <c r="I4075">
        <v>-0.7</v>
      </c>
      <c r="J4075" s="355">
        <v>16862.310000000001</v>
      </c>
    </row>
    <row r="4076" spans="1:10" x14ac:dyDescent="0.2">
      <c r="A4076">
        <v>9651</v>
      </c>
      <c r="B4076" s="585">
        <v>43222.945833333331</v>
      </c>
      <c r="C4076" s="376" t="s">
        <v>92</v>
      </c>
      <c r="D4076" s="355">
        <v>2029</v>
      </c>
      <c r="E4076">
        <v>0.19</v>
      </c>
      <c r="F4076">
        <v>1.19478</v>
      </c>
      <c r="G4076" s="355">
        <v>0</v>
      </c>
      <c r="H4076">
        <v>0</v>
      </c>
    </row>
    <row r="4077" spans="1:10" x14ac:dyDescent="0.2">
      <c r="A4077">
        <v>9673</v>
      </c>
      <c r="B4077" s="585">
        <v>43223.447916666664</v>
      </c>
      <c r="C4077" s="376" t="s">
        <v>2050</v>
      </c>
      <c r="D4077" s="355">
        <v>2029</v>
      </c>
      <c r="E4077">
        <v>0.19</v>
      </c>
      <c r="F4077">
        <v>1.20085</v>
      </c>
      <c r="G4077" s="355">
        <v>0</v>
      </c>
      <c r="H4077">
        <v>1.20085</v>
      </c>
      <c r="I4077">
        <v>107.23</v>
      </c>
      <c r="J4077" s="355">
        <v>16858.509999999998</v>
      </c>
    </row>
    <row r="4078" spans="1:10" x14ac:dyDescent="0.2">
      <c r="A4078">
        <v>9665</v>
      </c>
      <c r="B4078" s="585">
        <v>43223.274305555555</v>
      </c>
      <c r="C4078" s="376" t="s">
        <v>93</v>
      </c>
      <c r="D4078" s="355">
        <v>2030</v>
      </c>
      <c r="E4078">
        <v>0.02</v>
      </c>
      <c r="F4078">
        <v>1.19855</v>
      </c>
      <c r="G4078" s="355">
        <v>0</v>
      </c>
      <c r="H4078">
        <v>0</v>
      </c>
    </row>
    <row r="4079" spans="1:10" x14ac:dyDescent="0.2">
      <c r="A4079">
        <v>9687</v>
      </c>
      <c r="B4079" s="585">
        <v>43223.723611111112</v>
      </c>
      <c r="C4079" s="376" t="s">
        <v>2050</v>
      </c>
      <c r="D4079" s="355">
        <v>2030</v>
      </c>
      <c r="E4079">
        <v>0.02</v>
      </c>
      <c r="F4079">
        <v>1.1958800000000001</v>
      </c>
      <c r="G4079" s="355">
        <v>0</v>
      </c>
      <c r="H4079">
        <v>1.1958800000000001</v>
      </c>
      <c r="I4079">
        <v>5.2</v>
      </c>
      <c r="J4079" s="355">
        <v>16867.509999999998</v>
      </c>
    </row>
    <row r="4080" spans="1:10" x14ac:dyDescent="0.2">
      <c r="A4080">
        <v>9674</v>
      </c>
      <c r="B4080" s="585">
        <v>43223.447916666664</v>
      </c>
      <c r="C4080" s="376" t="s">
        <v>92</v>
      </c>
      <c r="D4080" s="355">
        <v>2031</v>
      </c>
      <c r="E4080">
        <v>0.01</v>
      </c>
      <c r="F4080">
        <v>1.2008700000000001</v>
      </c>
      <c r="G4080" s="355">
        <v>0</v>
      </c>
      <c r="H4080">
        <v>0</v>
      </c>
    </row>
    <row r="4081" spans="1:10" x14ac:dyDescent="0.2">
      <c r="A4081">
        <v>9679</v>
      </c>
      <c r="B4081" s="585">
        <v>43223.518055555556</v>
      </c>
      <c r="C4081" s="376" t="s">
        <v>2050</v>
      </c>
      <c r="D4081" s="355">
        <v>2031</v>
      </c>
      <c r="E4081">
        <v>0.01</v>
      </c>
      <c r="F4081">
        <v>1.2000999999999999</v>
      </c>
      <c r="G4081" s="355">
        <v>0</v>
      </c>
      <c r="H4081">
        <v>1.2000999999999999</v>
      </c>
      <c r="I4081">
        <v>-0.84</v>
      </c>
      <c r="J4081" s="355">
        <v>16857.669999999998</v>
      </c>
    </row>
    <row r="4082" spans="1:10" x14ac:dyDescent="0.2">
      <c r="A4082">
        <v>9676</v>
      </c>
      <c r="B4082" s="585">
        <v>43223.5</v>
      </c>
      <c r="C4082" s="376" t="s">
        <v>92</v>
      </c>
      <c r="D4082" s="355">
        <v>2032</v>
      </c>
      <c r="E4082">
        <v>0.02</v>
      </c>
      <c r="F4082">
        <v>1.19736</v>
      </c>
      <c r="G4082" s="355">
        <v>0</v>
      </c>
      <c r="H4082">
        <v>0</v>
      </c>
    </row>
    <row r="4083" spans="1:10" x14ac:dyDescent="0.2">
      <c r="A4083">
        <v>9680</v>
      </c>
      <c r="B4083" s="585">
        <v>43223.518055555556</v>
      </c>
      <c r="C4083" s="376" t="s">
        <v>2050</v>
      </c>
      <c r="D4083" s="355">
        <v>2032</v>
      </c>
      <c r="E4083">
        <v>0.02</v>
      </c>
      <c r="F4083">
        <v>1.2000999999999999</v>
      </c>
      <c r="G4083" s="355">
        <v>0</v>
      </c>
      <c r="H4083">
        <v>1.2000999999999999</v>
      </c>
      <c r="I4083">
        <v>5.34</v>
      </c>
      <c r="J4083" s="355">
        <v>16863.009999999998</v>
      </c>
    </row>
    <row r="4084" spans="1:10" x14ac:dyDescent="0.2">
      <c r="A4084">
        <v>9681</v>
      </c>
      <c r="B4084" s="585">
        <v>43223.518055555556</v>
      </c>
      <c r="C4084" s="376" t="s">
        <v>92</v>
      </c>
      <c r="D4084" s="355">
        <v>2033</v>
      </c>
      <c r="E4084">
        <v>0.01</v>
      </c>
      <c r="F4084">
        <v>1.20014</v>
      </c>
      <c r="G4084" s="355">
        <v>0</v>
      </c>
      <c r="H4084">
        <v>0</v>
      </c>
    </row>
    <row r="4085" spans="1:10" x14ac:dyDescent="0.2">
      <c r="A4085">
        <v>9693</v>
      </c>
      <c r="B4085" s="585">
        <v>43223.883333333331</v>
      </c>
      <c r="C4085" s="376" t="s">
        <v>2050</v>
      </c>
      <c r="D4085" s="355">
        <v>2033</v>
      </c>
      <c r="E4085">
        <v>0.01</v>
      </c>
      <c r="F4085">
        <v>1.19937</v>
      </c>
      <c r="G4085" s="355">
        <v>0</v>
      </c>
      <c r="H4085">
        <v>1.19937</v>
      </c>
      <c r="I4085">
        <v>-0.84</v>
      </c>
      <c r="J4085" s="355">
        <v>16866.669999999998</v>
      </c>
    </row>
    <row r="4086" spans="1:10" x14ac:dyDescent="0.2">
      <c r="A4086">
        <v>9683</v>
      </c>
      <c r="B4086" s="585">
        <v>43223.722916666666</v>
      </c>
      <c r="C4086" s="376" t="s">
        <v>92</v>
      </c>
      <c r="D4086" s="355">
        <v>2034</v>
      </c>
      <c r="E4086">
        <v>0.02</v>
      </c>
      <c r="F4086">
        <v>1.1966300000000001</v>
      </c>
      <c r="G4086" s="355">
        <v>0</v>
      </c>
      <c r="H4086">
        <v>0</v>
      </c>
    </row>
    <row r="4087" spans="1:10" x14ac:dyDescent="0.2">
      <c r="A4087">
        <v>9694</v>
      </c>
      <c r="B4087" s="585">
        <v>43223.883333333331</v>
      </c>
      <c r="C4087" s="376" t="s">
        <v>2050</v>
      </c>
      <c r="D4087" s="355">
        <v>2034</v>
      </c>
      <c r="E4087">
        <v>0.02</v>
      </c>
      <c r="F4087">
        <v>1.19937</v>
      </c>
      <c r="G4087" s="355">
        <v>0</v>
      </c>
      <c r="H4087">
        <v>1.19937</v>
      </c>
      <c r="I4087">
        <v>5.34</v>
      </c>
      <c r="J4087" s="355">
        <v>16872.009999999998</v>
      </c>
    </row>
    <row r="4088" spans="1:10" x14ac:dyDescent="0.2">
      <c r="A4088">
        <v>9688</v>
      </c>
      <c r="B4088" s="585">
        <v>43223.725694444445</v>
      </c>
      <c r="C4088" s="376" t="s">
        <v>93</v>
      </c>
      <c r="D4088" s="355">
        <v>2035</v>
      </c>
      <c r="E4088">
        <v>0.01</v>
      </c>
      <c r="F4088">
        <v>1.1956500000000001</v>
      </c>
      <c r="G4088" s="355">
        <v>0</v>
      </c>
      <c r="H4088">
        <v>0</v>
      </c>
    </row>
    <row r="4089" spans="1:10" x14ac:dyDescent="0.2">
      <c r="A4089">
        <v>9700</v>
      </c>
      <c r="B4089" s="585">
        <v>43224.413194444445</v>
      </c>
      <c r="C4089" s="376" t="s">
        <v>2050</v>
      </c>
      <c r="D4089" s="355">
        <v>2035</v>
      </c>
      <c r="E4089">
        <v>0.01</v>
      </c>
      <c r="F4089">
        <v>1.1964900000000001</v>
      </c>
      <c r="G4089" s="355">
        <v>0</v>
      </c>
      <c r="H4089">
        <v>1.1964900000000001</v>
      </c>
      <c r="I4089">
        <v>-0.84</v>
      </c>
      <c r="J4089" s="355">
        <v>16871.16</v>
      </c>
    </row>
    <row r="4090" spans="1:10" x14ac:dyDescent="0.2">
      <c r="A4090">
        <v>9690</v>
      </c>
      <c r="B4090" s="585">
        <v>43223.879861111112</v>
      </c>
      <c r="C4090" s="376" t="s">
        <v>93</v>
      </c>
      <c r="D4090" s="355">
        <v>2036</v>
      </c>
      <c r="E4090">
        <v>0.02</v>
      </c>
      <c r="F4090">
        <v>1.19916</v>
      </c>
      <c r="G4090" s="355">
        <v>0</v>
      </c>
      <c r="H4090">
        <v>0</v>
      </c>
    </row>
    <row r="4091" spans="1:10" x14ac:dyDescent="0.2">
      <c r="A4091">
        <v>9701</v>
      </c>
      <c r="B4091" s="585">
        <v>43224.413194444445</v>
      </c>
      <c r="C4091" s="376" t="s">
        <v>2050</v>
      </c>
      <c r="D4091" s="355">
        <v>2036</v>
      </c>
      <c r="E4091">
        <v>0.02</v>
      </c>
      <c r="F4091">
        <v>1.1964900000000001</v>
      </c>
      <c r="G4091" s="355">
        <v>0</v>
      </c>
      <c r="H4091">
        <v>1.1964900000000001</v>
      </c>
      <c r="I4091">
        <v>5.33</v>
      </c>
      <c r="J4091" s="355">
        <v>16876.5</v>
      </c>
    </row>
    <row r="4092" spans="1:10" x14ac:dyDescent="0.2">
      <c r="A4092">
        <v>9695</v>
      </c>
      <c r="B4092" s="585">
        <v>43223.883333333331</v>
      </c>
      <c r="C4092" s="376" t="s">
        <v>92</v>
      </c>
      <c r="D4092" s="355">
        <v>2037</v>
      </c>
      <c r="E4092">
        <v>0.01</v>
      </c>
      <c r="F4092">
        <v>1.19939</v>
      </c>
      <c r="G4092" s="355">
        <v>0</v>
      </c>
      <c r="H4092">
        <v>0</v>
      </c>
    </row>
    <row r="4093" spans="1:10" x14ac:dyDescent="0.2">
      <c r="A4093">
        <v>9707</v>
      </c>
      <c r="B4093" s="585">
        <v>43224.645833333336</v>
      </c>
      <c r="C4093" s="376" t="s">
        <v>2050</v>
      </c>
      <c r="D4093" s="355">
        <v>2037</v>
      </c>
      <c r="E4093">
        <v>0.01</v>
      </c>
      <c r="F4093">
        <v>1.1986600000000001</v>
      </c>
      <c r="G4093" s="355">
        <v>0</v>
      </c>
      <c r="H4093">
        <v>1.1986600000000001</v>
      </c>
      <c r="I4093">
        <v>-0.92</v>
      </c>
      <c r="J4093" s="355">
        <v>16875.580000000002</v>
      </c>
    </row>
    <row r="4094" spans="1:10" x14ac:dyDescent="0.2">
      <c r="A4094">
        <v>9702</v>
      </c>
      <c r="B4094" s="585">
        <v>43224.413194444445</v>
      </c>
      <c r="C4094" s="376" t="s">
        <v>93</v>
      </c>
      <c r="D4094" s="355">
        <v>2038</v>
      </c>
      <c r="E4094">
        <v>0.01</v>
      </c>
      <c r="F4094">
        <v>1.1964600000000001</v>
      </c>
      <c r="G4094" s="355">
        <v>0</v>
      </c>
      <c r="H4094">
        <v>0</v>
      </c>
    </row>
    <row r="4095" spans="1:10" x14ac:dyDescent="0.2">
      <c r="A4095">
        <v>9711</v>
      </c>
      <c r="B4095" s="585">
        <v>43224.669444444444</v>
      </c>
      <c r="C4095" s="376" t="s">
        <v>2050</v>
      </c>
      <c r="D4095" s="355">
        <v>2038</v>
      </c>
      <c r="E4095">
        <v>0.01</v>
      </c>
      <c r="F4095">
        <v>1.19489</v>
      </c>
      <c r="G4095" s="355">
        <v>0</v>
      </c>
      <c r="H4095">
        <v>1.19489</v>
      </c>
      <c r="I4095">
        <v>1.5</v>
      </c>
      <c r="J4095" s="355">
        <v>16882.5</v>
      </c>
    </row>
    <row r="4096" spans="1:10" x14ac:dyDescent="0.2">
      <c r="A4096">
        <v>9704</v>
      </c>
      <c r="B4096" s="585">
        <v>43224.418749999997</v>
      </c>
      <c r="C4096" s="376" t="s">
        <v>92</v>
      </c>
      <c r="D4096" s="355">
        <v>2039</v>
      </c>
      <c r="E4096">
        <v>0.02</v>
      </c>
      <c r="F4096">
        <v>1.1958800000000001</v>
      </c>
      <c r="G4096" s="355">
        <v>0</v>
      </c>
      <c r="H4096">
        <v>0</v>
      </c>
    </row>
    <row r="4097" spans="1:10" x14ac:dyDescent="0.2">
      <c r="A4097">
        <v>9708</v>
      </c>
      <c r="B4097" s="585">
        <v>43224.645833333336</v>
      </c>
      <c r="C4097" s="376" t="s">
        <v>2050</v>
      </c>
      <c r="D4097" s="355">
        <v>2039</v>
      </c>
      <c r="E4097">
        <v>0.02</v>
      </c>
      <c r="F4097">
        <v>1.1986600000000001</v>
      </c>
      <c r="G4097" s="355">
        <v>0</v>
      </c>
      <c r="H4097">
        <v>1.1986600000000001</v>
      </c>
      <c r="I4097">
        <v>5.42</v>
      </c>
      <c r="J4097" s="355">
        <v>16881</v>
      </c>
    </row>
    <row r="4098" spans="1:10" x14ac:dyDescent="0.2">
      <c r="A4098">
        <v>9709</v>
      </c>
      <c r="B4098" s="585">
        <v>43224.649305555555</v>
      </c>
      <c r="C4098" s="376" t="s">
        <v>92</v>
      </c>
      <c r="D4098" s="355">
        <v>2040</v>
      </c>
      <c r="E4098">
        <v>0.01</v>
      </c>
      <c r="F4098">
        <v>1.1986000000000001</v>
      </c>
      <c r="G4098" s="355">
        <v>0</v>
      </c>
      <c r="H4098">
        <v>0</v>
      </c>
    </row>
    <row r="4099" spans="1:10" x14ac:dyDescent="0.2">
      <c r="A4099">
        <v>9727</v>
      </c>
      <c r="B4099" s="585">
        <v>43227.179166666669</v>
      </c>
      <c r="C4099" s="376" t="s">
        <v>2050</v>
      </c>
      <c r="D4099" s="355">
        <v>2040</v>
      </c>
      <c r="E4099">
        <v>0.01</v>
      </c>
      <c r="F4099">
        <v>1.1973199999999999</v>
      </c>
      <c r="G4099" s="355">
        <v>0</v>
      </c>
      <c r="H4099">
        <v>1.1973199999999999</v>
      </c>
      <c r="I4099">
        <v>-1.47</v>
      </c>
      <c r="J4099" s="355">
        <v>16882.53</v>
      </c>
    </row>
    <row r="4100" spans="1:10" x14ac:dyDescent="0.2">
      <c r="A4100">
        <v>9712</v>
      </c>
      <c r="B4100" s="585">
        <v>43224.670138888891</v>
      </c>
      <c r="C4100" s="376" t="s">
        <v>93</v>
      </c>
      <c r="D4100" s="355">
        <v>2041</v>
      </c>
      <c r="E4100">
        <v>0.01</v>
      </c>
      <c r="F4100">
        <v>1.1940999999999999</v>
      </c>
      <c r="G4100" s="355">
        <v>0</v>
      </c>
      <c r="H4100">
        <v>0</v>
      </c>
    </row>
    <row r="4101" spans="1:10" x14ac:dyDescent="0.2">
      <c r="A4101">
        <v>9717</v>
      </c>
      <c r="B4101" s="585">
        <v>43224.679166666669</v>
      </c>
      <c r="C4101" s="376" t="s">
        <v>2050</v>
      </c>
      <c r="D4101" s="355">
        <v>2041</v>
      </c>
      <c r="E4101">
        <v>0.01</v>
      </c>
      <c r="F4101">
        <v>1.1925300000000001</v>
      </c>
      <c r="G4101" s="355">
        <v>0</v>
      </c>
      <c r="H4101">
        <v>1.1925300000000001</v>
      </c>
      <c r="I4101">
        <v>1.5</v>
      </c>
      <c r="J4101" s="355">
        <v>16884</v>
      </c>
    </row>
    <row r="4102" spans="1:10" x14ac:dyDescent="0.2">
      <c r="A4102">
        <v>9714</v>
      </c>
      <c r="B4102" s="585">
        <v>43224.670138888891</v>
      </c>
      <c r="C4102" s="376" t="s">
        <v>92</v>
      </c>
      <c r="D4102" s="355">
        <v>2042</v>
      </c>
      <c r="E4102">
        <v>0.02</v>
      </c>
      <c r="F4102">
        <v>1.19414</v>
      </c>
      <c r="G4102" s="355">
        <v>0</v>
      </c>
      <c r="H4102">
        <v>0</v>
      </c>
    </row>
    <row r="4103" spans="1:10" x14ac:dyDescent="0.2">
      <c r="A4103">
        <v>9728</v>
      </c>
      <c r="B4103" s="585">
        <v>43227.179166666669</v>
      </c>
      <c r="C4103" s="376" t="s">
        <v>2050</v>
      </c>
      <c r="D4103" s="355">
        <v>2042</v>
      </c>
      <c r="E4103">
        <v>0.02</v>
      </c>
      <c r="F4103">
        <v>1.1973199999999999</v>
      </c>
      <c r="G4103" s="355">
        <v>0</v>
      </c>
      <c r="H4103">
        <v>1.1973199999999999</v>
      </c>
      <c r="I4103">
        <v>5.98</v>
      </c>
      <c r="J4103" s="355">
        <v>16888.509999999998</v>
      </c>
    </row>
    <row r="4104" spans="1:10" x14ac:dyDescent="0.2">
      <c r="A4104">
        <v>9718</v>
      </c>
      <c r="B4104" s="585">
        <v>43224.679166666669</v>
      </c>
      <c r="C4104" s="376" t="s">
        <v>93</v>
      </c>
      <c r="D4104" s="355">
        <v>2043</v>
      </c>
      <c r="E4104">
        <v>0.01</v>
      </c>
      <c r="F4104">
        <v>1.19251</v>
      </c>
      <c r="G4104" s="355">
        <v>0</v>
      </c>
      <c r="H4104">
        <v>0</v>
      </c>
    </row>
    <row r="4105" spans="1:10" x14ac:dyDescent="0.2">
      <c r="A4105">
        <v>9734</v>
      </c>
      <c r="B4105" s="585">
        <v>43227.416666666664</v>
      </c>
      <c r="C4105" s="376" t="s">
        <v>2050</v>
      </c>
      <c r="D4105" s="355">
        <v>2043</v>
      </c>
      <c r="E4105">
        <v>0.01</v>
      </c>
      <c r="F4105">
        <v>1.1933499999999999</v>
      </c>
      <c r="G4105" s="355">
        <v>0</v>
      </c>
      <c r="H4105">
        <v>1.1933499999999999</v>
      </c>
      <c r="I4105">
        <v>-0.84</v>
      </c>
      <c r="J4105" s="355">
        <v>16887.669999999998</v>
      </c>
    </row>
    <row r="4106" spans="1:10" x14ac:dyDescent="0.2">
      <c r="A4106">
        <v>9720</v>
      </c>
      <c r="B4106" s="585">
        <v>43224.825694444444</v>
      </c>
      <c r="C4106" s="376" t="s">
        <v>93</v>
      </c>
      <c r="D4106" s="355">
        <v>2044</v>
      </c>
      <c r="E4106">
        <v>0.02</v>
      </c>
      <c r="F4106">
        <v>1.1960299999999999</v>
      </c>
      <c r="G4106" s="355">
        <v>0</v>
      </c>
      <c r="H4106">
        <v>0</v>
      </c>
    </row>
    <row r="4107" spans="1:10" x14ac:dyDescent="0.2">
      <c r="A4107">
        <v>9735</v>
      </c>
      <c r="B4107" s="585">
        <v>43227.416666666664</v>
      </c>
      <c r="C4107" s="376" t="s">
        <v>2050</v>
      </c>
      <c r="D4107" s="355">
        <v>2044</v>
      </c>
      <c r="E4107">
        <v>0.02</v>
      </c>
      <c r="F4107">
        <v>1.1933499999999999</v>
      </c>
      <c r="G4107" s="355">
        <v>0</v>
      </c>
      <c r="H4107">
        <v>1.1933499999999999</v>
      </c>
      <c r="I4107">
        <v>5.35</v>
      </c>
      <c r="J4107" s="355">
        <v>16893.02</v>
      </c>
    </row>
    <row r="4108" spans="1:10" x14ac:dyDescent="0.2">
      <c r="A4108">
        <v>9729</v>
      </c>
      <c r="B4108" s="585">
        <v>43227.179166666669</v>
      </c>
      <c r="C4108" s="376" t="s">
        <v>92</v>
      </c>
      <c r="D4108" s="355">
        <v>2045</v>
      </c>
      <c r="E4108">
        <v>0.01</v>
      </c>
      <c r="F4108">
        <v>1.19736</v>
      </c>
      <c r="G4108" s="355">
        <v>0</v>
      </c>
      <c r="H4108">
        <v>0</v>
      </c>
    </row>
    <row r="4109" spans="1:10" x14ac:dyDescent="0.2">
      <c r="A4109">
        <v>9802</v>
      </c>
      <c r="B4109" s="585">
        <v>43229.607638888891</v>
      </c>
      <c r="C4109" s="376" t="s">
        <v>2050</v>
      </c>
      <c r="D4109" s="355">
        <v>2045</v>
      </c>
      <c r="E4109">
        <v>0.01</v>
      </c>
      <c r="F4109">
        <v>1.1887000000000001</v>
      </c>
      <c r="G4109" s="355">
        <v>0</v>
      </c>
      <c r="H4109">
        <v>1.1887000000000001</v>
      </c>
      <c r="I4109">
        <v>-8.9700000000000006</v>
      </c>
      <c r="J4109" s="355">
        <v>16903.54</v>
      </c>
    </row>
    <row r="4110" spans="1:10" x14ac:dyDescent="0.2">
      <c r="A4110">
        <v>9731</v>
      </c>
      <c r="B4110" s="585">
        <v>43227.381249999999</v>
      </c>
      <c r="C4110" s="376" t="s">
        <v>92</v>
      </c>
      <c r="D4110" s="355">
        <v>2046</v>
      </c>
      <c r="E4110">
        <v>0.02</v>
      </c>
      <c r="F4110">
        <v>1.19384</v>
      </c>
      <c r="G4110" s="355">
        <v>0</v>
      </c>
      <c r="H4110">
        <v>0</v>
      </c>
    </row>
    <row r="4111" spans="1:10" x14ac:dyDescent="0.2">
      <c r="A4111">
        <v>9803</v>
      </c>
      <c r="B4111" s="585">
        <v>43229.607638888891</v>
      </c>
      <c r="C4111" s="376" t="s">
        <v>2050</v>
      </c>
      <c r="D4111" s="355">
        <v>2046</v>
      </c>
      <c r="E4111">
        <v>0.02</v>
      </c>
      <c r="F4111">
        <v>1.1887000000000001</v>
      </c>
      <c r="G4111" s="355">
        <v>0</v>
      </c>
      <c r="H4111">
        <v>1.1887000000000001</v>
      </c>
      <c r="I4111">
        <v>-10.9</v>
      </c>
      <c r="J4111" s="355">
        <v>16892.650000000001</v>
      </c>
    </row>
    <row r="4112" spans="1:10" x14ac:dyDescent="0.2">
      <c r="A4112">
        <v>9736</v>
      </c>
      <c r="B4112" s="585">
        <v>43227.416666666664</v>
      </c>
      <c r="C4112" s="376" t="s">
        <v>93</v>
      </c>
      <c r="D4112" s="355">
        <v>2047</v>
      </c>
      <c r="E4112">
        <v>0.01</v>
      </c>
      <c r="F4112">
        <v>1.19333</v>
      </c>
      <c r="G4112" s="355">
        <v>0</v>
      </c>
      <c r="H4112">
        <v>0</v>
      </c>
    </row>
    <row r="4113" spans="1:10" x14ac:dyDescent="0.2">
      <c r="A4113">
        <v>9738</v>
      </c>
      <c r="B4113" s="585">
        <v>43227.582638888889</v>
      </c>
      <c r="C4113" s="376" t="s">
        <v>2050</v>
      </c>
      <c r="D4113" s="355">
        <v>2047</v>
      </c>
      <c r="E4113">
        <v>0.01</v>
      </c>
      <c r="F4113">
        <v>1.1917599999999999</v>
      </c>
      <c r="G4113" s="355">
        <v>0</v>
      </c>
      <c r="H4113">
        <v>1.1917599999999999</v>
      </c>
      <c r="I4113">
        <v>1.5</v>
      </c>
      <c r="J4113" s="355">
        <v>16894.52</v>
      </c>
    </row>
    <row r="4114" spans="1:10" x14ac:dyDescent="0.2">
      <c r="A4114">
        <v>9739</v>
      </c>
      <c r="B4114" s="585">
        <v>43227.582638888889</v>
      </c>
      <c r="C4114" s="376" t="s">
        <v>93</v>
      </c>
      <c r="D4114" s="355">
        <v>2048</v>
      </c>
      <c r="E4114">
        <v>0.01</v>
      </c>
      <c r="F4114">
        <v>1.19174</v>
      </c>
      <c r="G4114" s="355">
        <v>0</v>
      </c>
      <c r="H4114">
        <v>0</v>
      </c>
    </row>
    <row r="4115" spans="1:10" x14ac:dyDescent="0.2">
      <c r="A4115">
        <v>9745</v>
      </c>
      <c r="B4115" s="585">
        <v>43227.615972222222</v>
      </c>
      <c r="C4115" s="376" t="s">
        <v>2050</v>
      </c>
      <c r="D4115" s="355">
        <v>2048</v>
      </c>
      <c r="E4115">
        <v>0.01</v>
      </c>
      <c r="F4115">
        <v>1.19017</v>
      </c>
      <c r="G4115" s="355">
        <v>0</v>
      </c>
      <c r="H4115">
        <v>1.19017</v>
      </c>
      <c r="I4115">
        <v>1.5</v>
      </c>
      <c r="J4115" s="355">
        <v>16896.02</v>
      </c>
    </row>
    <row r="4116" spans="1:10" x14ac:dyDescent="0.2">
      <c r="A4116">
        <v>9741</v>
      </c>
      <c r="B4116" s="585">
        <v>43227.615972222222</v>
      </c>
      <c r="C4116" s="376" t="s">
        <v>92</v>
      </c>
      <c r="D4116" s="355">
        <v>2049</v>
      </c>
      <c r="E4116">
        <v>0.03</v>
      </c>
      <c r="F4116">
        <v>1.19034</v>
      </c>
      <c r="G4116" s="355">
        <v>0</v>
      </c>
      <c r="H4116">
        <v>0</v>
      </c>
    </row>
    <row r="4117" spans="1:10" x14ac:dyDescent="0.2">
      <c r="A4117">
        <v>9804</v>
      </c>
      <c r="B4117" s="585">
        <v>43229.607638888891</v>
      </c>
      <c r="C4117" s="376" t="s">
        <v>2050</v>
      </c>
      <c r="D4117" s="355">
        <v>2049</v>
      </c>
      <c r="E4117">
        <v>0.03</v>
      </c>
      <c r="F4117">
        <v>1.1887000000000001</v>
      </c>
      <c r="G4117" s="355">
        <v>0</v>
      </c>
      <c r="H4117">
        <v>1.1887000000000001</v>
      </c>
      <c r="I4117">
        <v>-5.84</v>
      </c>
      <c r="J4117" s="355">
        <v>16886.8</v>
      </c>
    </row>
    <row r="4118" spans="1:10" x14ac:dyDescent="0.2">
      <c r="A4118">
        <v>9746</v>
      </c>
      <c r="B4118" s="585">
        <v>43227.615972222222</v>
      </c>
      <c r="C4118" s="376" t="s">
        <v>93</v>
      </c>
      <c r="D4118" s="355">
        <v>2050</v>
      </c>
      <c r="E4118">
        <v>0.01</v>
      </c>
      <c r="F4118">
        <v>1.1901299999999999</v>
      </c>
      <c r="G4118" s="355">
        <v>0</v>
      </c>
      <c r="H4118">
        <v>0</v>
      </c>
    </row>
    <row r="4119" spans="1:10" x14ac:dyDescent="0.2">
      <c r="A4119">
        <v>9756</v>
      </c>
      <c r="B4119" s="585">
        <v>43228.293749999997</v>
      </c>
      <c r="C4119" s="376" t="s">
        <v>2050</v>
      </c>
      <c r="D4119" s="355">
        <v>2050</v>
      </c>
      <c r="E4119">
        <v>0.01</v>
      </c>
      <c r="F4119">
        <v>1.19096</v>
      </c>
      <c r="G4119" s="355">
        <v>0</v>
      </c>
      <c r="H4119">
        <v>1.19096</v>
      </c>
      <c r="I4119">
        <v>-0.83</v>
      </c>
      <c r="J4119" s="355">
        <v>16895.18</v>
      </c>
    </row>
    <row r="4120" spans="1:10" x14ac:dyDescent="0.2">
      <c r="A4120">
        <v>9748</v>
      </c>
      <c r="B4120" s="585">
        <v>43227.818055555559</v>
      </c>
      <c r="C4120" s="376" t="s">
        <v>93</v>
      </c>
      <c r="D4120" s="355">
        <v>2051</v>
      </c>
      <c r="E4120">
        <v>0.02</v>
      </c>
      <c r="F4120">
        <v>1.19363</v>
      </c>
      <c r="G4120" s="355">
        <v>0</v>
      </c>
      <c r="H4120">
        <v>0</v>
      </c>
    </row>
    <row r="4121" spans="1:10" x14ac:dyDescent="0.2">
      <c r="A4121">
        <v>9757</v>
      </c>
      <c r="B4121" s="585">
        <v>43228.293749999997</v>
      </c>
      <c r="C4121" s="376" t="s">
        <v>2050</v>
      </c>
      <c r="D4121" s="355">
        <v>2051</v>
      </c>
      <c r="E4121">
        <v>0.02</v>
      </c>
      <c r="F4121">
        <v>1.19096</v>
      </c>
      <c r="G4121" s="355">
        <v>0</v>
      </c>
      <c r="H4121">
        <v>1.19096</v>
      </c>
      <c r="I4121">
        <v>5.33</v>
      </c>
      <c r="J4121" s="355">
        <v>16900.509999999998</v>
      </c>
    </row>
    <row r="4122" spans="1:10" x14ac:dyDescent="0.2">
      <c r="A4122">
        <v>9758</v>
      </c>
      <c r="B4122" s="585">
        <v>43228.293749999997</v>
      </c>
      <c r="C4122" s="376" t="s">
        <v>93</v>
      </c>
      <c r="D4122" s="355">
        <v>2052</v>
      </c>
      <c r="E4122">
        <v>0.01</v>
      </c>
      <c r="F4122">
        <v>1.19092</v>
      </c>
      <c r="G4122" s="355">
        <v>0</v>
      </c>
      <c r="H4122">
        <v>0</v>
      </c>
    </row>
    <row r="4123" spans="1:10" x14ac:dyDescent="0.2">
      <c r="A4123">
        <v>9760</v>
      </c>
      <c r="B4123" s="585">
        <v>43228.476388888892</v>
      </c>
      <c r="C4123" s="376" t="s">
        <v>2050</v>
      </c>
      <c r="D4123" s="355">
        <v>2052</v>
      </c>
      <c r="E4123">
        <v>0.01</v>
      </c>
      <c r="F4123">
        <v>1.1893499999999999</v>
      </c>
      <c r="G4123" s="355">
        <v>0</v>
      </c>
      <c r="H4123">
        <v>1.1893499999999999</v>
      </c>
      <c r="I4123">
        <v>1.5</v>
      </c>
      <c r="J4123" s="355">
        <v>16902.009999999998</v>
      </c>
    </row>
    <row r="4124" spans="1:10" x14ac:dyDescent="0.2">
      <c r="A4124">
        <v>9761</v>
      </c>
      <c r="B4124" s="585">
        <v>43228.476388888892</v>
      </c>
      <c r="C4124" s="376" t="s">
        <v>93</v>
      </c>
      <c r="D4124" s="355">
        <v>2053</v>
      </c>
      <c r="E4124">
        <v>0.01</v>
      </c>
      <c r="F4124">
        <v>1.1893199999999999</v>
      </c>
      <c r="G4124" s="355">
        <v>0</v>
      </c>
      <c r="H4124">
        <v>0</v>
      </c>
    </row>
    <row r="4125" spans="1:10" x14ac:dyDescent="0.2">
      <c r="A4125">
        <v>9763</v>
      </c>
      <c r="B4125" s="585">
        <v>43228.529166666667</v>
      </c>
      <c r="C4125" s="376" t="s">
        <v>2050</v>
      </c>
      <c r="D4125" s="355">
        <v>2053</v>
      </c>
      <c r="E4125">
        <v>0.01</v>
      </c>
      <c r="F4125">
        <v>1.1877500000000001</v>
      </c>
      <c r="G4125" s="355">
        <v>0</v>
      </c>
      <c r="H4125">
        <v>1.1877500000000001</v>
      </c>
      <c r="I4125">
        <v>1.5</v>
      </c>
      <c r="J4125" s="355">
        <v>16903.509999999998</v>
      </c>
    </row>
    <row r="4126" spans="1:10" x14ac:dyDescent="0.2">
      <c r="A4126">
        <v>9764</v>
      </c>
      <c r="B4126" s="585">
        <v>43228.529166666667</v>
      </c>
      <c r="C4126" s="376" t="s">
        <v>93</v>
      </c>
      <c r="D4126" s="355">
        <v>2054</v>
      </c>
      <c r="E4126">
        <v>0.01</v>
      </c>
      <c r="F4126">
        <v>1.18773</v>
      </c>
      <c r="G4126" s="355">
        <v>0</v>
      </c>
      <c r="H4126">
        <v>0</v>
      </c>
    </row>
    <row r="4127" spans="1:10" x14ac:dyDescent="0.2">
      <c r="A4127">
        <v>9771</v>
      </c>
      <c r="B4127" s="585">
        <v>43228.667361111111</v>
      </c>
      <c r="C4127" s="376" t="s">
        <v>2050</v>
      </c>
      <c r="D4127" s="355">
        <v>2054</v>
      </c>
      <c r="E4127">
        <v>0.01</v>
      </c>
      <c r="F4127">
        <v>1.1861600000000001</v>
      </c>
      <c r="G4127" s="355">
        <v>0</v>
      </c>
      <c r="H4127">
        <v>1.1861600000000001</v>
      </c>
      <c r="I4127">
        <v>1.5</v>
      </c>
      <c r="J4127" s="355">
        <v>16905.009999999998</v>
      </c>
    </row>
    <row r="4128" spans="1:10" x14ac:dyDescent="0.2">
      <c r="A4128">
        <v>9766</v>
      </c>
      <c r="B4128" s="585">
        <v>43228.593055555553</v>
      </c>
      <c r="C4128" s="376" t="s">
        <v>92</v>
      </c>
      <c r="D4128" s="355">
        <v>2055</v>
      </c>
      <c r="E4128">
        <v>0.06</v>
      </c>
      <c r="F4128">
        <v>1.1868300000000001</v>
      </c>
      <c r="G4128" s="355">
        <v>0</v>
      </c>
      <c r="H4128">
        <v>0</v>
      </c>
    </row>
    <row r="4129" spans="1:10" x14ac:dyDescent="0.2">
      <c r="A4129">
        <v>9805</v>
      </c>
      <c r="B4129" s="585">
        <v>43229.607638888891</v>
      </c>
      <c r="C4129" s="376" t="s">
        <v>2050</v>
      </c>
      <c r="D4129" s="355">
        <v>2055</v>
      </c>
      <c r="E4129">
        <v>0.06</v>
      </c>
      <c r="F4129">
        <v>1.1887000000000001</v>
      </c>
      <c r="G4129" s="355">
        <v>0</v>
      </c>
      <c r="H4129">
        <v>1.1887000000000001</v>
      </c>
      <c r="I4129">
        <v>10.09</v>
      </c>
      <c r="J4129" s="355">
        <v>16896.89</v>
      </c>
    </row>
    <row r="4130" spans="1:10" x14ac:dyDescent="0.2">
      <c r="A4130">
        <v>9772</v>
      </c>
      <c r="B4130" s="585">
        <v>43228.667361111111</v>
      </c>
      <c r="C4130" s="376" t="s">
        <v>93</v>
      </c>
      <c r="D4130" s="355">
        <v>2056</v>
      </c>
      <c r="E4130">
        <v>0.01</v>
      </c>
      <c r="F4130">
        <v>1.1861200000000001</v>
      </c>
      <c r="G4130" s="355">
        <v>0</v>
      </c>
      <c r="H4130">
        <v>0</v>
      </c>
    </row>
    <row r="4131" spans="1:10" x14ac:dyDescent="0.2">
      <c r="A4131">
        <v>9774</v>
      </c>
      <c r="B4131" s="585">
        <v>43228.695138888892</v>
      </c>
      <c r="C4131" s="376" t="s">
        <v>2050</v>
      </c>
      <c r="D4131" s="355">
        <v>2056</v>
      </c>
      <c r="E4131">
        <v>0.01</v>
      </c>
      <c r="F4131">
        <v>1.18455</v>
      </c>
      <c r="G4131" s="355">
        <v>0</v>
      </c>
      <c r="H4131">
        <v>1.18455</v>
      </c>
      <c r="I4131">
        <v>1.5</v>
      </c>
      <c r="J4131" s="355">
        <v>16906.509999999998</v>
      </c>
    </row>
    <row r="4132" spans="1:10" x14ac:dyDescent="0.2">
      <c r="A4132">
        <v>9775</v>
      </c>
      <c r="B4132" s="585">
        <v>43228.695138888892</v>
      </c>
      <c r="C4132" s="376" t="s">
        <v>93</v>
      </c>
      <c r="D4132" s="355">
        <v>2057</v>
      </c>
      <c r="E4132">
        <v>0.01</v>
      </c>
      <c r="F4132">
        <v>1.1845300000000001</v>
      </c>
      <c r="G4132" s="355">
        <v>0</v>
      </c>
      <c r="H4132">
        <v>0</v>
      </c>
    </row>
    <row r="4133" spans="1:10" x14ac:dyDescent="0.2">
      <c r="A4133">
        <v>9786</v>
      </c>
      <c r="B4133" s="585">
        <v>43229.165972222225</v>
      </c>
      <c r="C4133" s="376" t="s">
        <v>2050</v>
      </c>
      <c r="D4133" s="355">
        <v>2057</v>
      </c>
      <c r="E4133">
        <v>0.01</v>
      </c>
      <c r="F4133">
        <v>1.1853800000000001</v>
      </c>
      <c r="G4133" s="355">
        <v>0</v>
      </c>
      <c r="H4133">
        <v>1.1853800000000001</v>
      </c>
      <c r="I4133">
        <v>-0.85</v>
      </c>
      <c r="J4133" s="355">
        <v>16905.66</v>
      </c>
    </row>
    <row r="4134" spans="1:10" x14ac:dyDescent="0.2">
      <c r="A4134">
        <v>9777</v>
      </c>
      <c r="B4134" s="585">
        <v>43228.805555555555</v>
      </c>
      <c r="C4134" s="376" t="s">
        <v>93</v>
      </c>
      <c r="D4134" s="355">
        <v>2058</v>
      </c>
      <c r="E4134">
        <v>0.02</v>
      </c>
      <c r="F4134">
        <v>1.1880599999999999</v>
      </c>
      <c r="G4134" s="355">
        <v>0</v>
      </c>
      <c r="H4134">
        <v>0</v>
      </c>
    </row>
    <row r="4135" spans="1:10" x14ac:dyDescent="0.2">
      <c r="A4135">
        <v>9787</v>
      </c>
      <c r="B4135" s="585">
        <v>43229.165972222225</v>
      </c>
      <c r="C4135" s="376" t="s">
        <v>2050</v>
      </c>
      <c r="D4135" s="355">
        <v>2058</v>
      </c>
      <c r="E4135">
        <v>0.02</v>
      </c>
      <c r="F4135">
        <v>1.1853800000000001</v>
      </c>
      <c r="G4135" s="355">
        <v>0</v>
      </c>
      <c r="H4135">
        <v>1.1853800000000001</v>
      </c>
      <c r="I4135">
        <v>5.35</v>
      </c>
      <c r="J4135" s="355">
        <v>16911.009999999998</v>
      </c>
    </row>
    <row r="4136" spans="1:10" x14ac:dyDescent="0.2">
      <c r="A4136">
        <v>9788</v>
      </c>
      <c r="B4136" s="585">
        <v>43229.165972222225</v>
      </c>
      <c r="C4136" s="376" t="s">
        <v>93</v>
      </c>
      <c r="D4136" s="355">
        <v>2059</v>
      </c>
      <c r="E4136">
        <v>0.01</v>
      </c>
      <c r="F4136">
        <v>1.18537</v>
      </c>
      <c r="G4136" s="355">
        <v>0</v>
      </c>
      <c r="H4136">
        <v>0</v>
      </c>
    </row>
    <row r="4137" spans="1:10" x14ac:dyDescent="0.2">
      <c r="A4137">
        <v>9790</v>
      </c>
      <c r="B4137" s="585">
        <v>43229.382638888892</v>
      </c>
      <c r="C4137" s="376" t="s">
        <v>2050</v>
      </c>
      <c r="D4137" s="355">
        <v>2059</v>
      </c>
      <c r="E4137">
        <v>0.01</v>
      </c>
      <c r="F4137">
        <v>1.1838</v>
      </c>
      <c r="G4137" s="355">
        <v>0</v>
      </c>
      <c r="H4137">
        <v>1.1838</v>
      </c>
      <c r="I4137">
        <v>1.5</v>
      </c>
      <c r="J4137" s="355">
        <v>16912.509999999998</v>
      </c>
    </row>
    <row r="4138" spans="1:10" x14ac:dyDescent="0.2">
      <c r="A4138">
        <v>9791</v>
      </c>
      <c r="B4138" s="585">
        <v>43229.382638888892</v>
      </c>
      <c r="C4138" s="376" t="s">
        <v>93</v>
      </c>
      <c r="D4138" s="355">
        <v>2060</v>
      </c>
      <c r="E4138">
        <v>0.01</v>
      </c>
      <c r="F4138">
        <v>1.1837500000000001</v>
      </c>
      <c r="G4138" s="355">
        <v>0</v>
      </c>
      <c r="H4138">
        <v>0</v>
      </c>
    </row>
    <row r="4139" spans="1:10" x14ac:dyDescent="0.2">
      <c r="A4139">
        <v>9812</v>
      </c>
      <c r="B4139" s="585">
        <v>43229.8</v>
      </c>
      <c r="C4139" s="376" t="s">
        <v>2050</v>
      </c>
      <c r="D4139" s="355">
        <v>2060</v>
      </c>
      <c r="E4139">
        <v>0.01</v>
      </c>
      <c r="F4139">
        <v>1.1845300000000001</v>
      </c>
      <c r="G4139" s="355">
        <v>0</v>
      </c>
      <c r="H4139">
        <v>1.1845300000000001</v>
      </c>
      <c r="I4139">
        <v>-0.85</v>
      </c>
      <c r="J4139" s="355">
        <v>16949.04</v>
      </c>
    </row>
    <row r="4140" spans="1:10" x14ac:dyDescent="0.2">
      <c r="A4140">
        <v>9793</v>
      </c>
      <c r="B4140" s="585">
        <v>43229.397916666669</v>
      </c>
      <c r="C4140" s="376" t="s">
        <v>92</v>
      </c>
      <c r="D4140" s="355">
        <v>2061</v>
      </c>
      <c r="E4140">
        <v>0.1</v>
      </c>
      <c r="F4140">
        <v>1.18333</v>
      </c>
      <c r="G4140" s="355">
        <v>0</v>
      </c>
      <c r="H4140">
        <v>0</v>
      </c>
    </row>
    <row r="4141" spans="1:10" x14ac:dyDescent="0.2">
      <c r="A4141">
        <v>9806</v>
      </c>
      <c r="B4141" s="585">
        <v>43229.607638888891</v>
      </c>
      <c r="C4141" s="376" t="s">
        <v>2050</v>
      </c>
      <c r="D4141" s="355">
        <v>2061</v>
      </c>
      <c r="E4141">
        <v>0.1</v>
      </c>
      <c r="F4141">
        <v>1.1887000000000001</v>
      </c>
      <c r="G4141" s="355">
        <v>0</v>
      </c>
      <c r="H4141">
        <v>1.1887000000000001</v>
      </c>
      <c r="I4141">
        <v>53</v>
      </c>
      <c r="J4141" s="355">
        <v>16949.89</v>
      </c>
    </row>
    <row r="4142" spans="1:10" x14ac:dyDescent="0.2">
      <c r="A4142">
        <v>9799</v>
      </c>
      <c r="B4142" s="585">
        <v>43229.57916666667</v>
      </c>
      <c r="C4142" s="376" t="s">
        <v>93</v>
      </c>
      <c r="D4142" s="355">
        <v>2062</v>
      </c>
      <c r="E4142">
        <v>0.02</v>
      </c>
      <c r="F4142">
        <v>1.18727</v>
      </c>
      <c r="G4142" s="355">
        <v>0</v>
      </c>
      <c r="H4142">
        <v>0</v>
      </c>
    </row>
    <row r="4143" spans="1:10" x14ac:dyDescent="0.2">
      <c r="A4143">
        <v>9813</v>
      </c>
      <c r="B4143" s="585">
        <v>43229.8</v>
      </c>
      <c r="C4143" s="376" t="s">
        <v>2050</v>
      </c>
      <c r="D4143" s="355">
        <v>2062</v>
      </c>
      <c r="E4143">
        <v>0.02</v>
      </c>
      <c r="F4143">
        <v>1.1845300000000001</v>
      </c>
      <c r="G4143" s="355">
        <v>0</v>
      </c>
      <c r="H4143">
        <v>1.1845300000000001</v>
      </c>
      <c r="I4143">
        <v>5.34</v>
      </c>
      <c r="J4143" s="355">
        <v>16954.38</v>
      </c>
    </row>
    <row r="4144" spans="1:10" x14ac:dyDescent="0.2">
      <c r="A4144">
        <v>9807</v>
      </c>
      <c r="B4144" s="585">
        <v>43229.607638888891</v>
      </c>
      <c r="C4144" s="376" t="s">
        <v>92</v>
      </c>
      <c r="D4144" s="355">
        <v>2063</v>
      </c>
      <c r="E4144">
        <v>0.01</v>
      </c>
      <c r="F4144">
        <v>1.18872</v>
      </c>
      <c r="G4144" s="355">
        <v>0</v>
      </c>
      <c r="H4144">
        <v>0</v>
      </c>
    </row>
    <row r="4145" spans="1:10" x14ac:dyDescent="0.2">
      <c r="A4145">
        <v>9822</v>
      </c>
      <c r="B4145" s="585">
        <v>43230.511805555558</v>
      </c>
      <c r="C4145" s="376" t="s">
        <v>2050</v>
      </c>
      <c r="D4145" s="355">
        <v>2063</v>
      </c>
      <c r="E4145">
        <v>0.01</v>
      </c>
      <c r="F4145">
        <v>1.18831</v>
      </c>
      <c r="G4145" s="355">
        <v>0</v>
      </c>
      <c r="H4145">
        <v>1.18831</v>
      </c>
      <c r="I4145">
        <v>-0.84</v>
      </c>
      <c r="J4145" s="355">
        <v>16953.54</v>
      </c>
    </row>
    <row r="4146" spans="1:10" x14ac:dyDescent="0.2">
      <c r="A4146">
        <v>9809</v>
      </c>
      <c r="B4146" s="585">
        <v>43229.751388888886</v>
      </c>
      <c r="C4146" s="376" t="s">
        <v>92</v>
      </c>
      <c r="D4146" s="355">
        <v>2064</v>
      </c>
      <c r="E4146">
        <v>0.02</v>
      </c>
      <c r="F4146">
        <v>1.1852100000000001</v>
      </c>
      <c r="G4146" s="355">
        <v>0</v>
      </c>
      <c r="H4146">
        <v>0</v>
      </c>
    </row>
    <row r="4147" spans="1:10" x14ac:dyDescent="0.2">
      <c r="A4147">
        <v>9823</v>
      </c>
      <c r="B4147" s="585">
        <v>43230.511805555558</v>
      </c>
      <c r="C4147" s="376" t="s">
        <v>2050</v>
      </c>
      <c r="D4147" s="355">
        <v>2064</v>
      </c>
      <c r="E4147">
        <v>0.02</v>
      </c>
      <c r="F4147">
        <v>1.18831</v>
      </c>
      <c r="G4147" s="355">
        <v>0</v>
      </c>
      <c r="H4147">
        <v>1.18831</v>
      </c>
      <c r="I4147">
        <v>5.35</v>
      </c>
      <c r="J4147" s="355">
        <v>16958.89</v>
      </c>
    </row>
    <row r="4148" spans="1:10" x14ac:dyDescent="0.2">
      <c r="A4148">
        <v>9814</v>
      </c>
      <c r="B4148" s="585">
        <v>43229.8</v>
      </c>
      <c r="C4148" s="376" t="s">
        <v>93</v>
      </c>
      <c r="D4148" s="355">
        <v>2065</v>
      </c>
      <c r="E4148">
        <v>0.01</v>
      </c>
      <c r="F4148">
        <v>1.1845000000000001</v>
      </c>
      <c r="G4148" s="355">
        <v>0</v>
      </c>
      <c r="H4148">
        <v>0</v>
      </c>
    </row>
    <row r="4149" spans="1:10" x14ac:dyDescent="0.2">
      <c r="A4149">
        <v>9842</v>
      </c>
      <c r="B4149" s="585">
        <v>43230.741666666669</v>
      </c>
      <c r="C4149" s="376" t="s">
        <v>2050</v>
      </c>
      <c r="D4149" s="355">
        <v>2065</v>
      </c>
      <c r="E4149">
        <v>0.01</v>
      </c>
      <c r="F4149">
        <v>1.1879200000000001</v>
      </c>
      <c r="G4149" s="355">
        <v>0</v>
      </c>
      <c r="H4149">
        <v>1.1879200000000001</v>
      </c>
      <c r="I4149">
        <v>-3.29</v>
      </c>
      <c r="J4149" s="355">
        <v>16960.099999999999</v>
      </c>
    </row>
    <row r="4150" spans="1:10" x14ac:dyDescent="0.2">
      <c r="A4150">
        <v>9819</v>
      </c>
      <c r="B4150" s="585">
        <v>43230.510416666664</v>
      </c>
      <c r="C4150" s="376" t="s">
        <v>93</v>
      </c>
      <c r="D4150" s="355">
        <v>2066</v>
      </c>
      <c r="E4150">
        <v>0.02</v>
      </c>
      <c r="F4150">
        <v>1.18801</v>
      </c>
      <c r="G4150" s="355">
        <v>0</v>
      </c>
      <c r="H4150">
        <v>0</v>
      </c>
    </row>
    <row r="4151" spans="1:10" x14ac:dyDescent="0.2">
      <c r="A4151">
        <v>9843</v>
      </c>
      <c r="B4151" s="585">
        <v>43230.741666666669</v>
      </c>
      <c r="C4151" s="376" t="s">
        <v>2050</v>
      </c>
      <c r="D4151" s="355">
        <v>2066</v>
      </c>
      <c r="E4151">
        <v>0.02</v>
      </c>
      <c r="F4151">
        <v>1.1879200000000001</v>
      </c>
      <c r="G4151" s="355">
        <v>0</v>
      </c>
      <c r="H4151">
        <v>1.1879200000000001</v>
      </c>
      <c r="I4151">
        <v>0.04</v>
      </c>
      <c r="J4151" s="355">
        <v>16960.14</v>
      </c>
    </row>
    <row r="4152" spans="1:10" x14ac:dyDescent="0.2">
      <c r="A4152">
        <v>9824</v>
      </c>
      <c r="B4152" s="585">
        <v>43230.511805555558</v>
      </c>
      <c r="C4152" s="376" t="s">
        <v>92</v>
      </c>
      <c r="D4152" s="355">
        <v>2067</v>
      </c>
      <c r="E4152">
        <v>0.01</v>
      </c>
      <c r="F4152">
        <v>1.18838</v>
      </c>
      <c r="G4152" s="355">
        <v>0</v>
      </c>
      <c r="H4152">
        <v>0</v>
      </c>
    </row>
    <row r="4153" spans="1:10" x14ac:dyDescent="0.2">
      <c r="A4153">
        <v>9826</v>
      </c>
      <c r="B4153" s="585">
        <v>43230.645833333336</v>
      </c>
      <c r="C4153" s="376" t="s">
        <v>2050</v>
      </c>
      <c r="D4153" s="355">
        <v>2067</v>
      </c>
      <c r="E4153">
        <v>0.01</v>
      </c>
      <c r="F4153">
        <v>1.1899500000000001</v>
      </c>
      <c r="G4153" s="355">
        <v>0</v>
      </c>
      <c r="H4153">
        <v>1.1899500000000001</v>
      </c>
      <c r="I4153">
        <v>1.5</v>
      </c>
      <c r="J4153" s="355">
        <v>16960.39</v>
      </c>
    </row>
    <row r="4154" spans="1:10" x14ac:dyDescent="0.2">
      <c r="A4154">
        <v>9827</v>
      </c>
      <c r="B4154" s="585">
        <v>43230.649305555555</v>
      </c>
      <c r="C4154" s="376" t="s">
        <v>92</v>
      </c>
      <c r="D4154" s="355">
        <v>2068</v>
      </c>
      <c r="E4154">
        <v>0.01</v>
      </c>
      <c r="F4154">
        <v>1.1906099999999999</v>
      </c>
      <c r="G4154" s="355">
        <v>0</v>
      </c>
      <c r="H4154">
        <v>0</v>
      </c>
    </row>
    <row r="4155" spans="1:10" x14ac:dyDescent="0.2">
      <c r="A4155">
        <v>9829</v>
      </c>
      <c r="B4155" s="585">
        <v>43230.652083333334</v>
      </c>
      <c r="C4155" s="376" t="s">
        <v>2050</v>
      </c>
      <c r="D4155" s="355">
        <v>2068</v>
      </c>
      <c r="E4155">
        <v>0.01</v>
      </c>
      <c r="F4155">
        <v>1.19218</v>
      </c>
      <c r="G4155" s="355">
        <v>0</v>
      </c>
      <c r="H4155">
        <v>1.19218</v>
      </c>
      <c r="I4155">
        <v>1.5</v>
      </c>
      <c r="J4155" s="355">
        <v>16961.89</v>
      </c>
    </row>
    <row r="4156" spans="1:10" x14ac:dyDescent="0.2">
      <c r="A4156">
        <v>9830</v>
      </c>
      <c r="B4156" s="585">
        <v>43230.652777777781</v>
      </c>
      <c r="C4156" s="376" t="s">
        <v>93</v>
      </c>
      <c r="D4156" s="355">
        <v>2069</v>
      </c>
      <c r="E4156">
        <v>0.03</v>
      </c>
      <c r="F4156">
        <v>1.19208</v>
      </c>
      <c r="G4156" s="355">
        <v>0</v>
      </c>
      <c r="H4156">
        <v>0</v>
      </c>
    </row>
    <row r="4157" spans="1:10" x14ac:dyDescent="0.2">
      <c r="A4157">
        <v>9844</v>
      </c>
      <c r="B4157" s="585">
        <v>43230.741666666669</v>
      </c>
      <c r="C4157" s="376" t="s">
        <v>2050</v>
      </c>
      <c r="D4157" s="355">
        <v>2069</v>
      </c>
      <c r="E4157">
        <v>0.03</v>
      </c>
      <c r="F4157">
        <v>1.1879200000000001</v>
      </c>
      <c r="G4157" s="355">
        <v>0</v>
      </c>
      <c r="H4157">
        <v>1.1879200000000001</v>
      </c>
      <c r="I4157">
        <v>12.27</v>
      </c>
      <c r="J4157" s="355">
        <v>16972.41</v>
      </c>
    </row>
    <row r="4158" spans="1:10" x14ac:dyDescent="0.2">
      <c r="A4158">
        <v>9834</v>
      </c>
      <c r="B4158" s="585">
        <v>43230.652777777781</v>
      </c>
      <c r="C4158" s="376" t="s">
        <v>92</v>
      </c>
      <c r="D4158" s="355">
        <v>2070</v>
      </c>
      <c r="E4158">
        <v>0.01</v>
      </c>
      <c r="F4158">
        <v>1.1920900000000001</v>
      </c>
      <c r="G4158" s="355">
        <v>0</v>
      </c>
      <c r="H4158">
        <v>0</v>
      </c>
    </row>
    <row r="4159" spans="1:10" x14ac:dyDescent="0.2">
      <c r="A4159">
        <v>9836</v>
      </c>
      <c r="B4159" s="585">
        <v>43230.6875</v>
      </c>
      <c r="C4159" s="376" t="s">
        <v>2050</v>
      </c>
      <c r="D4159" s="355">
        <v>2070</v>
      </c>
      <c r="E4159">
        <v>0.01</v>
      </c>
      <c r="F4159">
        <v>1.1936599999999999</v>
      </c>
      <c r="G4159" s="355">
        <v>0</v>
      </c>
      <c r="H4159">
        <v>1.1936599999999999</v>
      </c>
      <c r="I4159">
        <v>1.5</v>
      </c>
      <c r="J4159" s="355">
        <v>16963.39</v>
      </c>
    </row>
    <row r="4160" spans="1:10" x14ac:dyDescent="0.2">
      <c r="A4160">
        <v>9837</v>
      </c>
      <c r="B4160" s="585">
        <v>43230.6875</v>
      </c>
      <c r="C4160" s="376" t="s">
        <v>92</v>
      </c>
      <c r="D4160" s="355">
        <v>2071</v>
      </c>
      <c r="E4160">
        <v>0.01</v>
      </c>
      <c r="F4160">
        <v>1.1936899999999999</v>
      </c>
      <c r="G4160" s="355">
        <v>0</v>
      </c>
      <c r="H4160">
        <v>0</v>
      </c>
    </row>
    <row r="4161" spans="1:10" x14ac:dyDescent="0.2">
      <c r="A4161">
        <v>9850</v>
      </c>
      <c r="B4161" s="585">
        <v>43230.851388888892</v>
      </c>
      <c r="C4161" s="376" t="s">
        <v>2050</v>
      </c>
      <c r="D4161" s="355">
        <v>2071</v>
      </c>
      <c r="E4161">
        <v>0.01</v>
      </c>
      <c r="F4161">
        <v>1.19293</v>
      </c>
      <c r="G4161" s="355">
        <v>0</v>
      </c>
      <c r="H4161">
        <v>1.19293</v>
      </c>
      <c r="I4161">
        <v>-0.83</v>
      </c>
      <c r="J4161" s="355">
        <v>16971.580000000002</v>
      </c>
    </row>
    <row r="4162" spans="1:10" x14ac:dyDescent="0.2">
      <c r="A4162">
        <v>9839</v>
      </c>
      <c r="B4162" s="585">
        <v>43230.720833333333</v>
      </c>
      <c r="C4162" s="376" t="s">
        <v>92</v>
      </c>
      <c r="D4162" s="355">
        <v>2072</v>
      </c>
      <c r="E4162">
        <v>0.02</v>
      </c>
      <c r="F4162">
        <v>1.1901900000000001</v>
      </c>
      <c r="G4162" s="355">
        <v>0</v>
      </c>
      <c r="H4162">
        <v>0</v>
      </c>
    </row>
    <row r="4163" spans="1:10" x14ac:dyDescent="0.2">
      <c r="A4163">
        <v>9851</v>
      </c>
      <c r="B4163" s="585">
        <v>43230.851388888892</v>
      </c>
      <c r="C4163" s="376" t="s">
        <v>2050</v>
      </c>
      <c r="D4163" s="355">
        <v>2072</v>
      </c>
      <c r="E4163">
        <v>0.02</v>
      </c>
      <c r="F4163">
        <v>1.19293</v>
      </c>
      <c r="G4163" s="355">
        <v>0</v>
      </c>
      <c r="H4163">
        <v>1.19293</v>
      </c>
      <c r="I4163">
        <v>5.34</v>
      </c>
      <c r="J4163" s="355">
        <v>16976.919999999998</v>
      </c>
    </row>
    <row r="4164" spans="1:10" x14ac:dyDescent="0.2">
      <c r="A4164">
        <v>9845</v>
      </c>
      <c r="B4164" s="585">
        <v>43230.741666666669</v>
      </c>
      <c r="C4164" s="376" t="s">
        <v>93</v>
      </c>
      <c r="D4164" s="355">
        <v>2073</v>
      </c>
      <c r="E4164">
        <v>0.01</v>
      </c>
      <c r="F4164">
        <v>1.1878599999999999</v>
      </c>
      <c r="G4164" s="355">
        <v>0</v>
      </c>
      <c r="H4164">
        <v>0</v>
      </c>
    </row>
    <row r="4165" spans="1:10" x14ac:dyDescent="0.2">
      <c r="A4165">
        <v>9892</v>
      </c>
      <c r="B4165" s="585">
        <v>43234.87777777778</v>
      </c>
      <c r="C4165" s="376" t="s">
        <v>2050</v>
      </c>
      <c r="D4165" s="355">
        <v>2073</v>
      </c>
      <c r="E4165">
        <v>0.01</v>
      </c>
      <c r="F4165">
        <v>1.1938299999999999</v>
      </c>
      <c r="G4165" s="355">
        <v>0</v>
      </c>
      <c r="H4165">
        <v>1.1938299999999999</v>
      </c>
      <c r="I4165">
        <v>-5.91</v>
      </c>
      <c r="J4165" s="355">
        <v>16981.509999999998</v>
      </c>
    </row>
    <row r="4166" spans="1:10" x14ac:dyDescent="0.2">
      <c r="A4166">
        <v>9847</v>
      </c>
      <c r="B4166" s="585">
        <v>43230.80972222222</v>
      </c>
      <c r="C4166" s="376" t="s">
        <v>93</v>
      </c>
      <c r="D4166" s="355">
        <v>2074</v>
      </c>
      <c r="E4166">
        <v>0.02</v>
      </c>
      <c r="F4166">
        <v>1.19136</v>
      </c>
      <c r="G4166" s="355">
        <v>0</v>
      </c>
      <c r="H4166">
        <v>0</v>
      </c>
    </row>
    <row r="4167" spans="1:10" x14ac:dyDescent="0.2">
      <c r="A4167">
        <v>9893</v>
      </c>
      <c r="B4167" s="585">
        <v>43234.87777777778</v>
      </c>
      <c r="C4167" s="376" t="s">
        <v>2050</v>
      </c>
      <c r="D4167" s="355">
        <v>2074</v>
      </c>
      <c r="E4167">
        <v>0.02</v>
      </c>
      <c r="F4167">
        <v>1.1938299999999999</v>
      </c>
      <c r="G4167" s="355">
        <v>0</v>
      </c>
      <c r="H4167">
        <v>1.1938299999999999</v>
      </c>
      <c r="I4167">
        <v>-4.82</v>
      </c>
      <c r="J4167" s="355">
        <v>16976.689999999999</v>
      </c>
    </row>
    <row r="4168" spans="1:10" x14ac:dyDescent="0.2">
      <c r="A4168">
        <v>9852</v>
      </c>
      <c r="B4168" s="585">
        <v>43230.851388888892</v>
      </c>
      <c r="C4168" s="376" t="s">
        <v>92</v>
      </c>
      <c r="D4168" s="355">
        <v>2075</v>
      </c>
      <c r="E4168">
        <v>0.01</v>
      </c>
      <c r="F4168">
        <v>1.19295</v>
      </c>
      <c r="G4168" s="355">
        <v>0</v>
      </c>
      <c r="H4168">
        <v>0</v>
      </c>
    </row>
    <row r="4169" spans="1:10" x14ac:dyDescent="0.2">
      <c r="A4169">
        <v>9860</v>
      </c>
      <c r="B4169" s="585">
        <v>43231.473611111112</v>
      </c>
      <c r="C4169" s="376" t="s">
        <v>2050</v>
      </c>
      <c r="D4169" s="355">
        <v>2075</v>
      </c>
      <c r="E4169">
        <v>0.01</v>
      </c>
      <c r="F4169">
        <v>1.1922200000000001</v>
      </c>
      <c r="G4169" s="355">
        <v>0</v>
      </c>
      <c r="H4169">
        <v>1.1922200000000001</v>
      </c>
      <c r="I4169">
        <v>-0.92</v>
      </c>
      <c r="J4169" s="355">
        <v>16976</v>
      </c>
    </row>
    <row r="4170" spans="1:10" x14ac:dyDescent="0.2">
      <c r="A4170">
        <v>9857</v>
      </c>
      <c r="B4170" s="585">
        <v>43231.416666666664</v>
      </c>
      <c r="C4170" s="376" t="s">
        <v>92</v>
      </c>
      <c r="D4170" s="355">
        <v>2076</v>
      </c>
      <c r="E4170">
        <v>0.02</v>
      </c>
      <c r="F4170">
        <v>1.1894400000000001</v>
      </c>
      <c r="G4170" s="355">
        <v>0</v>
      </c>
      <c r="H4170">
        <v>0</v>
      </c>
    </row>
    <row r="4171" spans="1:10" x14ac:dyDescent="0.2">
      <c r="A4171">
        <v>9861</v>
      </c>
      <c r="B4171" s="585">
        <v>43231.473611111112</v>
      </c>
      <c r="C4171" s="376" t="s">
        <v>2050</v>
      </c>
      <c r="D4171" s="355">
        <v>2076</v>
      </c>
      <c r="E4171">
        <v>0.02</v>
      </c>
      <c r="F4171">
        <v>1.1922200000000001</v>
      </c>
      <c r="G4171" s="355">
        <v>0</v>
      </c>
      <c r="H4171">
        <v>1.1922200000000001</v>
      </c>
      <c r="I4171">
        <v>5.42</v>
      </c>
      <c r="J4171" s="355">
        <v>16981.419999999998</v>
      </c>
    </row>
    <row r="4172" spans="1:10" x14ac:dyDescent="0.2">
      <c r="A4172">
        <v>9862</v>
      </c>
      <c r="B4172" s="585">
        <v>43231.473611111112</v>
      </c>
      <c r="C4172" s="376" t="s">
        <v>92</v>
      </c>
      <c r="D4172" s="355">
        <v>2077</v>
      </c>
      <c r="E4172">
        <v>0.01</v>
      </c>
      <c r="F4172">
        <v>1.19225</v>
      </c>
      <c r="G4172" s="355">
        <v>0</v>
      </c>
      <c r="H4172">
        <v>0</v>
      </c>
    </row>
    <row r="4173" spans="1:10" x14ac:dyDescent="0.2">
      <c r="A4173">
        <v>9864</v>
      </c>
      <c r="B4173" s="585">
        <v>43231.55</v>
      </c>
      <c r="C4173" s="376" t="s">
        <v>2050</v>
      </c>
      <c r="D4173" s="355">
        <v>2077</v>
      </c>
      <c r="E4173">
        <v>0.01</v>
      </c>
      <c r="F4173">
        <v>1.1938200000000001</v>
      </c>
      <c r="G4173" s="355">
        <v>0</v>
      </c>
      <c r="H4173">
        <v>1.1938200000000001</v>
      </c>
      <c r="I4173">
        <v>1.5</v>
      </c>
      <c r="J4173" s="355">
        <v>16982.919999999998</v>
      </c>
    </row>
    <row r="4174" spans="1:10" x14ac:dyDescent="0.2">
      <c r="A4174">
        <v>9865</v>
      </c>
      <c r="B4174" s="585">
        <v>43231.55</v>
      </c>
      <c r="C4174" s="376" t="s">
        <v>92</v>
      </c>
      <c r="D4174" s="355">
        <v>2078</v>
      </c>
      <c r="E4174">
        <v>0.01</v>
      </c>
      <c r="F4174">
        <v>1.19384</v>
      </c>
      <c r="G4174" s="355">
        <v>0</v>
      </c>
      <c r="H4174">
        <v>0</v>
      </c>
    </row>
    <row r="4175" spans="1:10" x14ac:dyDescent="0.2">
      <c r="A4175">
        <v>9871</v>
      </c>
      <c r="B4175" s="585">
        <v>43231.661111111112</v>
      </c>
      <c r="C4175" s="376" t="s">
        <v>2050</v>
      </c>
      <c r="D4175" s="355">
        <v>2078</v>
      </c>
      <c r="E4175">
        <v>0.01</v>
      </c>
      <c r="F4175">
        <v>1.1954100000000001</v>
      </c>
      <c r="G4175" s="355">
        <v>0</v>
      </c>
      <c r="H4175">
        <v>1.1954100000000001</v>
      </c>
      <c r="I4175">
        <v>1.5</v>
      </c>
      <c r="J4175" s="355">
        <v>16984.419999999998</v>
      </c>
    </row>
    <row r="4176" spans="1:10" x14ac:dyDescent="0.2">
      <c r="A4176">
        <v>9867</v>
      </c>
      <c r="B4176" s="585">
        <v>43231.567361111112</v>
      </c>
      <c r="C4176" s="376" t="s">
        <v>93</v>
      </c>
      <c r="D4176" s="355">
        <v>2079</v>
      </c>
      <c r="E4176">
        <v>0.03</v>
      </c>
      <c r="F4176">
        <v>1.19486</v>
      </c>
      <c r="G4176" s="355">
        <v>0</v>
      </c>
      <c r="H4176">
        <v>0</v>
      </c>
    </row>
    <row r="4177" spans="1:10" x14ac:dyDescent="0.2">
      <c r="A4177">
        <v>9894</v>
      </c>
      <c r="B4177" s="585">
        <v>43234.87777777778</v>
      </c>
      <c r="C4177" s="376" t="s">
        <v>2050</v>
      </c>
      <c r="D4177" s="355">
        <v>2079</v>
      </c>
      <c r="E4177">
        <v>0.03</v>
      </c>
      <c r="F4177">
        <v>1.1938299999999999</v>
      </c>
      <c r="G4177" s="355">
        <v>0</v>
      </c>
      <c r="H4177">
        <v>1.1938299999999999</v>
      </c>
      <c r="I4177">
        <v>3.08</v>
      </c>
      <c r="J4177" s="355">
        <v>16979.77</v>
      </c>
    </row>
    <row r="4178" spans="1:10" x14ac:dyDescent="0.2">
      <c r="A4178">
        <v>9872</v>
      </c>
      <c r="B4178" s="585">
        <v>43231.661111111112</v>
      </c>
      <c r="C4178" s="376" t="s">
        <v>92</v>
      </c>
      <c r="D4178" s="355">
        <v>2080</v>
      </c>
      <c r="E4178">
        <v>0.01</v>
      </c>
      <c r="F4178">
        <v>1.1954400000000001</v>
      </c>
      <c r="G4178" s="355">
        <v>0</v>
      </c>
      <c r="H4178">
        <v>0</v>
      </c>
    </row>
    <row r="4179" spans="1:10" x14ac:dyDescent="0.2">
      <c r="A4179">
        <v>9878</v>
      </c>
      <c r="B4179" s="585">
        <v>43234.379861111112</v>
      </c>
      <c r="C4179" s="376" t="s">
        <v>2050</v>
      </c>
      <c r="D4179" s="355">
        <v>2080</v>
      </c>
      <c r="E4179">
        <v>0.01</v>
      </c>
      <c r="F4179">
        <v>1.19713</v>
      </c>
      <c r="G4179" s="355">
        <v>0</v>
      </c>
      <c r="H4179">
        <v>1.19713</v>
      </c>
      <c r="I4179">
        <v>1.5</v>
      </c>
      <c r="J4179" s="355">
        <v>16985.919999999998</v>
      </c>
    </row>
    <row r="4180" spans="1:10" x14ac:dyDescent="0.2">
      <c r="A4180">
        <v>9879</v>
      </c>
      <c r="B4180" s="585">
        <v>43234.379861111112</v>
      </c>
      <c r="C4180" s="376" t="s">
        <v>92</v>
      </c>
      <c r="D4180" s="355">
        <v>2081</v>
      </c>
      <c r="E4180">
        <v>0.01</v>
      </c>
      <c r="F4180">
        <v>1.1971499999999999</v>
      </c>
      <c r="G4180" s="355">
        <v>0</v>
      </c>
      <c r="H4180">
        <v>0</v>
      </c>
    </row>
    <row r="4181" spans="1:10" x14ac:dyDescent="0.2">
      <c r="A4181">
        <v>9886</v>
      </c>
      <c r="B4181" s="585">
        <v>43234.501388888886</v>
      </c>
      <c r="C4181" s="376" t="s">
        <v>2050</v>
      </c>
      <c r="D4181" s="355">
        <v>2081</v>
      </c>
      <c r="E4181">
        <v>0.01</v>
      </c>
      <c r="F4181">
        <v>1.19872</v>
      </c>
      <c r="G4181" s="355">
        <v>0</v>
      </c>
      <c r="H4181">
        <v>1.19872</v>
      </c>
      <c r="I4181">
        <v>1.5</v>
      </c>
      <c r="J4181" s="355">
        <v>16987.419999999998</v>
      </c>
    </row>
    <row r="4182" spans="1:10" x14ac:dyDescent="0.2">
      <c r="A4182">
        <v>9881</v>
      </c>
      <c r="B4182" s="585">
        <v>43234.450694444444</v>
      </c>
      <c r="C4182" s="376" t="s">
        <v>93</v>
      </c>
      <c r="D4182" s="355">
        <v>2082</v>
      </c>
      <c r="E4182">
        <v>0.06</v>
      </c>
      <c r="F4182">
        <v>1.1983699999999999</v>
      </c>
      <c r="G4182" s="355">
        <v>0</v>
      </c>
      <c r="H4182">
        <v>0</v>
      </c>
    </row>
    <row r="4183" spans="1:10" x14ac:dyDescent="0.2">
      <c r="A4183">
        <v>9895</v>
      </c>
      <c r="B4183" s="585">
        <v>43234.87777777778</v>
      </c>
      <c r="C4183" s="376" t="s">
        <v>2050</v>
      </c>
      <c r="D4183" s="355">
        <v>2082</v>
      </c>
      <c r="E4183">
        <v>0.06</v>
      </c>
      <c r="F4183">
        <v>1.1938299999999999</v>
      </c>
      <c r="G4183" s="355">
        <v>0</v>
      </c>
      <c r="H4183">
        <v>1.1938299999999999</v>
      </c>
      <c r="I4183">
        <v>26.82</v>
      </c>
      <c r="J4183" s="355">
        <v>17006.59</v>
      </c>
    </row>
    <row r="4184" spans="1:10" x14ac:dyDescent="0.2">
      <c r="A4184">
        <v>9887</v>
      </c>
      <c r="B4184" s="585">
        <v>43234.501388888886</v>
      </c>
      <c r="C4184" s="376" t="s">
        <v>92</v>
      </c>
      <c r="D4184" s="355">
        <v>2083</v>
      </c>
      <c r="E4184">
        <v>0.01</v>
      </c>
      <c r="F4184">
        <v>1.1987300000000001</v>
      </c>
      <c r="G4184" s="355">
        <v>0</v>
      </c>
      <c r="H4184">
        <v>0</v>
      </c>
    </row>
    <row r="4185" spans="1:10" x14ac:dyDescent="0.2">
      <c r="A4185">
        <v>10062</v>
      </c>
      <c r="B4185" s="585">
        <v>43242.440972222219</v>
      </c>
      <c r="C4185" s="376" t="s">
        <v>2050</v>
      </c>
      <c r="D4185" s="355">
        <v>2083</v>
      </c>
      <c r="E4185">
        <v>0.01</v>
      </c>
      <c r="F4185">
        <v>1.18055</v>
      </c>
      <c r="G4185" s="355">
        <v>0</v>
      </c>
      <c r="H4185">
        <v>1.18055</v>
      </c>
      <c r="I4185">
        <v>-19.2</v>
      </c>
      <c r="J4185" s="355">
        <v>17027.86</v>
      </c>
    </row>
    <row r="4186" spans="1:10" x14ac:dyDescent="0.2">
      <c r="A4186">
        <v>9889</v>
      </c>
      <c r="B4186" s="585">
        <v>43234.866666666669</v>
      </c>
      <c r="C4186" s="376" t="s">
        <v>92</v>
      </c>
      <c r="D4186" s="355">
        <v>2084</v>
      </c>
      <c r="E4186">
        <v>0.02</v>
      </c>
      <c r="F4186">
        <v>1.1951799999999999</v>
      </c>
      <c r="G4186" s="355">
        <v>0</v>
      </c>
      <c r="H4186">
        <v>0</v>
      </c>
    </row>
    <row r="4187" spans="1:10" x14ac:dyDescent="0.2">
      <c r="A4187">
        <v>10063</v>
      </c>
      <c r="B4187" s="585">
        <v>43242.440972222219</v>
      </c>
      <c r="C4187" s="376" t="s">
        <v>2050</v>
      </c>
      <c r="D4187" s="355">
        <v>2084</v>
      </c>
      <c r="E4187">
        <v>0.02</v>
      </c>
      <c r="F4187">
        <v>1.18055</v>
      </c>
      <c r="G4187" s="355">
        <v>0</v>
      </c>
      <c r="H4187">
        <v>1.18055</v>
      </c>
      <c r="I4187">
        <v>-31.3</v>
      </c>
      <c r="J4187" s="355">
        <v>16996.560000000001</v>
      </c>
    </row>
    <row r="4188" spans="1:10" x14ac:dyDescent="0.2">
      <c r="A4188">
        <v>9896</v>
      </c>
      <c r="B4188" s="585">
        <v>43234.87777777778</v>
      </c>
      <c r="C4188" s="376" t="s">
        <v>93</v>
      </c>
      <c r="D4188" s="355">
        <v>2085</v>
      </c>
      <c r="E4188">
        <v>0.01</v>
      </c>
      <c r="F4188">
        <v>1.1938</v>
      </c>
      <c r="G4188" s="355">
        <v>0</v>
      </c>
      <c r="H4188">
        <v>0</v>
      </c>
    </row>
    <row r="4189" spans="1:10" x14ac:dyDescent="0.2">
      <c r="A4189">
        <v>9901</v>
      </c>
      <c r="B4189" s="585">
        <v>43235.311805555553</v>
      </c>
      <c r="C4189" s="376" t="s">
        <v>2050</v>
      </c>
      <c r="D4189" s="355">
        <v>2085</v>
      </c>
      <c r="E4189">
        <v>0.01</v>
      </c>
      <c r="F4189">
        <v>1.1922999999999999</v>
      </c>
      <c r="G4189" s="355">
        <v>0</v>
      </c>
      <c r="H4189">
        <v>1.1922999999999999</v>
      </c>
      <c r="I4189">
        <v>1.5</v>
      </c>
      <c r="J4189" s="355">
        <v>17008.080000000002</v>
      </c>
    </row>
    <row r="4190" spans="1:10" x14ac:dyDescent="0.2">
      <c r="A4190">
        <v>9902</v>
      </c>
      <c r="B4190" s="585">
        <v>43235.311805555553</v>
      </c>
      <c r="C4190" s="376" t="s">
        <v>93</v>
      </c>
      <c r="D4190" s="355">
        <v>2086</v>
      </c>
      <c r="E4190">
        <v>0.01</v>
      </c>
      <c r="F4190">
        <v>1.1922600000000001</v>
      </c>
      <c r="G4190" s="355">
        <v>0</v>
      </c>
      <c r="H4190">
        <v>0</v>
      </c>
    </row>
    <row r="4191" spans="1:10" x14ac:dyDescent="0.2">
      <c r="A4191">
        <v>9908</v>
      </c>
      <c r="B4191" s="585">
        <v>43235.589583333334</v>
      </c>
      <c r="C4191" s="376" t="s">
        <v>2050</v>
      </c>
      <c r="D4191" s="355">
        <v>2086</v>
      </c>
      <c r="E4191">
        <v>0.01</v>
      </c>
      <c r="F4191">
        <v>1.19069</v>
      </c>
      <c r="G4191" s="355">
        <v>0</v>
      </c>
      <c r="H4191">
        <v>1.19069</v>
      </c>
      <c r="I4191">
        <v>1.5</v>
      </c>
      <c r="J4191" s="355">
        <v>17009.580000000002</v>
      </c>
    </row>
    <row r="4192" spans="1:10" x14ac:dyDescent="0.2">
      <c r="A4192">
        <v>9904</v>
      </c>
      <c r="B4192" s="585">
        <v>43235.319444444445</v>
      </c>
      <c r="C4192" s="376" t="s">
        <v>92</v>
      </c>
      <c r="D4192" s="355">
        <v>2087</v>
      </c>
      <c r="E4192">
        <v>0.03</v>
      </c>
      <c r="F4192">
        <v>1.1916800000000001</v>
      </c>
      <c r="G4192" s="355">
        <v>0</v>
      </c>
      <c r="H4192">
        <v>0</v>
      </c>
    </row>
    <row r="4193" spans="1:10" x14ac:dyDescent="0.2">
      <c r="A4193">
        <v>10064</v>
      </c>
      <c r="B4193" s="585">
        <v>43242.440972222219</v>
      </c>
      <c r="C4193" s="376" t="s">
        <v>2050</v>
      </c>
      <c r="D4193" s="355">
        <v>2087</v>
      </c>
      <c r="E4193">
        <v>0.03</v>
      </c>
      <c r="F4193">
        <v>1.18055</v>
      </c>
      <c r="G4193" s="355">
        <v>0</v>
      </c>
      <c r="H4193">
        <v>1.18055</v>
      </c>
      <c r="I4193">
        <v>-36.090000000000003</v>
      </c>
      <c r="J4193" s="355">
        <v>16960.46</v>
      </c>
    </row>
    <row r="4194" spans="1:10" x14ac:dyDescent="0.2">
      <c r="A4194">
        <v>9909</v>
      </c>
      <c r="B4194" s="585">
        <v>43235.589583333334</v>
      </c>
      <c r="C4194" s="376" t="s">
        <v>93</v>
      </c>
      <c r="D4194" s="355">
        <v>2088</v>
      </c>
      <c r="E4194">
        <v>0.01</v>
      </c>
      <c r="F4194">
        <v>1.19059</v>
      </c>
      <c r="G4194" s="355">
        <v>0</v>
      </c>
      <c r="H4194">
        <v>0</v>
      </c>
    </row>
    <row r="4195" spans="1:10" x14ac:dyDescent="0.2">
      <c r="A4195">
        <v>9911</v>
      </c>
      <c r="B4195" s="585">
        <v>43235.597916666666</v>
      </c>
      <c r="C4195" s="376" t="s">
        <v>2050</v>
      </c>
      <c r="D4195" s="355">
        <v>2088</v>
      </c>
      <c r="E4195">
        <v>0.01</v>
      </c>
      <c r="F4195">
        <v>1.18902</v>
      </c>
      <c r="G4195" s="355">
        <v>0</v>
      </c>
      <c r="H4195">
        <v>1.18902</v>
      </c>
      <c r="I4195">
        <v>1.5</v>
      </c>
      <c r="J4195" s="355">
        <v>17011.080000000002</v>
      </c>
    </row>
    <row r="4196" spans="1:10" x14ac:dyDescent="0.2">
      <c r="A4196">
        <v>9912</v>
      </c>
      <c r="B4196" s="585">
        <v>43235.597916666666</v>
      </c>
      <c r="C4196" s="376" t="s">
        <v>93</v>
      </c>
      <c r="D4196" s="355">
        <v>2089</v>
      </c>
      <c r="E4196">
        <v>0.01</v>
      </c>
      <c r="F4196">
        <v>1.1889799999999999</v>
      </c>
      <c r="G4196" s="355">
        <v>0</v>
      </c>
      <c r="H4196">
        <v>0</v>
      </c>
    </row>
    <row r="4197" spans="1:10" x14ac:dyDescent="0.2">
      <c r="A4197">
        <v>9919</v>
      </c>
      <c r="B4197" s="585">
        <v>43235.646527777775</v>
      </c>
      <c r="C4197" s="376" t="s">
        <v>2050</v>
      </c>
      <c r="D4197" s="355">
        <v>2089</v>
      </c>
      <c r="E4197">
        <v>0.01</v>
      </c>
      <c r="F4197">
        <v>1.1874100000000001</v>
      </c>
      <c r="G4197" s="355">
        <v>0</v>
      </c>
      <c r="H4197">
        <v>1.1874100000000001</v>
      </c>
      <c r="I4197">
        <v>1.5</v>
      </c>
      <c r="J4197" s="355">
        <v>17012.580000000002</v>
      </c>
    </row>
    <row r="4198" spans="1:10" x14ac:dyDescent="0.2">
      <c r="A4198">
        <v>9914</v>
      </c>
      <c r="B4198" s="585">
        <v>43235.609027777777</v>
      </c>
      <c r="C4198" s="376" t="s">
        <v>92</v>
      </c>
      <c r="D4198" s="355">
        <v>2090</v>
      </c>
      <c r="E4198">
        <v>0.06</v>
      </c>
      <c r="F4198">
        <v>1.18815</v>
      </c>
      <c r="G4198" s="355">
        <v>0</v>
      </c>
      <c r="H4198">
        <v>0</v>
      </c>
    </row>
    <row r="4199" spans="1:10" x14ac:dyDescent="0.2">
      <c r="A4199">
        <v>10065</v>
      </c>
      <c r="B4199" s="585">
        <v>43242.440972222219</v>
      </c>
      <c r="C4199" s="376" t="s">
        <v>2050</v>
      </c>
      <c r="D4199" s="355">
        <v>2090</v>
      </c>
      <c r="E4199">
        <v>0.06</v>
      </c>
      <c r="F4199">
        <v>1.18055</v>
      </c>
      <c r="G4199" s="355">
        <v>0</v>
      </c>
      <c r="H4199">
        <v>1.18055</v>
      </c>
      <c r="I4199">
        <v>-51.01</v>
      </c>
      <c r="J4199" s="355">
        <v>16909.45</v>
      </c>
    </row>
    <row r="4200" spans="1:10" x14ac:dyDescent="0.2">
      <c r="A4200">
        <v>9920</v>
      </c>
      <c r="B4200" s="585">
        <v>43235.649305555555</v>
      </c>
      <c r="C4200" s="376" t="s">
        <v>93</v>
      </c>
      <c r="D4200" s="355">
        <v>2091</v>
      </c>
      <c r="E4200">
        <v>0.01</v>
      </c>
      <c r="F4200">
        <v>1.18692</v>
      </c>
      <c r="G4200" s="355">
        <v>0</v>
      </c>
      <c r="H4200">
        <v>0</v>
      </c>
    </row>
    <row r="4201" spans="1:10" x14ac:dyDescent="0.2">
      <c r="A4201">
        <v>9922</v>
      </c>
      <c r="B4201" s="585">
        <v>43235.651388888888</v>
      </c>
      <c r="C4201" s="376" t="s">
        <v>2050</v>
      </c>
      <c r="D4201" s="355">
        <v>2091</v>
      </c>
      <c r="E4201">
        <v>0.01</v>
      </c>
      <c r="F4201">
        <v>1.1853499999999999</v>
      </c>
      <c r="G4201" s="355">
        <v>0</v>
      </c>
      <c r="H4201">
        <v>1.1853499999999999</v>
      </c>
      <c r="I4201">
        <v>1.5</v>
      </c>
      <c r="J4201" s="355">
        <v>17014.080000000002</v>
      </c>
    </row>
    <row r="4202" spans="1:10" x14ac:dyDescent="0.2">
      <c r="A4202">
        <v>9923</v>
      </c>
      <c r="B4202" s="585">
        <v>43235.652777777781</v>
      </c>
      <c r="C4202" s="376" t="s">
        <v>93</v>
      </c>
      <c r="D4202" s="355">
        <v>2092</v>
      </c>
      <c r="E4202">
        <v>0.01</v>
      </c>
      <c r="F4202">
        <v>1.1854800000000001</v>
      </c>
      <c r="G4202" s="355">
        <v>0</v>
      </c>
      <c r="H4202">
        <v>0</v>
      </c>
    </row>
    <row r="4203" spans="1:10" x14ac:dyDescent="0.2">
      <c r="A4203">
        <v>9931</v>
      </c>
      <c r="B4203" s="585">
        <v>43235.679861111108</v>
      </c>
      <c r="C4203" s="376" t="s">
        <v>2050</v>
      </c>
      <c r="D4203" s="355">
        <v>2092</v>
      </c>
      <c r="E4203">
        <v>0.01</v>
      </c>
      <c r="F4203">
        <v>1.18391</v>
      </c>
      <c r="G4203" s="355">
        <v>0</v>
      </c>
      <c r="H4203">
        <v>1.18391</v>
      </c>
      <c r="I4203">
        <v>1.5</v>
      </c>
      <c r="J4203" s="355">
        <v>17015.580000000002</v>
      </c>
    </row>
    <row r="4204" spans="1:10" x14ac:dyDescent="0.2">
      <c r="A4204">
        <v>9925</v>
      </c>
      <c r="B4204" s="585">
        <v>43235.666666666664</v>
      </c>
      <c r="C4204" s="376" t="s">
        <v>92</v>
      </c>
      <c r="D4204" s="355">
        <v>2093</v>
      </c>
      <c r="E4204">
        <v>0.1</v>
      </c>
      <c r="F4204">
        <v>1.1846300000000001</v>
      </c>
      <c r="G4204" s="355">
        <v>0</v>
      </c>
      <c r="H4204">
        <v>0</v>
      </c>
    </row>
    <row r="4205" spans="1:10" x14ac:dyDescent="0.2">
      <c r="A4205">
        <v>10066</v>
      </c>
      <c r="B4205" s="585">
        <v>43242.440972222219</v>
      </c>
      <c r="C4205" s="376" t="s">
        <v>2050</v>
      </c>
      <c r="D4205" s="355">
        <v>2093</v>
      </c>
      <c r="E4205">
        <v>0.1</v>
      </c>
      <c r="F4205">
        <v>1.18055</v>
      </c>
      <c r="G4205" s="355">
        <v>0</v>
      </c>
      <c r="H4205">
        <v>1.18055</v>
      </c>
      <c r="I4205">
        <v>-49.82</v>
      </c>
      <c r="J4205" s="355">
        <v>16859.64</v>
      </c>
    </row>
    <row r="4206" spans="1:10" x14ac:dyDescent="0.2">
      <c r="A4206">
        <v>9932</v>
      </c>
      <c r="B4206" s="585">
        <v>43235.679861111108</v>
      </c>
      <c r="C4206" s="376" t="s">
        <v>93</v>
      </c>
      <c r="D4206" s="355">
        <v>2094</v>
      </c>
      <c r="E4206">
        <v>0.01</v>
      </c>
      <c r="F4206">
        <v>1.1838599999999999</v>
      </c>
      <c r="G4206" s="355">
        <v>0</v>
      </c>
      <c r="H4206">
        <v>0</v>
      </c>
    </row>
    <row r="4207" spans="1:10" x14ac:dyDescent="0.2">
      <c r="A4207">
        <v>9934</v>
      </c>
      <c r="B4207" s="585">
        <v>43235.70208333333</v>
      </c>
      <c r="C4207" s="376" t="s">
        <v>2050</v>
      </c>
      <c r="D4207" s="355">
        <v>2094</v>
      </c>
      <c r="E4207">
        <v>0.01</v>
      </c>
      <c r="F4207">
        <v>1.1822900000000001</v>
      </c>
      <c r="G4207" s="355">
        <v>0</v>
      </c>
      <c r="H4207">
        <v>1.1822900000000001</v>
      </c>
      <c r="I4207">
        <v>1.5</v>
      </c>
      <c r="J4207" s="355">
        <v>17017.080000000002</v>
      </c>
    </row>
    <row r="4208" spans="1:10" x14ac:dyDescent="0.2">
      <c r="A4208">
        <v>9935</v>
      </c>
      <c r="B4208" s="585">
        <v>43235.70208333333</v>
      </c>
      <c r="C4208" s="376" t="s">
        <v>93</v>
      </c>
      <c r="D4208" s="355">
        <v>2095</v>
      </c>
      <c r="E4208">
        <v>0.01</v>
      </c>
      <c r="F4208">
        <v>1.18222</v>
      </c>
      <c r="G4208" s="355">
        <v>0</v>
      </c>
      <c r="H4208">
        <v>0</v>
      </c>
    </row>
    <row r="4209" spans="1:10" x14ac:dyDescent="0.2">
      <c r="A4209">
        <v>9947</v>
      </c>
      <c r="B4209" s="585">
        <v>43236.050694444442</v>
      </c>
      <c r="C4209" s="376" t="s">
        <v>2050</v>
      </c>
      <c r="D4209" s="355">
        <v>2095</v>
      </c>
      <c r="E4209">
        <v>0.01</v>
      </c>
      <c r="F4209">
        <v>1.1830499999999999</v>
      </c>
      <c r="G4209" s="355">
        <v>0</v>
      </c>
      <c r="H4209">
        <v>1.1830499999999999</v>
      </c>
      <c r="I4209">
        <v>-0.83</v>
      </c>
      <c r="J4209" s="355">
        <v>17016.25</v>
      </c>
    </row>
    <row r="4210" spans="1:10" x14ac:dyDescent="0.2">
      <c r="A4210">
        <v>9937</v>
      </c>
      <c r="B4210" s="585">
        <v>43235.741666666669</v>
      </c>
      <c r="C4210" s="376" t="s">
        <v>93</v>
      </c>
      <c r="D4210" s="355">
        <v>2096</v>
      </c>
      <c r="E4210">
        <v>0.02</v>
      </c>
      <c r="F4210">
        <v>1.1857200000000001</v>
      </c>
      <c r="G4210" s="355">
        <v>0</v>
      </c>
      <c r="H4210">
        <v>0</v>
      </c>
    </row>
    <row r="4211" spans="1:10" x14ac:dyDescent="0.2">
      <c r="A4211">
        <v>9948</v>
      </c>
      <c r="B4211" s="585">
        <v>43236.050694444442</v>
      </c>
      <c r="C4211" s="376" t="s">
        <v>2050</v>
      </c>
      <c r="D4211" s="355">
        <v>2096</v>
      </c>
      <c r="E4211">
        <v>0.02</v>
      </c>
      <c r="F4211">
        <v>1.1830499999999999</v>
      </c>
      <c r="G4211" s="355">
        <v>0</v>
      </c>
      <c r="H4211">
        <v>1.1830499999999999</v>
      </c>
      <c r="I4211">
        <v>5.33</v>
      </c>
      <c r="J4211" s="355">
        <v>17021.580000000002</v>
      </c>
    </row>
    <row r="4212" spans="1:10" x14ac:dyDescent="0.2">
      <c r="A4212">
        <v>9949</v>
      </c>
      <c r="B4212" s="585">
        <v>43236.050694444442</v>
      </c>
      <c r="C4212" s="376" t="s">
        <v>93</v>
      </c>
      <c r="D4212" s="355">
        <v>2097</v>
      </c>
      <c r="E4212">
        <v>0.01</v>
      </c>
      <c r="F4212">
        <v>1.1830000000000001</v>
      </c>
      <c r="G4212" s="355">
        <v>0</v>
      </c>
      <c r="H4212">
        <v>0</v>
      </c>
    </row>
    <row r="4213" spans="1:10" x14ac:dyDescent="0.2">
      <c r="A4213">
        <v>9951</v>
      </c>
      <c r="B4213" s="585">
        <v>43236.512499999997</v>
      </c>
      <c r="C4213" s="376" t="s">
        <v>2050</v>
      </c>
      <c r="D4213" s="355">
        <v>2097</v>
      </c>
      <c r="E4213">
        <v>0.01</v>
      </c>
      <c r="F4213">
        <v>1.18143</v>
      </c>
      <c r="G4213" s="355">
        <v>0</v>
      </c>
      <c r="H4213">
        <v>1.18143</v>
      </c>
      <c r="I4213">
        <v>1.5</v>
      </c>
      <c r="J4213" s="355">
        <v>17023.080000000002</v>
      </c>
    </row>
    <row r="4214" spans="1:10" x14ac:dyDescent="0.2">
      <c r="A4214">
        <v>9952</v>
      </c>
      <c r="B4214" s="585">
        <v>43236.513888888891</v>
      </c>
      <c r="C4214" s="376" t="s">
        <v>93</v>
      </c>
      <c r="D4214" s="355">
        <v>2098</v>
      </c>
      <c r="E4214">
        <v>0.01</v>
      </c>
      <c r="F4214">
        <v>1.18082</v>
      </c>
      <c r="G4214" s="355">
        <v>0</v>
      </c>
      <c r="H4214">
        <v>0</v>
      </c>
    </row>
    <row r="4215" spans="1:10" x14ac:dyDescent="0.2">
      <c r="A4215">
        <v>9961</v>
      </c>
      <c r="B4215" s="585">
        <v>43236.563194444447</v>
      </c>
      <c r="C4215" s="376" t="s">
        <v>2050</v>
      </c>
      <c r="D4215" s="355">
        <v>2098</v>
      </c>
      <c r="E4215">
        <v>0.01</v>
      </c>
      <c r="F4215">
        <v>1.1792499999999999</v>
      </c>
      <c r="G4215" s="355">
        <v>0</v>
      </c>
      <c r="H4215">
        <v>1.1792499999999999</v>
      </c>
      <c r="I4215">
        <v>1.5</v>
      </c>
      <c r="J4215" s="355">
        <v>17024.580000000002</v>
      </c>
    </row>
    <row r="4216" spans="1:10" x14ac:dyDescent="0.2">
      <c r="A4216">
        <v>9954</v>
      </c>
      <c r="B4216" s="585">
        <v>43236.513888888891</v>
      </c>
      <c r="C4216" s="376" t="s">
        <v>92</v>
      </c>
      <c r="D4216" s="355">
        <v>2099</v>
      </c>
      <c r="E4216">
        <v>0.19</v>
      </c>
      <c r="F4216">
        <v>1.18085</v>
      </c>
      <c r="G4216" s="355">
        <v>0</v>
      </c>
      <c r="H4216">
        <v>0</v>
      </c>
    </row>
    <row r="4217" spans="1:10" x14ac:dyDescent="0.2">
      <c r="A4217">
        <v>10067</v>
      </c>
      <c r="B4217" s="585">
        <v>43242.440972222219</v>
      </c>
      <c r="C4217" s="376" t="s">
        <v>2050</v>
      </c>
      <c r="D4217" s="355">
        <v>2099</v>
      </c>
      <c r="E4217">
        <v>0.19</v>
      </c>
      <c r="F4217">
        <v>1.18055</v>
      </c>
      <c r="G4217" s="355">
        <v>0</v>
      </c>
      <c r="H4217">
        <v>1.18055</v>
      </c>
      <c r="I4217">
        <v>-20.57</v>
      </c>
      <c r="J4217" s="355">
        <v>16839.060000000001</v>
      </c>
    </row>
    <row r="4218" spans="1:10" x14ac:dyDescent="0.2">
      <c r="A4218">
        <v>9962</v>
      </c>
      <c r="B4218" s="585">
        <v>43236.563194444447</v>
      </c>
      <c r="C4218" s="376" t="s">
        <v>93</v>
      </c>
      <c r="D4218" s="355">
        <v>2100</v>
      </c>
      <c r="E4218">
        <v>0.01</v>
      </c>
      <c r="F4218">
        <v>1.1792199999999999</v>
      </c>
      <c r="G4218" s="355">
        <v>0</v>
      </c>
      <c r="H4218">
        <v>0</v>
      </c>
    </row>
    <row r="4219" spans="1:10" x14ac:dyDescent="0.2">
      <c r="A4219">
        <v>9964</v>
      </c>
      <c r="B4219" s="585">
        <v>43236.606944444444</v>
      </c>
      <c r="C4219" s="376" t="s">
        <v>2050</v>
      </c>
      <c r="D4219" s="355">
        <v>2100</v>
      </c>
      <c r="E4219">
        <v>0.01</v>
      </c>
      <c r="F4219">
        <v>1.1776500000000001</v>
      </c>
      <c r="G4219" s="355">
        <v>0</v>
      </c>
      <c r="H4219">
        <v>1.1776500000000001</v>
      </c>
      <c r="I4219">
        <v>1.5</v>
      </c>
      <c r="J4219" s="355">
        <v>17026.080000000002</v>
      </c>
    </row>
    <row r="4220" spans="1:10" x14ac:dyDescent="0.2">
      <c r="A4220">
        <v>9965</v>
      </c>
      <c r="B4220" s="585">
        <v>43236.606944444444</v>
      </c>
      <c r="C4220" s="376" t="s">
        <v>93</v>
      </c>
      <c r="D4220" s="355">
        <v>2101</v>
      </c>
      <c r="E4220">
        <v>0.01</v>
      </c>
      <c r="F4220">
        <v>1.17757</v>
      </c>
      <c r="G4220" s="355">
        <v>0</v>
      </c>
      <c r="H4220">
        <v>0</v>
      </c>
    </row>
    <row r="4221" spans="1:10" x14ac:dyDescent="0.2">
      <c r="A4221">
        <v>9978</v>
      </c>
      <c r="B4221" s="585">
        <v>43236.748611111114</v>
      </c>
      <c r="C4221" s="376" t="s">
        <v>2050</v>
      </c>
      <c r="D4221" s="355">
        <v>2101</v>
      </c>
      <c r="E4221">
        <v>0.01</v>
      </c>
      <c r="F4221">
        <v>1.17882</v>
      </c>
      <c r="G4221" s="355">
        <v>0</v>
      </c>
      <c r="H4221">
        <v>1.17882</v>
      </c>
      <c r="I4221">
        <v>-1.32</v>
      </c>
      <c r="J4221" s="355">
        <v>17024.759999999998</v>
      </c>
    </row>
    <row r="4222" spans="1:10" x14ac:dyDescent="0.2">
      <c r="A4222">
        <v>9967</v>
      </c>
      <c r="B4222" s="585">
        <v>43236.606944444444</v>
      </c>
      <c r="C4222" s="376" t="s">
        <v>92</v>
      </c>
      <c r="D4222" s="355">
        <v>2102</v>
      </c>
      <c r="E4222">
        <v>0.34</v>
      </c>
      <c r="F4222">
        <v>1.1773499999999999</v>
      </c>
      <c r="G4222" s="355">
        <v>0</v>
      </c>
      <c r="H4222">
        <v>0</v>
      </c>
    </row>
    <row r="4223" spans="1:10" x14ac:dyDescent="0.2">
      <c r="A4223">
        <v>10068</v>
      </c>
      <c r="B4223" s="585">
        <v>43242.440972222219</v>
      </c>
      <c r="C4223" s="376" t="s">
        <v>2050</v>
      </c>
      <c r="D4223" s="355">
        <v>2102</v>
      </c>
      <c r="E4223">
        <v>0.34</v>
      </c>
      <c r="F4223">
        <v>1.18055</v>
      </c>
      <c r="G4223" s="355">
        <v>0</v>
      </c>
      <c r="H4223">
        <v>1.18055</v>
      </c>
      <c r="I4223">
        <v>82.18</v>
      </c>
      <c r="J4223" s="355">
        <v>16921.25</v>
      </c>
    </row>
    <row r="4224" spans="1:10" x14ac:dyDescent="0.2">
      <c r="A4224">
        <v>9975</v>
      </c>
      <c r="B4224" s="585">
        <v>43236.711805555555</v>
      </c>
      <c r="C4224" s="376" t="s">
        <v>93</v>
      </c>
      <c r="D4224" s="355">
        <v>2103</v>
      </c>
      <c r="E4224">
        <v>0.02</v>
      </c>
      <c r="F4224">
        <v>1.1818</v>
      </c>
      <c r="G4224" s="355">
        <v>0</v>
      </c>
      <c r="H4224">
        <v>0</v>
      </c>
    </row>
    <row r="4225" spans="1:10" x14ac:dyDescent="0.2">
      <c r="A4225">
        <v>9979</v>
      </c>
      <c r="B4225" s="585">
        <v>43236.748611111114</v>
      </c>
      <c r="C4225" s="376" t="s">
        <v>2050</v>
      </c>
      <c r="D4225" s="355">
        <v>2103</v>
      </c>
      <c r="E4225">
        <v>0.02</v>
      </c>
      <c r="F4225">
        <v>1.17882</v>
      </c>
      <c r="G4225" s="355">
        <v>0</v>
      </c>
      <c r="H4225">
        <v>1.17882</v>
      </c>
      <c r="I4225">
        <v>5.82</v>
      </c>
      <c r="J4225" s="355">
        <v>17030.580000000002</v>
      </c>
    </row>
    <row r="4226" spans="1:10" x14ac:dyDescent="0.2">
      <c r="A4226">
        <v>9980</v>
      </c>
      <c r="B4226" s="585">
        <v>43236.748611111114</v>
      </c>
      <c r="C4226" s="376" t="s">
        <v>93</v>
      </c>
      <c r="D4226" s="355">
        <v>2104</v>
      </c>
      <c r="E4226">
        <v>0.01</v>
      </c>
      <c r="F4226">
        <v>1.1788000000000001</v>
      </c>
      <c r="G4226" s="355">
        <v>0</v>
      </c>
      <c r="H4226">
        <v>0</v>
      </c>
    </row>
    <row r="4227" spans="1:10" x14ac:dyDescent="0.2">
      <c r="A4227">
        <v>9993</v>
      </c>
      <c r="B4227" s="585">
        <v>43237.395833333336</v>
      </c>
      <c r="C4227" s="376" t="s">
        <v>2050</v>
      </c>
      <c r="D4227" s="355">
        <v>2104</v>
      </c>
      <c r="E4227">
        <v>0.01</v>
      </c>
      <c r="F4227">
        <v>1.1796599999999999</v>
      </c>
      <c r="G4227" s="355">
        <v>0</v>
      </c>
      <c r="H4227">
        <v>1.1796599999999999</v>
      </c>
      <c r="I4227">
        <v>-0.73</v>
      </c>
      <c r="J4227" s="355">
        <v>17029.849999999999</v>
      </c>
    </row>
    <row r="4228" spans="1:10" x14ac:dyDescent="0.2">
      <c r="A4228">
        <v>9990</v>
      </c>
      <c r="B4228" s="585">
        <v>43237.215277777781</v>
      </c>
      <c r="C4228" s="376" t="s">
        <v>93</v>
      </c>
      <c r="D4228" s="355">
        <v>2105</v>
      </c>
      <c r="E4228">
        <v>0.02</v>
      </c>
      <c r="F4228">
        <v>1.1823399999999999</v>
      </c>
      <c r="G4228" s="355">
        <v>0</v>
      </c>
      <c r="H4228">
        <v>0</v>
      </c>
    </row>
    <row r="4229" spans="1:10" x14ac:dyDescent="0.2">
      <c r="A4229">
        <v>9994</v>
      </c>
      <c r="B4229" s="585">
        <v>43237.395833333336</v>
      </c>
      <c r="C4229" s="376" t="s">
        <v>2050</v>
      </c>
      <c r="D4229" s="355">
        <v>2105</v>
      </c>
      <c r="E4229">
        <v>0.02</v>
      </c>
      <c r="F4229">
        <v>1.1796599999999999</v>
      </c>
      <c r="G4229" s="355">
        <v>0</v>
      </c>
      <c r="H4229">
        <v>1.1796599999999999</v>
      </c>
      <c r="I4229">
        <v>5.22</v>
      </c>
      <c r="J4229" s="355">
        <v>17035.07</v>
      </c>
    </row>
    <row r="4230" spans="1:10" x14ac:dyDescent="0.2">
      <c r="A4230">
        <v>9995</v>
      </c>
      <c r="B4230" s="585">
        <v>43237.395833333336</v>
      </c>
      <c r="C4230" s="376" t="s">
        <v>93</v>
      </c>
      <c r="D4230" s="355">
        <v>2106</v>
      </c>
      <c r="E4230">
        <v>0.01</v>
      </c>
      <c r="F4230">
        <v>1.1795899999999999</v>
      </c>
      <c r="G4230" s="355">
        <v>0</v>
      </c>
      <c r="H4230">
        <v>0</v>
      </c>
    </row>
    <row r="4231" spans="1:10" x14ac:dyDescent="0.2">
      <c r="A4231">
        <v>9997</v>
      </c>
      <c r="B4231" s="585">
        <v>43237.5625</v>
      </c>
      <c r="C4231" s="376" t="s">
        <v>2050</v>
      </c>
      <c r="D4231" s="355">
        <v>2106</v>
      </c>
      <c r="E4231">
        <v>0.01</v>
      </c>
      <c r="F4231">
        <v>1.1780200000000001</v>
      </c>
      <c r="G4231" s="355">
        <v>0</v>
      </c>
      <c r="H4231">
        <v>1.1780200000000001</v>
      </c>
      <c r="I4231">
        <v>1.5</v>
      </c>
      <c r="J4231" s="355">
        <v>17036.57</v>
      </c>
    </row>
    <row r="4232" spans="1:10" x14ac:dyDescent="0.2">
      <c r="A4232">
        <v>9998</v>
      </c>
      <c r="B4232" s="585">
        <v>43237.5625</v>
      </c>
      <c r="C4232" s="376" t="s">
        <v>93</v>
      </c>
      <c r="D4232" s="355">
        <v>2107</v>
      </c>
      <c r="E4232">
        <v>0.01</v>
      </c>
      <c r="F4232">
        <v>1.1779500000000001</v>
      </c>
      <c r="G4232" s="355">
        <v>0</v>
      </c>
      <c r="H4232">
        <v>0</v>
      </c>
    </row>
    <row r="4233" spans="1:10" x14ac:dyDescent="0.2">
      <c r="A4233">
        <v>10011</v>
      </c>
      <c r="B4233" s="585">
        <v>43238.527083333334</v>
      </c>
      <c r="C4233" s="376" t="s">
        <v>2050</v>
      </c>
      <c r="D4233" s="355">
        <v>2107</v>
      </c>
      <c r="E4233">
        <v>0.01</v>
      </c>
      <c r="F4233">
        <v>1.17875</v>
      </c>
      <c r="G4233" s="355">
        <v>0</v>
      </c>
      <c r="H4233">
        <v>1.17875</v>
      </c>
      <c r="I4233">
        <v>-0.8</v>
      </c>
      <c r="J4233" s="355">
        <v>17035.759999999998</v>
      </c>
    </row>
    <row r="4234" spans="1:10" x14ac:dyDescent="0.2">
      <c r="A4234">
        <v>10008</v>
      </c>
      <c r="B4234" s="585">
        <v>43238.380555555559</v>
      </c>
      <c r="C4234" s="376" t="s">
        <v>93</v>
      </c>
      <c r="D4234" s="355">
        <v>2108</v>
      </c>
      <c r="E4234">
        <v>0.02</v>
      </c>
      <c r="F4234">
        <v>1.18147</v>
      </c>
      <c r="G4234" s="355">
        <v>0</v>
      </c>
      <c r="H4234">
        <v>0</v>
      </c>
    </row>
    <row r="4235" spans="1:10" x14ac:dyDescent="0.2">
      <c r="A4235">
        <v>10012</v>
      </c>
      <c r="B4235" s="585">
        <v>43238.527083333334</v>
      </c>
      <c r="C4235" s="376" t="s">
        <v>2050</v>
      </c>
      <c r="D4235" s="355">
        <v>2108</v>
      </c>
      <c r="E4235">
        <v>0.02</v>
      </c>
      <c r="F4235">
        <v>1.17875</v>
      </c>
      <c r="G4235" s="355">
        <v>0</v>
      </c>
      <c r="H4235">
        <v>1.17875</v>
      </c>
      <c r="I4235">
        <v>5.3</v>
      </c>
      <c r="J4235" s="355">
        <v>17041.060000000001</v>
      </c>
    </row>
    <row r="4236" spans="1:10" x14ac:dyDescent="0.2">
      <c r="A4236">
        <v>10013</v>
      </c>
      <c r="B4236" s="585">
        <v>43238.527083333334</v>
      </c>
      <c r="C4236" s="376" t="s">
        <v>93</v>
      </c>
      <c r="D4236" s="355">
        <v>2109</v>
      </c>
      <c r="E4236">
        <v>0.01</v>
      </c>
      <c r="F4236">
        <v>1.17872</v>
      </c>
      <c r="G4236" s="355">
        <v>0</v>
      </c>
      <c r="H4236">
        <v>0</v>
      </c>
    </row>
    <row r="4237" spans="1:10" x14ac:dyDescent="0.2">
      <c r="A4237">
        <v>10015</v>
      </c>
      <c r="B4237" s="585">
        <v>43238.656944444447</v>
      </c>
      <c r="C4237" s="376" t="s">
        <v>2050</v>
      </c>
      <c r="D4237" s="355">
        <v>2109</v>
      </c>
      <c r="E4237">
        <v>0.01</v>
      </c>
      <c r="F4237">
        <v>1.1771499999999999</v>
      </c>
      <c r="G4237" s="355">
        <v>0</v>
      </c>
      <c r="H4237">
        <v>1.1771499999999999</v>
      </c>
      <c r="I4237">
        <v>1.5</v>
      </c>
      <c r="J4237" s="355">
        <v>17042.560000000001</v>
      </c>
    </row>
    <row r="4238" spans="1:10" x14ac:dyDescent="0.2">
      <c r="A4238">
        <v>10016</v>
      </c>
      <c r="B4238" s="585">
        <v>43238.656944444447</v>
      </c>
      <c r="C4238" s="376" t="s">
        <v>93</v>
      </c>
      <c r="D4238" s="355">
        <v>2110</v>
      </c>
      <c r="E4238">
        <v>0.01</v>
      </c>
      <c r="F4238">
        <v>1.1771400000000001</v>
      </c>
      <c r="G4238" s="355">
        <v>0</v>
      </c>
      <c r="H4238">
        <v>0</v>
      </c>
    </row>
    <row r="4239" spans="1:10" x14ac:dyDescent="0.2">
      <c r="A4239">
        <v>10018</v>
      </c>
      <c r="B4239" s="585">
        <v>43238.675694444442</v>
      </c>
      <c r="C4239" s="376" t="s">
        <v>2050</v>
      </c>
      <c r="D4239" s="355">
        <v>2110</v>
      </c>
      <c r="E4239">
        <v>0.01</v>
      </c>
      <c r="F4239">
        <v>1.17557</v>
      </c>
      <c r="G4239" s="355">
        <v>0</v>
      </c>
      <c r="H4239">
        <v>1.17557</v>
      </c>
      <c r="I4239">
        <v>1.5</v>
      </c>
      <c r="J4239" s="355">
        <v>17044.060000000001</v>
      </c>
    </row>
    <row r="4240" spans="1:10" x14ac:dyDescent="0.2">
      <c r="A4240">
        <v>10019</v>
      </c>
      <c r="B4240" s="585">
        <v>43238.675694444442</v>
      </c>
      <c r="C4240" s="376" t="s">
        <v>93</v>
      </c>
      <c r="D4240" s="355">
        <v>2111</v>
      </c>
      <c r="E4240">
        <v>0.01</v>
      </c>
      <c r="F4240">
        <v>1.1755500000000001</v>
      </c>
      <c r="G4240" s="355">
        <v>0</v>
      </c>
      <c r="H4240">
        <v>0</v>
      </c>
    </row>
    <row r="4241" spans="1:10" x14ac:dyDescent="0.2">
      <c r="A4241">
        <v>10029</v>
      </c>
      <c r="B4241" s="585">
        <v>43241.387499999997</v>
      </c>
      <c r="C4241" s="376" t="s">
        <v>2050</v>
      </c>
      <c r="D4241" s="355">
        <v>2111</v>
      </c>
      <c r="E4241">
        <v>0.01</v>
      </c>
      <c r="F4241">
        <v>1.17405</v>
      </c>
      <c r="G4241" s="355">
        <v>0</v>
      </c>
      <c r="H4241">
        <v>1.17405</v>
      </c>
      <c r="I4241">
        <v>1.5</v>
      </c>
      <c r="J4241" s="355">
        <v>17045.560000000001</v>
      </c>
    </row>
    <row r="4242" spans="1:10" x14ac:dyDescent="0.2">
      <c r="A4242">
        <v>10030</v>
      </c>
      <c r="B4242" s="585">
        <v>43241.387499999997</v>
      </c>
      <c r="C4242" s="376" t="s">
        <v>93</v>
      </c>
      <c r="D4242" s="355">
        <v>2112</v>
      </c>
      <c r="E4242">
        <v>0.01</v>
      </c>
      <c r="F4242">
        <v>1.1740299999999999</v>
      </c>
      <c r="G4242" s="355">
        <v>0</v>
      </c>
      <c r="H4242">
        <v>0</v>
      </c>
    </row>
    <row r="4243" spans="1:10" x14ac:dyDescent="0.2">
      <c r="A4243">
        <v>10041</v>
      </c>
      <c r="B4243" s="585">
        <v>43241.419444444444</v>
      </c>
      <c r="C4243" s="376" t="s">
        <v>2050</v>
      </c>
      <c r="D4243" s="355">
        <v>2112</v>
      </c>
      <c r="E4243">
        <v>0.01</v>
      </c>
      <c r="F4243">
        <v>1.1724600000000001</v>
      </c>
      <c r="G4243" s="355">
        <v>0</v>
      </c>
      <c r="H4243">
        <v>1.1724600000000001</v>
      </c>
      <c r="I4243">
        <v>1.5</v>
      </c>
      <c r="J4243" s="355">
        <v>17047.060000000001</v>
      </c>
    </row>
    <row r="4244" spans="1:10" x14ac:dyDescent="0.2">
      <c r="A4244">
        <v>10032</v>
      </c>
      <c r="B4244" s="585">
        <v>43241.4</v>
      </c>
      <c r="C4244" s="376" t="s">
        <v>92</v>
      </c>
      <c r="D4244" s="355">
        <v>2113</v>
      </c>
      <c r="E4244">
        <v>0.61</v>
      </c>
      <c r="F4244">
        <v>1.1738299999999999</v>
      </c>
      <c r="G4244" s="355">
        <v>0</v>
      </c>
      <c r="H4244">
        <v>0</v>
      </c>
    </row>
    <row r="4245" spans="1:10" x14ac:dyDescent="0.2">
      <c r="A4245">
        <v>10069</v>
      </c>
      <c r="B4245" s="585">
        <v>43242.440972222219</v>
      </c>
      <c r="C4245" s="376" t="s">
        <v>2050</v>
      </c>
      <c r="D4245" s="355">
        <v>2113</v>
      </c>
      <c r="E4245">
        <v>0.61</v>
      </c>
      <c r="F4245">
        <v>1.18055</v>
      </c>
      <c r="G4245" s="355">
        <v>0</v>
      </c>
      <c r="H4245">
        <v>1.18055</v>
      </c>
      <c r="I4245">
        <v>398.4</v>
      </c>
      <c r="J4245" s="355">
        <v>17319.650000000001</v>
      </c>
    </row>
    <row r="4246" spans="1:10" x14ac:dyDescent="0.2">
      <c r="A4246">
        <v>10042</v>
      </c>
      <c r="B4246" s="585">
        <v>43241.419444444444</v>
      </c>
      <c r="C4246" s="376" t="s">
        <v>93</v>
      </c>
      <c r="D4246" s="355">
        <v>2114</v>
      </c>
      <c r="E4246">
        <v>0.01</v>
      </c>
      <c r="F4246">
        <v>1.17242</v>
      </c>
      <c r="G4246" s="355">
        <v>0</v>
      </c>
      <c r="H4246">
        <v>0</v>
      </c>
    </row>
    <row r="4247" spans="1:10" x14ac:dyDescent="0.2">
      <c r="A4247">
        <v>10083</v>
      </c>
      <c r="B4247" s="585">
        <v>43243.199999999997</v>
      </c>
      <c r="C4247" s="376" t="s">
        <v>2050</v>
      </c>
      <c r="D4247" s="355">
        <v>2114</v>
      </c>
      <c r="E4247">
        <v>0.01</v>
      </c>
      <c r="F4247">
        <v>1.1756800000000001</v>
      </c>
      <c r="G4247" s="355">
        <v>0</v>
      </c>
      <c r="H4247">
        <v>1.1756800000000001</v>
      </c>
      <c r="I4247">
        <v>-3.2</v>
      </c>
      <c r="J4247" s="355">
        <v>17317.95</v>
      </c>
    </row>
    <row r="4248" spans="1:10" x14ac:dyDescent="0.2">
      <c r="A4248">
        <v>10044</v>
      </c>
      <c r="B4248" s="585">
        <v>43241.572222222225</v>
      </c>
      <c r="C4248" s="376" t="s">
        <v>93</v>
      </c>
      <c r="D4248" s="355">
        <v>2115</v>
      </c>
      <c r="E4248">
        <v>0.02</v>
      </c>
      <c r="F4248">
        <v>1.1759200000000001</v>
      </c>
      <c r="G4248" s="355">
        <v>0</v>
      </c>
      <c r="H4248">
        <v>0</v>
      </c>
    </row>
    <row r="4249" spans="1:10" x14ac:dyDescent="0.2">
      <c r="A4249">
        <v>10084</v>
      </c>
      <c r="B4249" s="585">
        <v>43243.199999999997</v>
      </c>
      <c r="C4249" s="376" t="s">
        <v>2050</v>
      </c>
      <c r="D4249" s="355">
        <v>2115</v>
      </c>
      <c r="E4249">
        <v>0.02</v>
      </c>
      <c r="F4249">
        <v>1.1756800000000001</v>
      </c>
      <c r="G4249" s="355">
        <v>0</v>
      </c>
      <c r="H4249">
        <v>1.1756800000000001</v>
      </c>
      <c r="I4249">
        <v>0.6</v>
      </c>
      <c r="J4249" s="355">
        <v>17318.55</v>
      </c>
    </row>
    <row r="4250" spans="1:10" x14ac:dyDescent="0.2">
      <c r="A4250">
        <v>10047</v>
      </c>
      <c r="B4250" s="585">
        <v>43241.978472222225</v>
      </c>
      <c r="C4250" s="376" t="s">
        <v>93</v>
      </c>
      <c r="D4250" s="355">
        <v>2116</v>
      </c>
      <c r="E4250">
        <v>0.03</v>
      </c>
      <c r="F4250">
        <v>1.1794800000000001</v>
      </c>
      <c r="G4250" s="355">
        <v>0</v>
      </c>
      <c r="H4250">
        <v>0</v>
      </c>
    </row>
    <row r="4251" spans="1:10" x14ac:dyDescent="0.2">
      <c r="A4251">
        <v>10085</v>
      </c>
      <c r="B4251" s="585">
        <v>43243.199999999997</v>
      </c>
      <c r="C4251" s="376" t="s">
        <v>2050</v>
      </c>
      <c r="D4251" s="355">
        <v>2116</v>
      </c>
      <c r="E4251">
        <v>0.03</v>
      </c>
      <c r="F4251">
        <v>1.1756800000000001</v>
      </c>
      <c r="G4251" s="355">
        <v>0</v>
      </c>
      <c r="H4251">
        <v>1.1756800000000001</v>
      </c>
      <c r="I4251">
        <v>11.58</v>
      </c>
      <c r="J4251" s="355">
        <v>17330.14</v>
      </c>
    </row>
    <row r="4252" spans="1:10" x14ac:dyDescent="0.2">
      <c r="A4252">
        <v>10070</v>
      </c>
      <c r="B4252" s="585">
        <v>43242.440972222219</v>
      </c>
      <c r="C4252" s="376" t="s">
        <v>92</v>
      </c>
      <c r="D4252" s="355">
        <v>2117</v>
      </c>
      <c r="E4252">
        <v>0.01</v>
      </c>
      <c r="F4252">
        <v>1.1806000000000001</v>
      </c>
      <c r="G4252" s="355">
        <v>0</v>
      </c>
      <c r="H4252">
        <v>0</v>
      </c>
    </row>
    <row r="4253" spans="1:10" x14ac:dyDescent="0.2">
      <c r="A4253">
        <v>10072</v>
      </c>
      <c r="B4253" s="585">
        <v>43242.458333333336</v>
      </c>
      <c r="C4253" s="376" t="s">
        <v>2050</v>
      </c>
      <c r="D4253" s="355">
        <v>2117</v>
      </c>
      <c r="E4253">
        <v>0.01</v>
      </c>
      <c r="F4253">
        <v>1.1821699999999999</v>
      </c>
      <c r="G4253" s="355">
        <v>0</v>
      </c>
      <c r="H4253">
        <v>1.1821699999999999</v>
      </c>
      <c r="I4253">
        <v>1.5</v>
      </c>
      <c r="J4253" s="355">
        <v>17321.150000000001</v>
      </c>
    </row>
    <row r="4254" spans="1:10" x14ac:dyDescent="0.2">
      <c r="A4254">
        <v>10073</v>
      </c>
      <c r="B4254" s="585">
        <v>43242.458333333336</v>
      </c>
      <c r="C4254" s="376" t="s">
        <v>92</v>
      </c>
      <c r="D4254" s="355">
        <v>2118</v>
      </c>
      <c r="E4254">
        <v>0.01</v>
      </c>
      <c r="F4254">
        <v>1.1823699999999999</v>
      </c>
      <c r="G4254" s="355">
        <v>0</v>
      </c>
      <c r="H4254">
        <v>0</v>
      </c>
    </row>
    <row r="4255" spans="1:10" x14ac:dyDescent="0.2">
      <c r="A4255">
        <v>10267</v>
      </c>
      <c r="B4255" s="585">
        <v>43250.448611111111</v>
      </c>
      <c r="C4255" s="376" t="s">
        <v>2050</v>
      </c>
      <c r="D4255" s="355">
        <v>2118</v>
      </c>
      <c r="E4255">
        <v>0.01</v>
      </c>
      <c r="F4255">
        <v>1.1595</v>
      </c>
      <c r="G4255" s="355">
        <v>0</v>
      </c>
      <c r="H4255">
        <v>1.1595</v>
      </c>
      <c r="I4255">
        <v>-23.89</v>
      </c>
      <c r="J4255" s="355">
        <v>17360.25</v>
      </c>
    </row>
    <row r="4256" spans="1:10" x14ac:dyDescent="0.2">
      <c r="A4256">
        <v>10075</v>
      </c>
      <c r="B4256" s="585">
        <v>43242.65625</v>
      </c>
      <c r="C4256" s="376" t="s">
        <v>92</v>
      </c>
      <c r="D4256" s="355">
        <v>2119</v>
      </c>
      <c r="E4256">
        <v>0.02</v>
      </c>
      <c r="F4256">
        <v>1.1788700000000001</v>
      </c>
      <c r="G4256" s="355">
        <v>0</v>
      </c>
      <c r="H4256">
        <v>0</v>
      </c>
    </row>
    <row r="4257" spans="1:10" x14ac:dyDescent="0.2">
      <c r="A4257">
        <v>10268</v>
      </c>
      <c r="B4257" s="585">
        <v>43250.448611111111</v>
      </c>
      <c r="C4257" s="376" t="s">
        <v>2050</v>
      </c>
      <c r="D4257" s="355">
        <v>2119</v>
      </c>
      <c r="E4257">
        <v>0.02</v>
      </c>
      <c r="F4257">
        <v>1.1595</v>
      </c>
      <c r="G4257" s="355">
        <v>0</v>
      </c>
      <c r="H4257">
        <v>1.1595</v>
      </c>
      <c r="I4257">
        <v>-40.78</v>
      </c>
      <c r="J4257" s="355">
        <v>17319.47</v>
      </c>
    </row>
    <row r="4258" spans="1:10" x14ac:dyDescent="0.2">
      <c r="A4258">
        <v>10086</v>
      </c>
      <c r="B4258" s="585">
        <v>43243.199999999997</v>
      </c>
      <c r="C4258" s="376" t="s">
        <v>93</v>
      </c>
      <c r="D4258" s="355">
        <v>2120</v>
      </c>
      <c r="E4258">
        <v>0.01</v>
      </c>
      <c r="F4258">
        <v>1.17561</v>
      </c>
      <c r="G4258" s="355">
        <v>0</v>
      </c>
      <c r="H4258">
        <v>0</v>
      </c>
    </row>
    <row r="4259" spans="1:10" x14ac:dyDescent="0.2">
      <c r="A4259">
        <v>10092</v>
      </c>
      <c r="B4259" s="585">
        <v>43243.418749999997</v>
      </c>
      <c r="C4259" s="376" t="s">
        <v>2050</v>
      </c>
      <c r="D4259" s="355">
        <v>2120</v>
      </c>
      <c r="E4259">
        <v>0.01</v>
      </c>
      <c r="F4259">
        <v>1.17404</v>
      </c>
      <c r="G4259" s="355">
        <v>0</v>
      </c>
      <c r="H4259">
        <v>1.17404</v>
      </c>
      <c r="I4259">
        <v>1.5</v>
      </c>
      <c r="J4259" s="355">
        <v>17331.64</v>
      </c>
    </row>
    <row r="4260" spans="1:10" x14ac:dyDescent="0.2">
      <c r="A4260">
        <v>10088</v>
      </c>
      <c r="B4260" s="585">
        <v>43243.245833333334</v>
      </c>
      <c r="C4260" s="376" t="s">
        <v>92</v>
      </c>
      <c r="D4260" s="355">
        <v>2121</v>
      </c>
      <c r="E4260">
        <v>0.03</v>
      </c>
      <c r="F4260">
        <v>1.1753499999999999</v>
      </c>
      <c r="G4260" s="355">
        <v>0</v>
      </c>
      <c r="H4260">
        <v>0</v>
      </c>
    </row>
    <row r="4261" spans="1:10" x14ac:dyDescent="0.2">
      <c r="A4261">
        <v>10269</v>
      </c>
      <c r="B4261" s="585">
        <v>43250.448611111111</v>
      </c>
      <c r="C4261" s="376" t="s">
        <v>2050</v>
      </c>
      <c r="D4261" s="355">
        <v>2121</v>
      </c>
      <c r="E4261">
        <v>0.03</v>
      </c>
      <c r="F4261">
        <v>1.1595</v>
      </c>
      <c r="G4261" s="355">
        <v>0</v>
      </c>
      <c r="H4261">
        <v>1.1595</v>
      </c>
      <c r="I4261">
        <v>-50.25</v>
      </c>
      <c r="J4261" s="355">
        <v>17269.22</v>
      </c>
    </row>
    <row r="4262" spans="1:10" x14ac:dyDescent="0.2">
      <c r="A4262">
        <v>10093</v>
      </c>
      <c r="B4262" s="585">
        <v>43243.420138888891</v>
      </c>
      <c r="C4262" s="376" t="s">
        <v>93</v>
      </c>
      <c r="D4262" s="355">
        <v>2122</v>
      </c>
      <c r="E4262">
        <v>0.01</v>
      </c>
      <c r="F4262">
        <v>1.17367</v>
      </c>
      <c r="G4262" s="355">
        <v>0</v>
      </c>
      <c r="H4262">
        <v>0</v>
      </c>
    </row>
    <row r="4263" spans="1:10" x14ac:dyDescent="0.2">
      <c r="A4263">
        <v>10095</v>
      </c>
      <c r="B4263" s="585">
        <v>43243.4375</v>
      </c>
      <c r="C4263" s="376" t="s">
        <v>2050</v>
      </c>
      <c r="D4263" s="355">
        <v>2122</v>
      </c>
      <c r="E4263">
        <v>0.01</v>
      </c>
      <c r="F4263">
        <v>1.1720999999999999</v>
      </c>
      <c r="G4263" s="355">
        <v>0</v>
      </c>
      <c r="H4263">
        <v>1.1720999999999999</v>
      </c>
      <c r="I4263">
        <v>1.5</v>
      </c>
      <c r="J4263" s="355">
        <v>17333.14</v>
      </c>
    </row>
    <row r="4264" spans="1:10" x14ac:dyDescent="0.2">
      <c r="A4264">
        <v>10096</v>
      </c>
      <c r="B4264" s="585">
        <v>43243.444444444445</v>
      </c>
      <c r="C4264" s="376" t="s">
        <v>93</v>
      </c>
      <c r="D4264" s="355">
        <v>2123</v>
      </c>
      <c r="E4264">
        <v>0.01</v>
      </c>
      <c r="F4264">
        <v>1.1707799999999999</v>
      </c>
      <c r="G4264" s="355">
        <v>0</v>
      </c>
      <c r="H4264">
        <v>0</v>
      </c>
    </row>
    <row r="4265" spans="1:10" x14ac:dyDescent="0.2">
      <c r="A4265">
        <v>10103</v>
      </c>
      <c r="B4265" s="585">
        <v>43243.667361111111</v>
      </c>
      <c r="C4265" s="376" t="s">
        <v>2050</v>
      </c>
      <c r="D4265" s="355">
        <v>2123</v>
      </c>
      <c r="E4265">
        <v>0.01</v>
      </c>
      <c r="F4265">
        <v>1.1692100000000001</v>
      </c>
      <c r="G4265" s="355">
        <v>0</v>
      </c>
      <c r="H4265">
        <v>1.1692100000000001</v>
      </c>
      <c r="I4265">
        <v>1.5</v>
      </c>
      <c r="J4265" s="355">
        <v>17334.64</v>
      </c>
    </row>
    <row r="4266" spans="1:10" x14ac:dyDescent="0.2">
      <c r="A4266">
        <v>10098</v>
      </c>
      <c r="B4266" s="585">
        <v>43243.444444444445</v>
      </c>
      <c r="C4266" s="376" t="s">
        <v>92</v>
      </c>
      <c r="D4266" s="355">
        <v>2124</v>
      </c>
      <c r="E4266">
        <v>0.06</v>
      </c>
      <c r="F4266">
        <v>1.1708000000000001</v>
      </c>
      <c r="G4266" s="355">
        <v>0</v>
      </c>
      <c r="H4266">
        <v>0</v>
      </c>
    </row>
    <row r="4267" spans="1:10" x14ac:dyDescent="0.2">
      <c r="A4267">
        <v>10270</v>
      </c>
      <c r="B4267" s="585">
        <v>43250.448611111111</v>
      </c>
      <c r="C4267" s="376" t="s">
        <v>2050</v>
      </c>
      <c r="D4267" s="355">
        <v>2124</v>
      </c>
      <c r="E4267">
        <v>0.06</v>
      </c>
      <c r="F4267">
        <v>1.1595</v>
      </c>
      <c r="G4267" s="355">
        <v>0</v>
      </c>
      <c r="H4267">
        <v>1.1595</v>
      </c>
      <c r="I4267">
        <v>-73.209999999999994</v>
      </c>
      <c r="J4267" s="355">
        <v>17196.009999999998</v>
      </c>
    </row>
    <row r="4268" spans="1:10" x14ac:dyDescent="0.2">
      <c r="A4268">
        <v>10104</v>
      </c>
      <c r="B4268" s="585">
        <v>43243.667361111111</v>
      </c>
      <c r="C4268" s="376" t="s">
        <v>93</v>
      </c>
      <c r="D4268" s="355">
        <v>2125</v>
      </c>
      <c r="E4268">
        <v>0.01</v>
      </c>
      <c r="F4268">
        <v>1.16919</v>
      </c>
      <c r="G4268" s="355">
        <v>0</v>
      </c>
      <c r="H4268">
        <v>0</v>
      </c>
    </row>
    <row r="4269" spans="1:10" x14ac:dyDescent="0.2">
      <c r="A4269">
        <v>10106</v>
      </c>
      <c r="B4269" s="585">
        <v>43243.875694444447</v>
      </c>
      <c r="C4269" s="376" t="s">
        <v>2050</v>
      </c>
      <c r="D4269" s="355">
        <v>2125</v>
      </c>
      <c r="E4269">
        <v>0.01</v>
      </c>
      <c r="F4269">
        <v>1.1676200000000001</v>
      </c>
      <c r="G4269" s="355">
        <v>0</v>
      </c>
      <c r="H4269">
        <v>1.1676200000000001</v>
      </c>
      <c r="I4269">
        <v>1.5</v>
      </c>
      <c r="J4269" s="355">
        <v>17336.14</v>
      </c>
    </row>
    <row r="4270" spans="1:10" x14ac:dyDescent="0.2">
      <c r="A4270">
        <v>10107</v>
      </c>
      <c r="B4270" s="585">
        <v>43243.875694444447</v>
      </c>
      <c r="C4270" s="376" t="s">
        <v>93</v>
      </c>
      <c r="D4270" s="355">
        <v>2126</v>
      </c>
      <c r="E4270">
        <v>0.01</v>
      </c>
      <c r="F4270">
        <v>1.1675899999999999</v>
      </c>
      <c r="G4270" s="355">
        <v>0</v>
      </c>
      <c r="H4270">
        <v>0</v>
      </c>
    </row>
    <row r="4271" spans="1:10" x14ac:dyDescent="0.2">
      <c r="A4271">
        <v>10128</v>
      </c>
      <c r="B4271" s="585">
        <v>43245.175000000003</v>
      </c>
      <c r="C4271" s="376" t="s">
        <v>2050</v>
      </c>
      <c r="D4271" s="355">
        <v>2126</v>
      </c>
      <c r="E4271">
        <v>0.01</v>
      </c>
      <c r="F4271">
        <v>1.1708099999999999</v>
      </c>
      <c r="G4271" s="355">
        <v>0</v>
      </c>
      <c r="H4271">
        <v>1.1708099999999999</v>
      </c>
      <c r="I4271">
        <v>-3.03</v>
      </c>
      <c r="J4271" s="355">
        <v>17333.11</v>
      </c>
    </row>
    <row r="4272" spans="1:10" x14ac:dyDescent="0.2">
      <c r="A4272">
        <v>10114</v>
      </c>
      <c r="B4272" s="585">
        <v>43244.09652777778</v>
      </c>
      <c r="C4272" s="376" t="s">
        <v>93</v>
      </c>
      <c r="D4272" s="355">
        <v>2127</v>
      </c>
      <c r="E4272">
        <v>0.02</v>
      </c>
      <c r="F4272">
        <v>1.17109</v>
      </c>
      <c r="G4272" s="355">
        <v>0</v>
      </c>
      <c r="H4272">
        <v>0</v>
      </c>
    </row>
    <row r="4273" spans="1:10" x14ac:dyDescent="0.2">
      <c r="A4273">
        <v>10129</v>
      </c>
      <c r="B4273" s="585">
        <v>43245.175000000003</v>
      </c>
      <c r="C4273" s="376" t="s">
        <v>2050</v>
      </c>
      <c r="D4273" s="355">
        <v>2127</v>
      </c>
      <c r="E4273">
        <v>0.02</v>
      </c>
      <c r="F4273">
        <v>1.1708099999999999</v>
      </c>
      <c r="G4273" s="355">
        <v>0</v>
      </c>
      <c r="H4273">
        <v>1.1708099999999999</v>
      </c>
      <c r="I4273">
        <v>0.55000000000000004</v>
      </c>
      <c r="J4273" s="355">
        <v>17333.66</v>
      </c>
    </row>
    <row r="4274" spans="1:10" x14ac:dyDescent="0.2">
      <c r="A4274">
        <v>10117</v>
      </c>
      <c r="B4274" s="585">
        <v>43244.71597222222</v>
      </c>
      <c r="C4274" s="376" t="s">
        <v>93</v>
      </c>
      <c r="D4274" s="355">
        <v>2128</v>
      </c>
      <c r="E4274">
        <v>0.03</v>
      </c>
      <c r="F4274">
        <v>1.1746399999999999</v>
      </c>
      <c r="G4274" s="355">
        <v>0</v>
      </c>
      <c r="H4274">
        <v>0</v>
      </c>
    </row>
    <row r="4275" spans="1:10" x14ac:dyDescent="0.2">
      <c r="A4275">
        <v>10130</v>
      </c>
      <c r="B4275" s="585">
        <v>43245.175000000003</v>
      </c>
      <c r="C4275" s="376" t="s">
        <v>2050</v>
      </c>
      <c r="D4275" s="355">
        <v>2128</v>
      </c>
      <c r="E4275">
        <v>0.03</v>
      </c>
      <c r="F4275">
        <v>1.1708099999999999</v>
      </c>
      <c r="G4275" s="355">
        <v>0</v>
      </c>
      <c r="H4275">
        <v>1.1708099999999999</v>
      </c>
      <c r="I4275">
        <v>11.48</v>
      </c>
      <c r="J4275" s="355">
        <v>17345.13</v>
      </c>
    </row>
    <row r="4276" spans="1:10" x14ac:dyDescent="0.2">
      <c r="A4276">
        <v>10131</v>
      </c>
      <c r="B4276" s="585">
        <v>43245.175000000003</v>
      </c>
      <c r="C4276" s="376" t="s">
        <v>93</v>
      </c>
      <c r="D4276" s="355">
        <v>2129</v>
      </c>
      <c r="E4276">
        <v>0.01</v>
      </c>
      <c r="F4276">
        <v>1.17079</v>
      </c>
      <c r="G4276" s="355">
        <v>0</v>
      </c>
      <c r="H4276">
        <v>0</v>
      </c>
    </row>
    <row r="4277" spans="1:10" x14ac:dyDescent="0.2">
      <c r="A4277">
        <v>10133</v>
      </c>
      <c r="B4277" s="585">
        <v>43245.421527777777</v>
      </c>
      <c r="C4277" s="376" t="s">
        <v>2050</v>
      </c>
      <c r="D4277" s="355">
        <v>2129</v>
      </c>
      <c r="E4277">
        <v>0.01</v>
      </c>
      <c r="F4277">
        <v>1.1692199999999999</v>
      </c>
      <c r="G4277" s="355">
        <v>0</v>
      </c>
      <c r="H4277">
        <v>1.1692199999999999</v>
      </c>
      <c r="I4277">
        <v>1.5</v>
      </c>
      <c r="J4277" s="355">
        <v>17346.63</v>
      </c>
    </row>
    <row r="4278" spans="1:10" x14ac:dyDescent="0.2">
      <c r="A4278">
        <v>10134</v>
      </c>
      <c r="B4278" s="585">
        <v>43245.421527777777</v>
      </c>
      <c r="C4278" s="376" t="s">
        <v>93</v>
      </c>
      <c r="D4278" s="355">
        <v>2130</v>
      </c>
      <c r="E4278">
        <v>0.01</v>
      </c>
      <c r="F4278">
        <v>1.16919</v>
      </c>
      <c r="G4278" s="355">
        <v>0</v>
      </c>
      <c r="H4278">
        <v>0</v>
      </c>
    </row>
    <row r="4279" spans="1:10" x14ac:dyDescent="0.2">
      <c r="A4279">
        <v>10139</v>
      </c>
      <c r="B4279" s="585">
        <v>43245.588888888888</v>
      </c>
      <c r="C4279" s="376" t="s">
        <v>2050</v>
      </c>
      <c r="D4279" s="355">
        <v>2130</v>
      </c>
      <c r="E4279">
        <v>0.01</v>
      </c>
      <c r="F4279">
        <v>1.16997</v>
      </c>
      <c r="G4279" s="355">
        <v>0</v>
      </c>
      <c r="H4279">
        <v>1.16997</v>
      </c>
      <c r="I4279">
        <v>-0.85</v>
      </c>
      <c r="J4279" s="355">
        <v>17345.78</v>
      </c>
    </row>
    <row r="4280" spans="1:10" x14ac:dyDescent="0.2">
      <c r="A4280">
        <v>10136</v>
      </c>
      <c r="B4280" s="585">
        <v>43245.495138888888</v>
      </c>
      <c r="C4280" s="376" t="s">
        <v>93</v>
      </c>
      <c r="D4280" s="355">
        <v>2131</v>
      </c>
      <c r="E4280">
        <v>0.02</v>
      </c>
      <c r="F4280">
        <v>1.1727099999999999</v>
      </c>
      <c r="G4280" s="355">
        <v>0</v>
      </c>
      <c r="H4280">
        <v>0</v>
      </c>
    </row>
    <row r="4281" spans="1:10" x14ac:dyDescent="0.2">
      <c r="A4281">
        <v>10140</v>
      </c>
      <c r="B4281" s="585">
        <v>43245.588888888888</v>
      </c>
      <c r="C4281" s="376" t="s">
        <v>2050</v>
      </c>
      <c r="D4281" s="355">
        <v>2131</v>
      </c>
      <c r="E4281">
        <v>0.02</v>
      </c>
      <c r="F4281">
        <v>1.16997</v>
      </c>
      <c r="G4281" s="355">
        <v>0</v>
      </c>
      <c r="H4281">
        <v>1.16997</v>
      </c>
      <c r="I4281">
        <v>5.34</v>
      </c>
      <c r="J4281" s="355">
        <v>17351.12</v>
      </c>
    </row>
    <row r="4282" spans="1:10" x14ac:dyDescent="0.2">
      <c r="A4282">
        <v>10141</v>
      </c>
      <c r="B4282" s="585">
        <v>43245.588888888888</v>
      </c>
      <c r="C4282" s="376" t="s">
        <v>93</v>
      </c>
      <c r="D4282" s="355">
        <v>2132</v>
      </c>
      <c r="E4282">
        <v>0.01</v>
      </c>
      <c r="F4282">
        <v>1.16994</v>
      </c>
      <c r="G4282" s="355">
        <v>0</v>
      </c>
      <c r="H4282">
        <v>0</v>
      </c>
    </row>
    <row r="4283" spans="1:10" x14ac:dyDescent="0.2">
      <c r="A4283">
        <v>10143</v>
      </c>
      <c r="B4283" s="585">
        <v>43245.617361111108</v>
      </c>
      <c r="C4283" s="376" t="s">
        <v>2050</v>
      </c>
      <c r="D4283" s="355">
        <v>2132</v>
      </c>
      <c r="E4283">
        <v>0.01</v>
      </c>
      <c r="F4283">
        <v>1.1683699999999999</v>
      </c>
      <c r="G4283" s="355">
        <v>0</v>
      </c>
      <c r="H4283">
        <v>1.1683699999999999</v>
      </c>
      <c r="I4283">
        <v>1.5</v>
      </c>
      <c r="J4283" s="355">
        <v>17352.62</v>
      </c>
    </row>
    <row r="4284" spans="1:10" x14ac:dyDescent="0.2">
      <c r="A4284">
        <v>10144</v>
      </c>
      <c r="B4284" s="585">
        <v>43245.617361111108</v>
      </c>
      <c r="C4284" s="376" t="s">
        <v>93</v>
      </c>
      <c r="D4284" s="355">
        <v>2133</v>
      </c>
      <c r="E4284">
        <v>0.01</v>
      </c>
      <c r="F4284">
        <v>1.16831</v>
      </c>
      <c r="G4284" s="355">
        <v>0</v>
      </c>
      <c r="H4284">
        <v>0</v>
      </c>
    </row>
    <row r="4285" spans="1:10" x14ac:dyDescent="0.2">
      <c r="A4285">
        <v>10146</v>
      </c>
      <c r="B4285" s="585">
        <v>43245.618055555555</v>
      </c>
      <c r="C4285" s="376" t="s">
        <v>2050</v>
      </c>
      <c r="D4285" s="355">
        <v>2133</v>
      </c>
      <c r="E4285">
        <v>0.01</v>
      </c>
      <c r="F4285">
        <v>1.1667400000000001</v>
      </c>
      <c r="G4285" s="355">
        <v>0</v>
      </c>
      <c r="H4285">
        <v>1.1667400000000001</v>
      </c>
      <c r="I4285">
        <v>1.5</v>
      </c>
      <c r="J4285" s="355">
        <v>17354.12</v>
      </c>
    </row>
    <row r="4286" spans="1:10" x14ac:dyDescent="0.2">
      <c r="A4286">
        <v>10147</v>
      </c>
      <c r="B4286" s="585">
        <v>43245.618055555555</v>
      </c>
      <c r="C4286" s="376" t="s">
        <v>93</v>
      </c>
      <c r="D4286" s="355">
        <v>2134</v>
      </c>
      <c r="E4286">
        <v>0.01</v>
      </c>
      <c r="F4286">
        <v>1.1669</v>
      </c>
      <c r="G4286" s="355">
        <v>0</v>
      </c>
      <c r="H4286">
        <v>0</v>
      </c>
    </row>
    <row r="4287" spans="1:10" x14ac:dyDescent="0.2">
      <c r="A4287">
        <v>10155</v>
      </c>
      <c r="B4287" s="585">
        <v>43245.686805555553</v>
      </c>
      <c r="C4287" s="376" t="s">
        <v>2050</v>
      </c>
      <c r="D4287" s="355">
        <v>2134</v>
      </c>
      <c r="E4287">
        <v>0.01</v>
      </c>
      <c r="F4287">
        <v>1.16533</v>
      </c>
      <c r="G4287" s="355">
        <v>0</v>
      </c>
      <c r="H4287">
        <v>1.16533</v>
      </c>
      <c r="I4287">
        <v>1.5</v>
      </c>
      <c r="J4287" s="355">
        <v>17355.62</v>
      </c>
    </row>
    <row r="4288" spans="1:10" x14ac:dyDescent="0.2">
      <c r="A4288">
        <v>10149</v>
      </c>
      <c r="B4288" s="585">
        <v>43245.618055555555</v>
      </c>
      <c r="C4288" s="376" t="s">
        <v>92</v>
      </c>
      <c r="D4288" s="355">
        <v>2135</v>
      </c>
      <c r="E4288">
        <v>0.1</v>
      </c>
      <c r="F4288">
        <v>1.16692</v>
      </c>
      <c r="G4288" s="355">
        <v>0</v>
      </c>
      <c r="H4288">
        <v>0</v>
      </c>
    </row>
    <row r="4289" spans="1:10" x14ac:dyDescent="0.2">
      <c r="A4289">
        <v>10271</v>
      </c>
      <c r="B4289" s="585">
        <v>43250.448611111111</v>
      </c>
      <c r="C4289" s="376" t="s">
        <v>2050</v>
      </c>
      <c r="D4289" s="355">
        <v>2135</v>
      </c>
      <c r="E4289">
        <v>0.1</v>
      </c>
      <c r="F4289">
        <v>1.1595</v>
      </c>
      <c r="G4289" s="355">
        <v>0</v>
      </c>
      <c r="H4289">
        <v>1.1595</v>
      </c>
      <c r="I4289">
        <v>-78.459999999999994</v>
      </c>
      <c r="J4289" s="355">
        <v>17117.55</v>
      </c>
    </row>
    <row r="4290" spans="1:10" x14ac:dyDescent="0.2">
      <c r="A4290">
        <v>10156</v>
      </c>
      <c r="B4290" s="585">
        <v>43245.686805555553</v>
      </c>
      <c r="C4290" s="376" t="s">
        <v>93</v>
      </c>
      <c r="D4290" s="355">
        <v>2136</v>
      </c>
      <c r="E4290">
        <v>0.01</v>
      </c>
      <c r="F4290">
        <v>1.1653199999999999</v>
      </c>
      <c r="G4290" s="355">
        <v>0</v>
      </c>
      <c r="H4290">
        <v>0</v>
      </c>
    </row>
    <row r="4291" spans="1:10" x14ac:dyDescent="0.2">
      <c r="A4291">
        <v>10171</v>
      </c>
      <c r="B4291" s="585">
        <v>43248.47152777778</v>
      </c>
      <c r="C4291" s="376" t="s">
        <v>2050</v>
      </c>
      <c r="D4291" s="355">
        <v>2136</v>
      </c>
      <c r="E4291">
        <v>0.01</v>
      </c>
      <c r="F4291">
        <v>1.1686399999999999</v>
      </c>
      <c r="G4291" s="355">
        <v>0</v>
      </c>
      <c r="H4291">
        <v>1.1686399999999999</v>
      </c>
      <c r="I4291">
        <v>-3.32</v>
      </c>
      <c r="J4291" s="355">
        <v>17352.3</v>
      </c>
    </row>
    <row r="4292" spans="1:10" x14ac:dyDescent="0.2">
      <c r="A4292">
        <v>10164</v>
      </c>
      <c r="B4292" s="585">
        <v>43248.01666666667</v>
      </c>
      <c r="C4292" s="376" t="s">
        <v>93</v>
      </c>
      <c r="D4292" s="355">
        <v>2137</v>
      </c>
      <c r="E4292">
        <v>0.02</v>
      </c>
      <c r="F4292">
        <v>1.16906</v>
      </c>
      <c r="G4292" s="355">
        <v>0</v>
      </c>
      <c r="H4292">
        <v>0</v>
      </c>
    </row>
    <row r="4293" spans="1:10" x14ac:dyDescent="0.2">
      <c r="A4293">
        <v>10172</v>
      </c>
      <c r="B4293" s="585">
        <v>43248.47152777778</v>
      </c>
      <c r="C4293" s="376" t="s">
        <v>2050</v>
      </c>
      <c r="D4293" s="355">
        <v>2137</v>
      </c>
      <c r="E4293">
        <v>0.02</v>
      </c>
      <c r="F4293">
        <v>1.1686399999999999</v>
      </c>
      <c r="G4293" s="355">
        <v>0</v>
      </c>
      <c r="H4293">
        <v>1.1686399999999999</v>
      </c>
      <c r="I4293">
        <v>0.7</v>
      </c>
      <c r="J4293" s="355">
        <v>17353</v>
      </c>
    </row>
    <row r="4294" spans="1:10" x14ac:dyDescent="0.2">
      <c r="A4294">
        <v>10167</v>
      </c>
      <c r="B4294" s="585">
        <v>43248.345138888886</v>
      </c>
      <c r="C4294" s="376" t="s">
        <v>93</v>
      </c>
      <c r="D4294" s="355">
        <v>2138</v>
      </c>
      <c r="E4294">
        <v>0.03</v>
      </c>
      <c r="F4294">
        <v>1.17259</v>
      </c>
      <c r="G4294" s="355">
        <v>0</v>
      </c>
      <c r="H4294">
        <v>0</v>
      </c>
    </row>
    <row r="4295" spans="1:10" x14ac:dyDescent="0.2">
      <c r="A4295">
        <v>10173</v>
      </c>
      <c r="B4295" s="585">
        <v>43248.47152777778</v>
      </c>
      <c r="C4295" s="376" t="s">
        <v>2050</v>
      </c>
      <c r="D4295" s="355">
        <v>2138</v>
      </c>
      <c r="E4295">
        <v>0.03</v>
      </c>
      <c r="F4295">
        <v>1.1686399999999999</v>
      </c>
      <c r="G4295" s="355">
        <v>0</v>
      </c>
      <c r="H4295">
        <v>1.1686399999999999</v>
      </c>
      <c r="I4295">
        <v>11.64</v>
      </c>
      <c r="J4295" s="355">
        <v>17364.64</v>
      </c>
    </row>
    <row r="4296" spans="1:10" x14ac:dyDescent="0.2">
      <c r="A4296">
        <v>10174</v>
      </c>
      <c r="B4296" s="585">
        <v>43248.47152777778</v>
      </c>
      <c r="C4296" s="376" t="s">
        <v>93</v>
      </c>
      <c r="D4296" s="355">
        <v>2139</v>
      </c>
      <c r="E4296">
        <v>0.01</v>
      </c>
      <c r="F4296">
        <v>1.1686099999999999</v>
      </c>
      <c r="G4296" s="355">
        <v>0</v>
      </c>
      <c r="H4296">
        <v>0</v>
      </c>
    </row>
    <row r="4297" spans="1:10" x14ac:dyDescent="0.2">
      <c r="A4297">
        <v>10176</v>
      </c>
      <c r="B4297" s="585">
        <v>43248.500694444447</v>
      </c>
      <c r="C4297" s="376" t="s">
        <v>2050</v>
      </c>
      <c r="D4297" s="355">
        <v>2139</v>
      </c>
      <c r="E4297">
        <v>0.01</v>
      </c>
      <c r="F4297">
        <v>1.1670400000000001</v>
      </c>
      <c r="G4297" s="355">
        <v>0</v>
      </c>
      <c r="H4297">
        <v>1.1670400000000001</v>
      </c>
      <c r="I4297">
        <v>1.5</v>
      </c>
      <c r="J4297" s="355">
        <v>17366.14</v>
      </c>
    </row>
    <row r="4298" spans="1:10" x14ac:dyDescent="0.2">
      <c r="A4298">
        <v>10177</v>
      </c>
      <c r="B4298" s="585">
        <v>43248.500694444447</v>
      </c>
      <c r="C4298" s="376" t="s">
        <v>93</v>
      </c>
      <c r="D4298" s="355">
        <v>2140</v>
      </c>
      <c r="E4298">
        <v>0.01</v>
      </c>
      <c r="F4298">
        <v>1.1670100000000001</v>
      </c>
      <c r="G4298" s="355">
        <v>0</v>
      </c>
      <c r="H4298">
        <v>0</v>
      </c>
    </row>
    <row r="4299" spans="1:10" x14ac:dyDescent="0.2">
      <c r="A4299">
        <v>10179</v>
      </c>
      <c r="B4299" s="585">
        <v>43248.543055555558</v>
      </c>
      <c r="C4299" s="376" t="s">
        <v>2050</v>
      </c>
      <c r="D4299" s="355">
        <v>2140</v>
      </c>
      <c r="E4299">
        <v>0.01</v>
      </c>
      <c r="F4299">
        <v>1.16544</v>
      </c>
      <c r="G4299" s="355">
        <v>0</v>
      </c>
      <c r="H4299">
        <v>1.16544</v>
      </c>
      <c r="I4299">
        <v>1.5</v>
      </c>
      <c r="J4299" s="355">
        <v>17367.64</v>
      </c>
    </row>
    <row r="4300" spans="1:10" x14ac:dyDescent="0.2">
      <c r="A4300">
        <v>10180</v>
      </c>
      <c r="B4300" s="585">
        <v>43248.545138888891</v>
      </c>
      <c r="C4300" s="376" t="s">
        <v>93</v>
      </c>
      <c r="D4300" s="355">
        <v>2141</v>
      </c>
      <c r="E4300">
        <v>0.01</v>
      </c>
      <c r="F4300">
        <v>1.1647799999999999</v>
      </c>
      <c r="G4300" s="355">
        <v>0</v>
      </c>
      <c r="H4300">
        <v>0</v>
      </c>
    </row>
    <row r="4301" spans="1:10" x14ac:dyDescent="0.2">
      <c r="A4301">
        <v>10189</v>
      </c>
      <c r="B4301" s="585">
        <v>43248.647916666669</v>
      </c>
      <c r="C4301" s="376" t="s">
        <v>2050</v>
      </c>
      <c r="D4301" s="355">
        <v>2141</v>
      </c>
      <c r="E4301">
        <v>0.01</v>
      </c>
      <c r="F4301">
        <v>1.1632100000000001</v>
      </c>
      <c r="G4301" s="355">
        <v>0</v>
      </c>
      <c r="H4301">
        <v>1.1632100000000001</v>
      </c>
      <c r="I4301">
        <v>1.5</v>
      </c>
      <c r="J4301" s="355">
        <v>17369.14</v>
      </c>
    </row>
    <row r="4302" spans="1:10" x14ac:dyDescent="0.2">
      <c r="A4302">
        <v>10182</v>
      </c>
      <c r="B4302" s="585">
        <v>43248.647916666669</v>
      </c>
      <c r="C4302" s="376" t="s">
        <v>92</v>
      </c>
      <c r="D4302" s="355">
        <v>2142</v>
      </c>
      <c r="E4302">
        <v>0.19</v>
      </c>
      <c r="F4302">
        <v>1.1634199999999999</v>
      </c>
      <c r="G4302" s="355">
        <v>0</v>
      </c>
      <c r="H4302">
        <v>0</v>
      </c>
    </row>
    <row r="4303" spans="1:10" x14ac:dyDescent="0.2">
      <c r="A4303">
        <v>10272</v>
      </c>
      <c r="B4303" s="585">
        <v>43250.448611111111</v>
      </c>
      <c r="C4303" s="376" t="s">
        <v>2050</v>
      </c>
      <c r="D4303" s="355">
        <v>2142</v>
      </c>
      <c r="E4303">
        <v>0.19</v>
      </c>
      <c r="F4303">
        <v>1.1595</v>
      </c>
      <c r="G4303" s="355">
        <v>0</v>
      </c>
      <c r="H4303">
        <v>1.1595</v>
      </c>
      <c r="I4303">
        <v>-80.319999999999993</v>
      </c>
      <c r="J4303" s="355">
        <v>17037.22</v>
      </c>
    </row>
    <row r="4304" spans="1:10" x14ac:dyDescent="0.2">
      <c r="A4304">
        <v>10190</v>
      </c>
      <c r="B4304" s="585">
        <v>43248.647916666669</v>
      </c>
      <c r="C4304" s="376" t="s">
        <v>93</v>
      </c>
      <c r="D4304" s="355">
        <v>2143</v>
      </c>
      <c r="E4304">
        <v>0.01</v>
      </c>
      <c r="F4304">
        <v>1.1631899999999999</v>
      </c>
      <c r="G4304" s="355">
        <v>0</v>
      </c>
      <c r="H4304">
        <v>0</v>
      </c>
    </row>
    <row r="4305" spans="1:10" x14ac:dyDescent="0.2">
      <c r="A4305">
        <v>10192</v>
      </c>
      <c r="B4305" s="585">
        <v>43248.654861111114</v>
      </c>
      <c r="C4305" s="376" t="s">
        <v>2050</v>
      </c>
      <c r="D4305" s="355">
        <v>2143</v>
      </c>
      <c r="E4305">
        <v>0.01</v>
      </c>
      <c r="F4305">
        <v>1.1616200000000001</v>
      </c>
      <c r="G4305" s="355">
        <v>0</v>
      </c>
      <c r="H4305">
        <v>1.1616200000000001</v>
      </c>
      <c r="I4305">
        <v>1.5</v>
      </c>
      <c r="J4305" s="355">
        <v>17370.64</v>
      </c>
    </row>
    <row r="4306" spans="1:10" x14ac:dyDescent="0.2">
      <c r="A4306">
        <v>10193</v>
      </c>
      <c r="B4306" s="585">
        <v>43248.654861111114</v>
      </c>
      <c r="C4306" s="376" t="s">
        <v>93</v>
      </c>
      <c r="D4306" s="355">
        <v>2144</v>
      </c>
      <c r="E4306">
        <v>0.01</v>
      </c>
      <c r="F4306">
        <v>1.1615899999999999</v>
      </c>
      <c r="G4306" s="355">
        <v>0</v>
      </c>
      <c r="H4306">
        <v>0</v>
      </c>
    </row>
    <row r="4307" spans="1:10" x14ac:dyDescent="0.2">
      <c r="A4307">
        <v>10202</v>
      </c>
      <c r="B4307" s="585">
        <v>43249.397222222222</v>
      </c>
      <c r="C4307" s="376" t="s">
        <v>2050</v>
      </c>
      <c r="D4307" s="355">
        <v>2144</v>
      </c>
      <c r="E4307">
        <v>0.01</v>
      </c>
      <c r="F4307">
        <v>1.1600900000000001</v>
      </c>
      <c r="G4307" s="355">
        <v>0</v>
      </c>
      <c r="H4307">
        <v>1.1600900000000001</v>
      </c>
      <c r="I4307">
        <v>1.5</v>
      </c>
      <c r="J4307" s="355">
        <v>17372.13</v>
      </c>
    </row>
    <row r="4308" spans="1:10" x14ac:dyDescent="0.2">
      <c r="A4308">
        <v>10203</v>
      </c>
      <c r="B4308" s="585">
        <v>43249.397222222222</v>
      </c>
      <c r="C4308" s="376" t="s">
        <v>93</v>
      </c>
      <c r="D4308" s="355">
        <v>2145</v>
      </c>
      <c r="E4308">
        <v>0.01</v>
      </c>
      <c r="F4308">
        <v>1.1600699999999999</v>
      </c>
      <c r="G4308" s="355">
        <v>0</v>
      </c>
      <c r="H4308">
        <v>0</v>
      </c>
    </row>
    <row r="4309" spans="1:10" x14ac:dyDescent="0.2">
      <c r="A4309">
        <v>10213</v>
      </c>
      <c r="B4309" s="585">
        <v>43249.440972222219</v>
      </c>
      <c r="C4309" s="376" t="s">
        <v>2050</v>
      </c>
      <c r="D4309" s="355">
        <v>2145</v>
      </c>
      <c r="E4309">
        <v>0.01</v>
      </c>
      <c r="F4309">
        <v>1.1585000000000001</v>
      </c>
      <c r="G4309" s="355">
        <v>0</v>
      </c>
      <c r="H4309">
        <v>1.1585000000000001</v>
      </c>
      <c r="I4309">
        <v>1.5</v>
      </c>
      <c r="J4309" s="355">
        <v>17373.63</v>
      </c>
    </row>
    <row r="4310" spans="1:10" x14ac:dyDescent="0.2">
      <c r="A4310">
        <v>10205</v>
      </c>
      <c r="B4310" s="585">
        <v>43249.398611111108</v>
      </c>
      <c r="C4310" s="376" t="s">
        <v>92</v>
      </c>
      <c r="D4310" s="355">
        <v>2146</v>
      </c>
      <c r="E4310">
        <v>0.34</v>
      </c>
      <c r="F4310">
        <v>1.1599200000000001</v>
      </c>
      <c r="G4310" s="355">
        <v>0</v>
      </c>
      <c r="H4310">
        <v>0</v>
      </c>
    </row>
    <row r="4311" spans="1:10" x14ac:dyDescent="0.2">
      <c r="A4311">
        <v>10273</v>
      </c>
      <c r="B4311" s="585">
        <v>43250.448611111111</v>
      </c>
      <c r="C4311" s="376" t="s">
        <v>2050</v>
      </c>
      <c r="D4311" s="355">
        <v>2146</v>
      </c>
      <c r="E4311">
        <v>0.34</v>
      </c>
      <c r="F4311">
        <v>1.1595</v>
      </c>
      <c r="G4311" s="355">
        <v>0</v>
      </c>
      <c r="H4311">
        <v>1.1595</v>
      </c>
      <c r="I4311">
        <v>-20.7</v>
      </c>
      <c r="J4311" s="355">
        <v>17016.52</v>
      </c>
    </row>
    <row r="4312" spans="1:10" x14ac:dyDescent="0.2">
      <c r="A4312">
        <v>10214</v>
      </c>
      <c r="B4312" s="585">
        <v>43249.440972222219</v>
      </c>
      <c r="C4312" s="376" t="s">
        <v>93</v>
      </c>
      <c r="D4312" s="355">
        <v>2147</v>
      </c>
      <c r="E4312">
        <v>0.01</v>
      </c>
      <c r="F4312">
        <v>1.1584399999999999</v>
      </c>
      <c r="G4312" s="355">
        <v>0</v>
      </c>
      <c r="H4312">
        <v>0</v>
      </c>
    </row>
    <row r="4313" spans="1:10" x14ac:dyDescent="0.2">
      <c r="A4313">
        <v>10216</v>
      </c>
      <c r="B4313" s="585">
        <v>43249.451388888891</v>
      </c>
      <c r="C4313" s="376" t="s">
        <v>2050</v>
      </c>
      <c r="D4313" s="355">
        <v>2147</v>
      </c>
      <c r="E4313">
        <v>0.01</v>
      </c>
      <c r="F4313">
        <v>1.1568700000000001</v>
      </c>
      <c r="G4313" s="355">
        <v>0</v>
      </c>
      <c r="H4313">
        <v>1.1568700000000001</v>
      </c>
      <c r="I4313">
        <v>1.5</v>
      </c>
      <c r="J4313" s="355">
        <v>17375.13</v>
      </c>
    </row>
    <row r="4314" spans="1:10" x14ac:dyDescent="0.2">
      <c r="A4314">
        <v>10217</v>
      </c>
      <c r="B4314" s="585">
        <v>43249.451388888891</v>
      </c>
      <c r="C4314" s="376" t="s">
        <v>93</v>
      </c>
      <c r="D4314" s="355">
        <v>2148</v>
      </c>
      <c r="E4314">
        <v>0.01</v>
      </c>
      <c r="F4314">
        <v>1.15683</v>
      </c>
      <c r="G4314" s="355">
        <v>0</v>
      </c>
      <c r="H4314">
        <v>0</v>
      </c>
    </row>
    <row r="4315" spans="1:10" x14ac:dyDescent="0.2">
      <c r="A4315">
        <v>10228</v>
      </c>
      <c r="B4315" s="585">
        <v>43249.477777777778</v>
      </c>
      <c r="C4315" s="376" t="s">
        <v>2050</v>
      </c>
      <c r="D4315" s="355">
        <v>2148</v>
      </c>
      <c r="E4315">
        <v>0.01</v>
      </c>
      <c r="F4315">
        <v>1.15526</v>
      </c>
      <c r="G4315" s="355">
        <v>0</v>
      </c>
      <c r="H4315">
        <v>1.15526</v>
      </c>
      <c r="I4315">
        <v>1.5</v>
      </c>
      <c r="J4315" s="355">
        <v>17376.63</v>
      </c>
    </row>
    <row r="4316" spans="1:10" x14ac:dyDescent="0.2">
      <c r="A4316">
        <v>10219</v>
      </c>
      <c r="B4316" s="585">
        <v>43249.469444444447</v>
      </c>
      <c r="C4316" s="376" t="s">
        <v>92</v>
      </c>
      <c r="D4316" s="355">
        <v>2149</v>
      </c>
      <c r="E4316">
        <v>0.61</v>
      </c>
      <c r="F4316">
        <v>1.1564000000000001</v>
      </c>
      <c r="G4316" s="355">
        <v>0</v>
      </c>
      <c r="H4316">
        <v>0</v>
      </c>
    </row>
    <row r="4317" spans="1:10" x14ac:dyDescent="0.2">
      <c r="A4317">
        <v>10274</v>
      </c>
      <c r="B4317" s="585">
        <v>43250.448611111111</v>
      </c>
      <c r="C4317" s="376" t="s">
        <v>2050</v>
      </c>
      <c r="D4317" s="355">
        <v>2149</v>
      </c>
      <c r="E4317">
        <v>0.61</v>
      </c>
      <c r="F4317">
        <v>1.1595</v>
      </c>
      <c r="G4317" s="355">
        <v>0</v>
      </c>
      <c r="H4317">
        <v>1.1595</v>
      </c>
      <c r="I4317">
        <v>177.58</v>
      </c>
      <c r="J4317" s="355">
        <v>17194.099999999999</v>
      </c>
    </row>
    <row r="4318" spans="1:10" x14ac:dyDescent="0.2">
      <c r="A4318">
        <v>10229</v>
      </c>
      <c r="B4318" s="585">
        <v>43249.477777777778</v>
      </c>
      <c r="C4318" s="376" t="s">
        <v>93</v>
      </c>
      <c r="D4318" s="355">
        <v>2150</v>
      </c>
      <c r="E4318">
        <v>0.01</v>
      </c>
      <c r="F4318">
        <v>1.1552199999999999</v>
      </c>
      <c r="G4318" s="355">
        <v>0</v>
      </c>
      <c r="H4318">
        <v>0</v>
      </c>
    </row>
    <row r="4319" spans="1:10" x14ac:dyDescent="0.2">
      <c r="A4319">
        <v>10231</v>
      </c>
      <c r="B4319" s="585">
        <v>43249.480555555558</v>
      </c>
      <c r="C4319" s="376" t="s">
        <v>2050</v>
      </c>
      <c r="D4319" s="355">
        <v>2150</v>
      </c>
      <c r="E4319">
        <v>0.01</v>
      </c>
      <c r="F4319">
        <v>1.1536500000000001</v>
      </c>
      <c r="G4319" s="355">
        <v>0</v>
      </c>
      <c r="H4319">
        <v>1.1536500000000001</v>
      </c>
      <c r="I4319">
        <v>1.5</v>
      </c>
      <c r="J4319" s="355">
        <v>17378.13</v>
      </c>
    </row>
    <row r="4320" spans="1:10" x14ac:dyDescent="0.2">
      <c r="A4320">
        <v>10232</v>
      </c>
      <c r="B4320" s="585">
        <v>43249.480555555558</v>
      </c>
      <c r="C4320" s="376" t="s">
        <v>93</v>
      </c>
      <c r="D4320" s="355">
        <v>2151</v>
      </c>
      <c r="E4320">
        <v>0.01</v>
      </c>
      <c r="F4320">
        <v>1.1536200000000001</v>
      </c>
      <c r="G4320" s="355">
        <v>0</v>
      </c>
      <c r="H4320">
        <v>0</v>
      </c>
    </row>
    <row r="4321" spans="1:10" x14ac:dyDescent="0.2">
      <c r="A4321">
        <v>10244</v>
      </c>
      <c r="B4321" s="585">
        <v>43249.520833333336</v>
      </c>
      <c r="C4321" s="376" t="s">
        <v>2050</v>
      </c>
      <c r="D4321" s="355">
        <v>2151</v>
      </c>
      <c r="E4321">
        <v>0.01</v>
      </c>
      <c r="F4321">
        <v>1.15205</v>
      </c>
      <c r="G4321" s="355">
        <v>0</v>
      </c>
      <c r="H4321">
        <v>1.15205</v>
      </c>
      <c r="I4321">
        <v>1.5</v>
      </c>
      <c r="J4321" s="355">
        <v>17379.63</v>
      </c>
    </row>
    <row r="4322" spans="1:10" x14ac:dyDescent="0.2">
      <c r="A4322">
        <v>10234</v>
      </c>
      <c r="B4322" s="585">
        <v>43249.520833333336</v>
      </c>
      <c r="C4322" s="376" t="s">
        <v>92</v>
      </c>
      <c r="D4322" s="355">
        <v>2152</v>
      </c>
      <c r="E4322">
        <v>1.1000000000000001</v>
      </c>
      <c r="F4322">
        <v>1.1528799999999999</v>
      </c>
      <c r="G4322" s="355">
        <v>0</v>
      </c>
      <c r="H4322">
        <v>0</v>
      </c>
    </row>
    <row r="4323" spans="1:10" x14ac:dyDescent="0.2">
      <c r="A4323">
        <v>10275</v>
      </c>
      <c r="B4323" s="585">
        <v>43250.448611111111</v>
      </c>
      <c r="C4323" s="376" t="s">
        <v>2050</v>
      </c>
      <c r="D4323" s="355">
        <v>2152</v>
      </c>
      <c r="E4323">
        <v>1.1000000000000001</v>
      </c>
      <c r="F4323">
        <v>1.1595</v>
      </c>
      <c r="G4323" s="355">
        <v>0</v>
      </c>
      <c r="H4323">
        <v>1.1595</v>
      </c>
      <c r="I4323">
        <v>707.43</v>
      </c>
      <c r="J4323" s="355">
        <v>17901.54</v>
      </c>
    </row>
    <row r="4324" spans="1:10" x14ac:dyDescent="0.2">
      <c r="A4324">
        <v>10245</v>
      </c>
      <c r="B4324" s="585">
        <v>43249.520833333336</v>
      </c>
      <c r="C4324" s="376" t="s">
        <v>93</v>
      </c>
      <c r="D4324" s="355">
        <v>2153</v>
      </c>
      <c r="E4324">
        <v>0.01</v>
      </c>
      <c r="F4324">
        <v>1.1519999999999999</v>
      </c>
      <c r="G4324" s="355">
        <v>0</v>
      </c>
      <c r="H4324">
        <v>0</v>
      </c>
    </row>
    <row r="4325" spans="1:10" x14ac:dyDescent="0.2">
      <c r="A4325">
        <v>10250</v>
      </c>
      <c r="B4325" s="585">
        <v>43249.845833333333</v>
      </c>
      <c r="C4325" s="376" t="s">
        <v>2050</v>
      </c>
      <c r="D4325" s="355">
        <v>2153</v>
      </c>
      <c r="E4325">
        <v>0.01</v>
      </c>
      <c r="F4325">
        <v>1.15282</v>
      </c>
      <c r="G4325" s="355">
        <v>0</v>
      </c>
      <c r="H4325">
        <v>1.15282</v>
      </c>
      <c r="I4325">
        <v>-0.89</v>
      </c>
      <c r="J4325" s="355">
        <v>17378.740000000002</v>
      </c>
    </row>
    <row r="4326" spans="1:10" x14ac:dyDescent="0.2">
      <c r="A4326">
        <v>10247</v>
      </c>
      <c r="B4326" s="585">
        <v>43249.549305555556</v>
      </c>
      <c r="C4326" s="376" t="s">
        <v>93</v>
      </c>
      <c r="D4326" s="355">
        <v>2154</v>
      </c>
      <c r="E4326">
        <v>0.02</v>
      </c>
      <c r="F4326">
        <v>1.1555899999999999</v>
      </c>
      <c r="G4326" s="355">
        <v>0</v>
      </c>
      <c r="H4326">
        <v>0</v>
      </c>
    </row>
    <row r="4327" spans="1:10" x14ac:dyDescent="0.2">
      <c r="A4327">
        <v>10251</v>
      </c>
      <c r="B4327" s="585">
        <v>43249.845833333333</v>
      </c>
      <c r="C4327" s="376" t="s">
        <v>2050</v>
      </c>
      <c r="D4327" s="355">
        <v>2154</v>
      </c>
      <c r="E4327">
        <v>0.02</v>
      </c>
      <c r="F4327">
        <v>1.15282</v>
      </c>
      <c r="G4327" s="355">
        <v>0</v>
      </c>
      <c r="H4327">
        <v>1.15282</v>
      </c>
      <c r="I4327">
        <v>5.4</v>
      </c>
      <c r="J4327" s="355">
        <v>17384.14</v>
      </c>
    </row>
    <row r="4328" spans="1:10" x14ac:dyDescent="0.2">
      <c r="A4328">
        <v>10252</v>
      </c>
      <c r="B4328" s="585">
        <v>43249.845833333333</v>
      </c>
      <c r="C4328" s="376" t="s">
        <v>93</v>
      </c>
      <c r="D4328" s="355">
        <v>2155</v>
      </c>
      <c r="E4328">
        <v>0.01</v>
      </c>
      <c r="F4328">
        <v>1.1527799999999999</v>
      </c>
      <c r="G4328" s="355">
        <v>0</v>
      </c>
      <c r="H4328">
        <v>0</v>
      </c>
    </row>
    <row r="4329" spans="1:10" x14ac:dyDescent="0.2">
      <c r="A4329">
        <v>10344</v>
      </c>
      <c r="B4329" s="585">
        <v>43251.706250000003</v>
      </c>
      <c r="C4329" s="376" t="s">
        <v>2050</v>
      </c>
      <c r="D4329" s="355">
        <v>2155</v>
      </c>
      <c r="E4329">
        <v>0.01</v>
      </c>
      <c r="F4329">
        <v>1.16482</v>
      </c>
      <c r="G4329" s="355">
        <v>0</v>
      </c>
      <c r="H4329">
        <v>1.16482</v>
      </c>
      <c r="I4329">
        <v>-11.85</v>
      </c>
      <c r="J4329" s="355">
        <v>17909.18</v>
      </c>
    </row>
    <row r="4330" spans="1:10" x14ac:dyDescent="0.2">
      <c r="A4330">
        <v>10264</v>
      </c>
      <c r="B4330" s="585">
        <v>43250.380555555559</v>
      </c>
      <c r="C4330" s="376" t="s">
        <v>93</v>
      </c>
      <c r="D4330" s="355">
        <v>2156</v>
      </c>
      <c r="E4330">
        <v>0.02</v>
      </c>
      <c r="F4330">
        <v>1.15628</v>
      </c>
      <c r="G4330" s="355">
        <v>0</v>
      </c>
      <c r="H4330">
        <v>0</v>
      </c>
    </row>
    <row r="4331" spans="1:10" x14ac:dyDescent="0.2">
      <c r="A4331">
        <v>10345</v>
      </c>
      <c r="B4331" s="585">
        <v>43251.706250000003</v>
      </c>
      <c r="C4331" s="376" t="s">
        <v>2050</v>
      </c>
      <c r="D4331" s="355">
        <v>2156</v>
      </c>
      <c r="E4331">
        <v>0.02</v>
      </c>
      <c r="F4331">
        <v>1.16482</v>
      </c>
      <c r="G4331" s="355">
        <v>0</v>
      </c>
      <c r="H4331">
        <v>1.16482</v>
      </c>
      <c r="I4331">
        <v>-16.829999999999998</v>
      </c>
      <c r="J4331" s="355">
        <v>17892.349999999999</v>
      </c>
    </row>
    <row r="4332" spans="1:10" x14ac:dyDescent="0.2">
      <c r="A4332">
        <v>10276</v>
      </c>
      <c r="B4332" s="585">
        <v>43250.448611111111</v>
      </c>
      <c r="C4332" s="376" t="s">
        <v>92</v>
      </c>
      <c r="D4332" s="355">
        <v>2157</v>
      </c>
      <c r="E4332">
        <v>0.01</v>
      </c>
      <c r="F4332">
        <v>1.1595299999999999</v>
      </c>
      <c r="G4332" s="355">
        <v>0</v>
      </c>
      <c r="H4332">
        <v>0</v>
      </c>
    </row>
    <row r="4333" spans="1:10" x14ac:dyDescent="0.2">
      <c r="A4333">
        <v>10282</v>
      </c>
      <c r="B4333" s="585">
        <v>43250.455555555556</v>
      </c>
      <c r="C4333" s="376" t="s">
        <v>2050</v>
      </c>
      <c r="D4333" s="355">
        <v>2157</v>
      </c>
      <c r="E4333">
        <v>0.01</v>
      </c>
      <c r="F4333">
        <v>1.1611</v>
      </c>
      <c r="G4333" s="355">
        <v>0</v>
      </c>
      <c r="H4333">
        <v>1.1611</v>
      </c>
      <c r="I4333">
        <v>1.5</v>
      </c>
      <c r="J4333" s="355">
        <v>17903.04</v>
      </c>
    </row>
    <row r="4334" spans="1:10" x14ac:dyDescent="0.2">
      <c r="A4334">
        <v>10278</v>
      </c>
      <c r="B4334" s="585">
        <v>43250.451388888891</v>
      </c>
      <c r="C4334" s="376" t="s">
        <v>93</v>
      </c>
      <c r="D4334" s="355">
        <v>2158</v>
      </c>
      <c r="E4334">
        <v>0.03</v>
      </c>
      <c r="F4334">
        <v>1.15981</v>
      </c>
      <c r="G4334" s="355">
        <v>0</v>
      </c>
      <c r="H4334">
        <v>0</v>
      </c>
    </row>
    <row r="4335" spans="1:10" x14ac:dyDescent="0.2">
      <c r="A4335">
        <v>10346</v>
      </c>
      <c r="B4335" s="585">
        <v>43251.706250000003</v>
      </c>
      <c r="C4335" s="376" t="s">
        <v>2050</v>
      </c>
      <c r="D4335" s="355">
        <v>2158</v>
      </c>
      <c r="E4335">
        <v>0.03</v>
      </c>
      <c r="F4335">
        <v>1.16482</v>
      </c>
      <c r="G4335" s="355">
        <v>0</v>
      </c>
      <c r="H4335">
        <v>1.16482</v>
      </c>
      <c r="I4335">
        <v>-14.65</v>
      </c>
      <c r="J4335" s="355">
        <v>17877.7</v>
      </c>
    </row>
    <row r="4336" spans="1:10" x14ac:dyDescent="0.2">
      <c r="A4336">
        <v>10283</v>
      </c>
      <c r="B4336" s="585">
        <v>43250.458333333336</v>
      </c>
      <c r="C4336" s="376" t="s">
        <v>92</v>
      </c>
      <c r="D4336" s="355">
        <v>2159</v>
      </c>
      <c r="E4336">
        <v>0.01</v>
      </c>
      <c r="F4336">
        <v>1.16062</v>
      </c>
      <c r="G4336" s="355">
        <v>0</v>
      </c>
      <c r="H4336">
        <v>0</v>
      </c>
    </row>
    <row r="4337" spans="1:10" x14ac:dyDescent="0.2">
      <c r="A4337">
        <v>10285</v>
      </c>
      <c r="B4337" s="585">
        <v>43250.566666666666</v>
      </c>
      <c r="C4337" s="376" t="s">
        <v>2050</v>
      </c>
      <c r="D4337" s="355">
        <v>2159</v>
      </c>
      <c r="E4337">
        <v>0.01</v>
      </c>
      <c r="F4337">
        <v>1.1621900000000001</v>
      </c>
      <c r="G4337" s="355">
        <v>0</v>
      </c>
      <c r="H4337">
        <v>1.1621900000000001</v>
      </c>
      <c r="I4337">
        <v>1.5</v>
      </c>
      <c r="J4337" s="355">
        <v>17904.54</v>
      </c>
    </row>
    <row r="4338" spans="1:10" x14ac:dyDescent="0.2">
      <c r="A4338">
        <v>10286</v>
      </c>
      <c r="B4338" s="585">
        <v>43250.566666666666</v>
      </c>
      <c r="C4338" s="376" t="s">
        <v>92</v>
      </c>
      <c r="D4338" s="355">
        <v>2160</v>
      </c>
      <c r="E4338">
        <v>0.01</v>
      </c>
      <c r="F4338">
        <v>1.1622600000000001</v>
      </c>
      <c r="G4338" s="355">
        <v>0</v>
      </c>
      <c r="H4338">
        <v>0</v>
      </c>
    </row>
    <row r="4339" spans="1:10" x14ac:dyDescent="0.2">
      <c r="A4339">
        <v>10293</v>
      </c>
      <c r="B4339" s="585">
        <v>43250.589583333334</v>
      </c>
      <c r="C4339" s="376" t="s">
        <v>2050</v>
      </c>
      <c r="D4339" s="355">
        <v>2160</v>
      </c>
      <c r="E4339">
        <v>0.01</v>
      </c>
      <c r="F4339">
        <v>1.1638299999999999</v>
      </c>
      <c r="G4339" s="355">
        <v>0</v>
      </c>
      <c r="H4339">
        <v>1.1638299999999999</v>
      </c>
      <c r="I4339">
        <v>1.5</v>
      </c>
      <c r="J4339" s="355">
        <v>17906.04</v>
      </c>
    </row>
    <row r="4340" spans="1:10" x14ac:dyDescent="0.2">
      <c r="A4340">
        <v>10288</v>
      </c>
      <c r="B4340" s="585">
        <v>43250.588888888888</v>
      </c>
      <c r="C4340" s="376" t="s">
        <v>93</v>
      </c>
      <c r="D4340" s="355">
        <v>2161</v>
      </c>
      <c r="E4340">
        <v>0.06</v>
      </c>
      <c r="F4340">
        <v>1.16333</v>
      </c>
      <c r="G4340" s="355">
        <v>0</v>
      </c>
      <c r="H4340">
        <v>0</v>
      </c>
    </row>
    <row r="4341" spans="1:10" x14ac:dyDescent="0.2">
      <c r="A4341">
        <v>10347</v>
      </c>
      <c r="B4341" s="585">
        <v>43251.706250000003</v>
      </c>
      <c r="C4341" s="376" t="s">
        <v>2050</v>
      </c>
      <c r="D4341" s="355">
        <v>2161</v>
      </c>
      <c r="E4341">
        <v>0.06</v>
      </c>
      <c r="F4341">
        <v>1.16482</v>
      </c>
      <c r="G4341" s="355">
        <v>0</v>
      </c>
      <c r="H4341">
        <v>1.16482</v>
      </c>
      <c r="I4341">
        <v>-8.18</v>
      </c>
      <c r="J4341" s="355">
        <v>17869.52</v>
      </c>
    </row>
    <row r="4342" spans="1:10" x14ac:dyDescent="0.2">
      <c r="A4342">
        <v>10294</v>
      </c>
      <c r="B4342" s="585">
        <v>43250.589583333334</v>
      </c>
      <c r="C4342" s="376" t="s">
        <v>92</v>
      </c>
      <c r="D4342" s="355">
        <v>2162</v>
      </c>
      <c r="E4342">
        <v>0.01</v>
      </c>
      <c r="F4342">
        <v>1.16388</v>
      </c>
      <c r="G4342" s="355">
        <v>0</v>
      </c>
      <c r="H4342">
        <v>0</v>
      </c>
    </row>
    <row r="4343" spans="1:10" x14ac:dyDescent="0.2">
      <c r="A4343">
        <v>10299</v>
      </c>
      <c r="B4343" s="585">
        <v>43250.768750000003</v>
      </c>
      <c r="C4343" s="376" t="s">
        <v>2050</v>
      </c>
      <c r="D4343" s="355">
        <v>2162</v>
      </c>
      <c r="E4343">
        <v>0.01</v>
      </c>
      <c r="F4343">
        <v>1.1631100000000001</v>
      </c>
      <c r="G4343" s="355">
        <v>0</v>
      </c>
      <c r="H4343">
        <v>1.1631100000000001</v>
      </c>
      <c r="I4343">
        <v>-0.84</v>
      </c>
      <c r="J4343" s="355">
        <v>17905.2</v>
      </c>
    </row>
    <row r="4344" spans="1:10" x14ac:dyDescent="0.2">
      <c r="A4344">
        <v>10296</v>
      </c>
      <c r="B4344" s="585">
        <v>43250.724305555559</v>
      </c>
      <c r="C4344" s="376" t="s">
        <v>92</v>
      </c>
      <c r="D4344" s="355">
        <v>2163</v>
      </c>
      <c r="E4344">
        <v>0.02</v>
      </c>
      <c r="F4344">
        <v>1.1603699999999999</v>
      </c>
      <c r="G4344" s="355">
        <v>0</v>
      </c>
      <c r="H4344">
        <v>0</v>
      </c>
    </row>
    <row r="4345" spans="1:10" x14ac:dyDescent="0.2">
      <c r="A4345">
        <v>10300</v>
      </c>
      <c r="B4345" s="585">
        <v>43250.768750000003</v>
      </c>
      <c r="C4345" s="376" t="s">
        <v>2050</v>
      </c>
      <c r="D4345" s="355">
        <v>2163</v>
      </c>
      <c r="E4345">
        <v>0.02</v>
      </c>
      <c r="F4345">
        <v>1.1631100000000001</v>
      </c>
      <c r="G4345" s="355">
        <v>0</v>
      </c>
      <c r="H4345">
        <v>1.1631100000000001</v>
      </c>
      <c r="I4345">
        <v>5.34</v>
      </c>
      <c r="J4345" s="355">
        <v>17910.54</v>
      </c>
    </row>
    <row r="4346" spans="1:10" x14ac:dyDescent="0.2">
      <c r="A4346">
        <v>10301</v>
      </c>
      <c r="B4346" s="585">
        <v>43250.768750000003</v>
      </c>
      <c r="C4346" s="376" t="s">
        <v>92</v>
      </c>
      <c r="D4346" s="355">
        <v>2164</v>
      </c>
      <c r="E4346">
        <v>0.01</v>
      </c>
      <c r="F4346">
        <v>1.16313</v>
      </c>
      <c r="G4346" s="355">
        <v>0</v>
      </c>
      <c r="H4346">
        <v>0</v>
      </c>
    </row>
    <row r="4347" spans="1:10" x14ac:dyDescent="0.2">
      <c r="A4347">
        <v>10303</v>
      </c>
      <c r="B4347" s="585">
        <v>43250.771527777775</v>
      </c>
      <c r="C4347" s="376" t="s">
        <v>2050</v>
      </c>
      <c r="D4347" s="355">
        <v>2164</v>
      </c>
      <c r="E4347">
        <v>0.01</v>
      </c>
      <c r="F4347">
        <v>1.1647000000000001</v>
      </c>
      <c r="G4347" s="355">
        <v>0</v>
      </c>
      <c r="H4347">
        <v>1.1647000000000001</v>
      </c>
      <c r="I4347">
        <v>1.5</v>
      </c>
      <c r="J4347" s="355">
        <v>17912.04</v>
      </c>
    </row>
    <row r="4348" spans="1:10" x14ac:dyDescent="0.2">
      <c r="A4348">
        <v>10304</v>
      </c>
      <c r="B4348" s="585">
        <v>43250.774305555555</v>
      </c>
      <c r="C4348" s="376" t="s">
        <v>92</v>
      </c>
      <c r="D4348" s="355">
        <v>2165</v>
      </c>
      <c r="E4348">
        <v>0.01</v>
      </c>
      <c r="F4348">
        <v>1.16584</v>
      </c>
      <c r="G4348" s="355">
        <v>0</v>
      </c>
      <c r="H4348">
        <v>0</v>
      </c>
    </row>
    <row r="4349" spans="1:10" x14ac:dyDescent="0.2">
      <c r="A4349">
        <v>10318</v>
      </c>
      <c r="B4349" s="585">
        <v>43251.35833333333</v>
      </c>
      <c r="C4349" s="376" t="s">
        <v>2050</v>
      </c>
      <c r="D4349" s="355">
        <v>2165</v>
      </c>
      <c r="E4349">
        <v>0.01</v>
      </c>
      <c r="F4349">
        <v>1.16777</v>
      </c>
      <c r="G4349" s="355">
        <v>0</v>
      </c>
      <c r="H4349">
        <v>1.16777</v>
      </c>
      <c r="I4349">
        <v>1.5</v>
      </c>
      <c r="J4349" s="355">
        <v>17913.54</v>
      </c>
    </row>
    <row r="4350" spans="1:10" x14ac:dyDescent="0.2">
      <c r="A4350">
        <v>10306</v>
      </c>
      <c r="B4350" s="585">
        <v>43250.788194444445</v>
      </c>
      <c r="C4350" s="376" t="s">
        <v>93</v>
      </c>
      <c r="D4350" s="355">
        <v>2166</v>
      </c>
      <c r="E4350">
        <v>0.1</v>
      </c>
      <c r="F4350">
        <v>1.1668400000000001</v>
      </c>
      <c r="G4350" s="355">
        <v>0</v>
      </c>
      <c r="H4350">
        <v>0</v>
      </c>
    </row>
    <row r="4351" spans="1:10" x14ac:dyDescent="0.2">
      <c r="A4351">
        <v>10348</v>
      </c>
      <c r="B4351" s="585">
        <v>43251.706250000003</v>
      </c>
      <c r="C4351" s="376" t="s">
        <v>2050</v>
      </c>
      <c r="D4351" s="355">
        <v>2166</v>
      </c>
      <c r="E4351">
        <v>0.1</v>
      </c>
      <c r="F4351">
        <v>1.16482</v>
      </c>
      <c r="G4351" s="355">
        <v>0</v>
      </c>
      <c r="H4351">
        <v>1.16482</v>
      </c>
      <c r="I4351">
        <v>21.46</v>
      </c>
      <c r="J4351" s="355">
        <v>17890.98</v>
      </c>
    </row>
    <row r="4352" spans="1:10" x14ac:dyDescent="0.2">
      <c r="A4352">
        <v>10319</v>
      </c>
      <c r="B4352" s="585">
        <v>43251.35833333333</v>
      </c>
      <c r="C4352" s="376" t="s">
        <v>92</v>
      </c>
      <c r="D4352" s="355">
        <v>2167</v>
      </c>
      <c r="E4352">
        <v>0.01</v>
      </c>
      <c r="F4352">
        <v>1.16781</v>
      </c>
      <c r="G4352" s="355">
        <v>0</v>
      </c>
      <c r="H4352">
        <v>0</v>
      </c>
    </row>
    <row r="4353" spans="1:10" x14ac:dyDescent="0.2">
      <c r="A4353">
        <v>10321</v>
      </c>
      <c r="B4353" s="585">
        <v>43251.40902777778</v>
      </c>
      <c r="C4353" s="376" t="s">
        <v>2050</v>
      </c>
      <c r="D4353" s="355">
        <v>2167</v>
      </c>
      <c r="E4353">
        <v>0.01</v>
      </c>
      <c r="F4353">
        <v>1.1693800000000001</v>
      </c>
      <c r="G4353" s="355">
        <v>0</v>
      </c>
      <c r="H4353">
        <v>1.1693800000000001</v>
      </c>
      <c r="I4353">
        <v>1.5</v>
      </c>
      <c r="J4353" s="355">
        <v>17915.04</v>
      </c>
    </row>
    <row r="4354" spans="1:10" x14ac:dyDescent="0.2">
      <c r="A4354">
        <v>10322</v>
      </c>
      <c r="B4354" s="585">
        <v>43251.409722222219</v>
      </c>
      <c r="C4354" s="376" t="s">
        <v>92</v>
      </c>
      <c r="D4354" s="355">
        <v>2168</v>
      </c>
      <c r="E4354">
        <v>0.01</v>
      </c>
      <c r="F4354">
        <v>1.16943</v>
      </c>
      <c r="G4354" s="355">
        <v>0</v>
      </c>
      <c r="H4354">
        <v>0</v>
      </c>
    </row>
    <row r="4355" spans="1:10" x14ac:dyDescent="0.2">
      <c r="A4355">
        <v>10331</v>
      </c>
      <c r="B4355" s="585">
        <v>43251.447916666664</v>
      </c>
      <c r="C4355" s="376" t="s">
        <v>2050</v>
      </c>
      <c r="D4355" s="355">
        <v>2168</v>
      </c>
      <c r="E4355">
        <v>0.01</v>
      </c>
      <c r="F4355">
        <v>1.171</v>
      </c>
      <c r="G4355" s="355">
        <v>0</v>
      </c>
      <c r="H4355">
        <v>1.171</v>
      </c>
      <c r="I4355">
        <v>1.5</v>
      </c>
      <c r="J4355" s="355">
        <v>17916.54</v>
      </c>
    </row>
    <row r="4356" spans="1:10" x14ac:dyDescent="0.2">
      <c r="A4356">
        <v>10324</v>
      </c>
      <c r="B4356" s="585">
        <v>43251.445138888892</v>
      </c>
      <c r="C4356" s="376" t="s">
        <v>93</v>
      </c>
      <c r="D4356" s="355">
        <v>2169</v>
      </c>
      <c r="E4356">
        <v>0.19</v>
      </c>
      <c r="F4356">
        <v>1.17035</v>
      </c>
      <c r="G4356" s="355">
        <v>0</v>
      </c>
      <c r="H4356">
        <v>0</v>
      </c>
    </row>
    <row r="4357" spans="1:10" x14ac:dyDescent="0.2">
      <c r="A4357">
        <v>10349</v>
      </c>
      <c r="B4357" s="585">
        <v>43251.706250000003</v>
      </c>
      <c r="C4357" s="376" t="s">
        <v>2050</v>
      </c>
      <c r="D4357" s="355">
        <v>2169</v>
      </c>
      <c r="E4357">
        <v>0.19</v>
      </c>
      <c r="F4357">
        <v>1.16482</v>
      </c>
      <c r="G4357" s="355">
        <v>0</v>
      </c>
      <c r="H4357">
        <v>1.16482</v>
      </c>
      <c r="I4357">
        <v>103.74</v>
      </c>
      <c r="J4357" s="355">
        <v>17994.72</v>
      </c>
    </row>
    <row r="4358" spans="1:10" x14ac:dyDescent="0.2">
      <c r="A4358">
        <v>10332</v>
      </c>
      <c r="B4358" s="585">
        <v>43251.447916666664</v>
      </c>
      <c r="C4358" s="376" t="s">
        <v>92</v>
      </c>
      <c r="D4358" s="355">
        <v>2170</v>
      </c>
      <c r="E4358">
        <v>0.01</v>
      </c>
      <c r="F4358">
        <v>1.1710199999999999</v>
      </c>
      <c r="G4358" s="355">
        <v>0</v>
      </c>
      <c r="H4358">
        <v>0</v>
      </c>
    </row>
    <row r="4359" spans="1:10" x14ac:dyDescent="0.2">
      <c r="A4359">
        <v>10337</v>
      </c>
      <c r="B4359" s="585">
        <v>43251.616666666669</v>
      </c>
      <c r="C4359" s="376" t="s">
        <v>2050</v>
      </c>
      <c r="D4359" s="355">
        <v>2170</v>
      </c>
      <c r="E4359">
        <v>0.01</v>
      </c>
      <c r="F4359">
        <v>1.1702399999999999</v>
      </c>
      <c r="G4359" s="355">
        <v>0</v>
      </c>
      <c r="H4359">
        <v>1.1702399999999999</v>
      </c>
      <c r="I4359">
        <v>-0.85</v>
      </c>
      <c r="J4359" s="355">
        <v>17915.689999999999</v>
      </c>
    </row>
    <row r="4360" spans="1:10" x14ac:dyDescent="0.2">
      <c r="A4360">
        <v>10334</v>
      </c>
      <c r="B4360" s="585">
        <v>43251.5625</v>
      </c>
      <c r="C4360" s="376" t="s">
        <v>92</v>
      </c>
      <c r="D4360" s="355">
        <v>2171</v>
      </c>
      <c r="E4360">
        <v>0.02</v>
      </c>
      <c r="F4360">
        <v>1.1675</v>
      </c>
      <c r="G4360" s="355">
        <v>0</v>
      </c>
      <c r="H4360">
        <v>0</v>
      </c>
    </row>
    <row r="4361" spans="1:10" x14ac:dyDescent="0.2">
      <c r="A4361">
        <v>10338</v>
      </c>
      <c r="B4361" s="585">
        <v>43251.616666666669</v>
      </c>
      <c r="C4361" s="376" t="s">
        <v>2050</v>
      </c>
      <c r="D4361" s="355">
        <v>2171</v>
      </c>
      <c r="E4361">
        <v>0.02</v>
      </c>
      <c r="F4361">
        <v>1.1702399999999999</v>
      </c>
      <c r="G4361" s="355">
        <v>0</v>
      </c>
      <c r="H4361">
        <v>1.1702399999999999</v>
      </c>
      <c r="I4361">
        <v>5.34</v>
      </c>
      <c r="J4361" s="355">
        <v>17921.03</v>
      </c>
    </row>
    <row r="4362" spans="1:10" x14ac:dyDescent="0.2">
      <c r="A4362">
        <v>10339</v>
      </c>
      <c r="B4362" s="585">
        <v>43251.616666666669</v>
      </c>
      <c r="C4362" s="376" t="s">
        <v>92</v>
      </c>
      <c r="D4362" s="355">
        <v>2172</v>
      </c>
      <c r="E4362">
        <v>0.01</v>
      </c>
      <c r="F4362">
        <v>1.1702699999999999</v>
      </c>
      <c r="G4362" s="355">
        <v>0</v>
      </c>
      <c r="H4362">
        <v>0</v>
      </c>
    </row>
    <row r="4363" spans="1:10" x14ac:dyDescent="0.2">
      <c r="A4363">
        <v>10355</v>
      </c>
      <c r="B4363" s="585">
        <v>43251.779861111114</v>
      </c>
      <c r="C4363" s="376" t="s">
        <v>2050</v>
      </c>
      <c r="D4363" s="355">
        <v>2172</v>
      </c>
      <c r="E4363">
        <v>0.01</v>
      </c>
      <c r="F4363">
        <v>1.16947</v>
      </c>
      <c r="G4363" s="355">
        <v>0</v>
      </c>
      <c r="H4363">
        <v>1.16947</v>
      </c>
      <c r="I4363">
        <v>-0.87</v>
      </c>
      <c r="J4363" s="355">
        <v>17993.849999999999</v>
      </c>
    </row>
    <row r="4364" spans="1:10" x14ac:dyDescent="0.2">
      <c r="A4364">
        <v>10341</v>
      </c>
      <c r="B4364" s="585">
        <v>43251.667361111111</v>
      </c>
      <c r="C4364" s="376" t="s">
        <v>92</v>
      </c>
      <c r="D4364" s="355">
        <v>2173</v>
      </c>
      <c r="E4364">
        <v>0.02</v>
      </c>
      <c r="F4364">
        <v>1.16672</v>
      </c>
      <c r="G4364" s="355">
        <v>0</v>
      </c>
      <c r="H4364">
        <v>0</v>
      </c>
    </row>
    <row r="4365" spans="1:10" x14ac:dyDescent="0.2">
      <c r="A4365">
        <v>10356</v>
      </c>
      <c r="B4365" s="585">
        <v>43251.779861111114</v>
      </c>
      <c r="C4365" s="376" t="s">
        <v>2050</v>
      </c>
      <c r="D4365" s="355">
        <v>2173</v>
      </c>
      <c r="E4365">
        <v>0.02</v>
      </c>
      <c r="F4365">
        <v>1.16947</v>
      </c>
      <c r="G4365" s="355">
        <v>0</v>
      </c>
      <c r="H4365">
        <v>1.16947</v>
      </c>
      <c r="I4365">
        <v>5.36</v>
      </c>
      <c r="J4365" s="355">
        <v>17999.21</v>
      </c>
    </row>
    <row r="4366" spans="1:10" x14ac:dyDescent="0.2">
      <c r="A4366">
        <v>10350</v>
      </c>
      <c r="B4366" s="585">
        <v>43251.706250000003</v>
      </c>
      <c r="C4366" s="376" t="s">
        <v>93</v>
      </c>
      <c r="D4366" s="355">
        <v>2174</v>
      </c>
      <c r="E4366">
        <v>0.01</v>
      </c>
      <c r="F4366">
        <v>1.16473</v>
      </c>
      <c r="G4366" s="355">
        <v>0</v>
      </c>
      <c r="H4366">
        <v>0</v>
      </c>
    </row>
    <row r="4367" spans="1:10" x14ac:dyDescent="0.2">
      <c r="A4367">
        <v>10359</v>
      </c>
      <c r="B4367" s="585">
        <v>43251.810416666667</v>
      </c>
      <c r="C4367" s="376" t="s">
        <v>2050</v>
      </c>
      <c r="D4367" s="355">
        <v>2174</v>
      </c>
      <c r="E4367">
        <v>0.01</v>
      </c>
      <c r="F4367">
        <v>1.1658599999999999</v>
      </c>
      <c r="G4367" s="355">
        <v>0</v>
      </c>
      <c r="H4367">
        <v>1.1658599999999999</v>
      </c>
      <c r="I4367">
        <v>-1.2</v>
      </c>
      <c r="J4367" s="355">
        <v>17998.009999999998</v>
      </c>
    </row>
    <row r="4368" spans="1:10" x14ac:dyDescent="0.2">
      <c r="A4368">
        <v>10352</v>
      </c>
      <c r="B4368" s="585">
        <v>43251.777777777781</v>
      </c>
      <c r="C4368" s="376" t="s">
        <v>93</v>
      </c>
      <c r="D4368" s="355">
        <v>2175</v>
      </c>
      <c r="E4368">
        <v>0.02</v>
      </c>
      <c r="F4368">
        <v>1.1687799999999999</v>
      </c>
      <c r="G4368" s="355">
        <v>0</v>
      </c>
      <c r="H4368">
        <v>0</v>
      </c>
    </row>
    <row r="4369" spans="1:10" x14ac:dyDescent="0.2">
      <c r="A4369">
        <v>10360</v>
      </c>
      <c r="B4369" s="585">
        <v>43251.810416666667</v>
      </c>
      <c r="C4369" s="376" t="s">
        <v>2050</v>
      </c>
      <c r="D4369" s="355">
        <v>2175</v>
      </c>
      <c r="E4369">
        <v>0.02</v>
      </c>
      <c r="F4369">
        <v>1.1658599999999999</v>
      </c>
      <c r="G4369" s="355">
        <v>0</v>
      </c>
      <c r="H4369">
        <v>1.1658599999999999</v>
      </c>
      <c r="I4369">
        <v>5.7</v>
      </c>
      <c r="J4369" s="355">
        <v>18003.71</v>
      </c>
    </row>
    <row r="4370" spans="1:10" x14ac:dyDescent="0.2">
      <c r="A4370">
        <v>10357</v>
      </c>
      <c r="B4370" s="585">
        <v>43251.78125</v>
      </c>
      <c r="C4370" s="376" t="s">
        <v>92</v>
      </c>
      <c r="D4370" s="355">
        <v>2176</v>
      </c>
      <c r="E4370">
        <v>0.01</v>
      </c>
      <c r="F4370">
        <v>1.16876</v>
      </c>
      <c r="G4370" s="355">
        <v>0</v>
      </c>
      <c r="H4370">
        <v>0</v>
      </c>
    </row>
    <row r="4371" spans="1:10" x14ac:dyDescent="0.2">
      <c r="A4371">
        <v>10369</v>
      </c>
      <c r="B4371" s="585">
        <v>43252.072916666664</v>
      </c>
      <c r="C4371" s="376" t="s">
        <v>2050</v>
      </c>
      <c r="D4371" s="355">
        <v>2176</v>
      </c>
      <c r="E4371">
        <v>0.01</v>
      </c>
      <c r="F4371">
        <v>1.17045</v>
      </c>
      <c r="G4371" s="355">
        <v>0</v>
      </c>
      <c r="H4371">
        <v>1.17045</v>
      </c>
      <c r="I4371">
        <v>1.5</v>
      </c>
      <c r="J4371" s="355">
        <v>18005.21</v>
      </c>
    </row>
    <row r="4372" spans="1:10" x14ac:dyDescent="0.2">
      <c r="A4372">
        <v>10361</v>
      </c>
      <c r="B4372" s="585">
        <v>43251.810416666667</v>
      </c>
      <c r="C4372" s="376" t="s">
        <v>93</v>
      </c>
      <c r="D4372" s="355">
        <v>2177</v>
      </c>
      <c r="E4372">
        <v>0.01</v>
      </c>
      <c r="F4372">
        <v>1.1658299999999999</v>
      </c>
      <c r="G4372" s="355">
        <v>0</v>
      </c>
      <c r="H4372">
        <v>0</v>
      </c>
    </row>
    <row r="4373" spans="1:10" x14ac:dyDescent="0.2">
      <c r="A4373">
        <v>10375</v>
      </c>
      <c r="B4373" s="585">
        <v>43252.337500000001</v>
      </c>
      <c r="C4373" s="376" t="s">
        <v>2050</v>
      </c>
      <c r="D4373" s="355">
        <v>2177</v>
      </c>
      <c r="E4373">
        <v>0.01</v>
      </c>
      <c r="F4373">
        <v>1.1666799999999999</v>
      </c>
      <c r="G4373" s="355">
        <v>0</v>
      </c>
      <c r="H4373">
        <v>1.1666799999999999</v>
      </c>
      <c r="I4373">
        <v>-0.85</v>
      </c>
      <c r="J4373" s="355">
        <v>18004.36</v>
      </c>
    </row>
    <row r="4374" spans="1:10" x14ac:dyDescent="0.2">
      <c r="A4374">
        <v>10363</v>
      </c>
      <c r="B4374" s="585">
        <v>43251.909722222219</v>
      </c>
      <c r="C4374" s="376" t="s">
        <v>93</v>
      </c>
      <c r="D4374" s="355">
        <v>2178</v>
      </c>
      <c r="E4374">
        <v>0.02</v>
      </c>
      <c r="F4374">
        <v>1.16936</v>
      </c>
      <c r="G4374" s="355">
        <v>0</v>
      </c>
      <c r="H4374">
        <v>0</v>
      </c>
    </row>
    <row r="4375" spans="1:10" x14ac:dyDescent="0.2">
      <c r="A4375">
        <v>10376</v>
      </c>
      <c r="B4375" s="585">
        <v>43252.337500000001</v>
      </c>
      <c r="C4375" s="376" t="s">
        <v>2050</v>
      </c>
      <c r="D4375" s="355">
        <v>2178</v>
      </c>
      <c r="E4375">
        <v>0.02</v>
      </c>
      <c r="F4375">
        <v>1.1666799999999999</v>
      </c>
      <c r="G4375" s="355">
        <v>0</v>
      </c>
      <c r="H4375">
        <v>1.1666799999999999</v>
      </c>
      <c r="I4375">
        <v>5.35</v>
      </c>
      <c r="J4375" s="355">
        <v>18009.71</v>
      </c>
    </row>
    <row r="4376" spans="1:10" x14ac:dyDescent="0.2">
      <c r="A4376">
        <v>10370</v>
      </c>
      <c r="B4376" s="585">
        <v>43252.072916666664</v>
      </c>
      <c r="C4376" s="376" t="s">
        <v>92</v>
      </c>
      <c r="D4376" s="355">
        <v>2179</v>
      </c>
      <c r="E4376">
        <v>0.01</v>
      </c>
      <c r="F4376">
        <v>1.1705000000000001</v>
      </c>
      <c r="G4376" s="355">
        <v>0</v>
      </c>
      <c r="H4376">
        <v>0</v>
      </c>
    </row>
    <row r="4377" spans="1:10" x14ac:dyDescent="0.2">
      <c r="A4377">
        <v>10379</v>
      </c>
      <c r="B4377" s="585">
        <v>43252.438194444447</v>
      </c>
      <c r="C4377" s="376" t="s">
        <v>2050</v>
      </c>
      <c r="D4377" s="355">
        <v>2179</v>
      </c>
      <c r="E4377">
        <v>0.01</v>
      </c>
      <c r="F4377">
        <v>1.1697299999999999</v>
      </c>
      <c r="G4377" s="355">
        <v>0</v>
      </c>
      <c r="H4377">
        <v>1.1697299999999999</v>
      </c>
      <c r="I4377">
        <v>-0.84</v>
      </c>
      <c r="J4377" s="355">
        <v>18008.87</v>
      </c>
    </row>
    <row r="4378" spans="1:10" x14ac:dyDescent="0.2">
      <c r="A4378">
        <v>10372</v>
      </c>
      <c r="B4378" s="585">
        <v>43252.337500000001</v>
      </c>
      <c r="C4378" s="376" t="s">
        <v>92</v>
      </c>
      <c r="D4378" s="355">
        <v>2180</v>
      </c>
      <c r="E4378">
        <v>0.02</v>
      </c>
      <c r="F4378">
        <v>1.16699</v>
      </c>
      <c r="G4378" s="355">
        <v>0</v>
      </c>
      <c r="H4378">
        <v>0</v>
      </c>
    </row>
    <row r="4379" spans="1:10" x14ac:dyDescent="0.2">
      <c r="A4379">
        <v>10380</v>
      </c>
      <c r="B4379" s="585">
        <v>43252.438194444447</v>
      </c>
      <c r="C4379" s="376" t="s">
        <v>2050</v>
      </c>
      <c r="D4379" s="355">
        <v>2180</v>
      </c>
      <c r="E4379">
        <v>0.02</v>
      </c>
      <c r="F4379">
        <v>1.1697299999999999</v>
      </c>
      <c r="G4379" s="355">
        <v>0</v>
      </c>
      <c r="H4379">
        <v>1.1697299999999999</v>
      </c>
      <c r="I4379">
        <v>5.34</v>
      </c>
      <c r="J4379" s="355">
        <v>18014.21</v>
      </c>
    </row>
    <row r="4380" spans="1:10" x14ac:dyDescent="0.2">
      <c r="A4380">
        <v>10377</v>
      </c>
      <c r="B4380" s="585">
        <v>43252.337500000001</v>
      </c>
      <c r="C4380" s="376" t="s">
        <v>93</v>
      </c>
      <c r="D4380" s="355">
        <v>2181</v>
      </c>
      <c r="E4380">
        <v>0.01</v>
      </c>
      <c r="F4380">
        <v>1.1666399999999999</v>
      </c>
      <c r="G4380" s="355">
        <v>0</v>
      </c>
      <c r="H4380">
        <v>0</v>
      </c>
    </row>
    <row r="4381" spans="1:10" x14ac:dyDescent="0.2">
      <c r="A4381">
        <v>10392</v>
      </c>
      <c r="B4381" s="585">
        <v>43252.621527777781</v>
      </c>
      <c r="C4381" s="376" t="s">
        <v>2050</v>
      </c>
      <c r="D4381" s="355">
        <v>2181</v>
      </c>
      <c r="E4381">
        <v>0.01</v>
      </c>
      <c r="F4381">
        <v>1.1674100000000001</v>
      </c>
      <c r="G4381" s="355">
        <v>0</v>
      </c>
      <c r="H4381">
        <v>1.1674100000000001</v>
      </c>
      <c r="I4381">
        <v>-0.84</v>
      </c>
      <c r="J4381" s="355">
        <v>18014.87</v>
      </c>
    </row>
    <row r="4382" spans="1:10" x14ac:dyDescent="0.2">
      <c r="A4382">
        <v>10381</v>
      </c>
      <c r="B4382" s="585">
        <v>43252.438194444447</v>
      </c>
      <c r="C4382" s="376" t="s">
        <v>92</v>
      </c>
      <c r="D4382" s="355">
        <v>2182</v>
      </c>
      <c r="E4382">
        <v>0.01</v>
      </c>
      <c r="F4382">
        <v>1.1697599999999999</v>
      </c>
      <c r="G4382" s="355">
        <v>0</v>
      </c>
      <c r="H4382">
        <v>0</v>
      </c>
    </row>
    <row r="4383" spans="1:10" x14ac:dyDescent="0.2">
      <c r="A4383">
        <v>10386</v>
      </c>
      <c r="B4383" s="585">
        <v>43252.541666666664</v>
      </c>
      <c r="C4383" s="376" t="s">
        <v>2050</v>
      </c>
      <c r="D4383" s="355">
        <v>2182</v>
      </c>
      <c r="E4383">
        <v>0.01</v>
      </c>
      <c r="F4383">
        <v>1.17133</v>
      </c>
      <c r="G4383" s="355">
        <v>0</v>
      </c>
      <c r="H4383">
        <v>1.17133</v>
      </c>
      <c r="I4383">
        <v>1.5</v>
      </c>
      <c r="J4383" s="355">
        <v>18015.71</v>
      </c>
    </row>
    <row r="4384" spans="1:10" x14ac:dyDescent="0.2">
      <c r="A4384">
        <v>10383</v>
      </c>
      <c r="B4384" s="585">
        <v>43252.44027777778</v>
      </c>
      <c r="C4384" s="376" t="s">
        <v>93</v>
      </c>
      <c r="D4384" s="355">
        <v>2183</v>
      </c>
      <c r="E4384">
        <v>0.02</v>
      </c>
      <c r="F4384">
        <v>1.17015</v>
      </c>
      <c r="G4384" s="355">
        <v>0</v>
      </c>
      <c r="H4384">
        <v>0</v>
      </c>
    </row>
    <row r="4385" spans="1:10" x14ac:dyDescent="0.2">
      <c r="A4385">
        <v>10393</v>
      </c>
      <c r="B4385" s="585">
        <v>43252.621527777781</v>
      </c>
      <c r="C4385" s="376" t="s">
        <v>2050</v>
      </c>
      <c r="D4385" s="355">
        <v>2183</v>
      </c>
      <c r="E4385">
        <v>0.02</v>
      </c>
      <c r="F4385">
        <v>1.1674100000000001</v>
      </c>
      <c r="G4385" s="355">
        <v>0</v>
      </c>
      <c r="H4385">
        <v>1.1674100000000001</v>
      </c>
      <c r="I4385">
        <v>5.34</v>
      </c>
      <c r="J4385" s="355">
        <v>18020.21</v>
      </c>
    </row>
    <row r="4386" spans="1:10" x14ac:dyDescent="0.2">
      <c r="A4386">
        <v>10387</v>
      </c>
      <c r="B4386" s="585">
        <v>43252.541666666664</v>
      </c>
      <c r="C4386" s="376" t="s">
        <v>92</v>
      </c>
      <c r="D4386" s="355">
        <v>2184</v>
      </c>
      <c r="E4386">
        <v>0.01</v>
      </c>
      <c r="F4386">
        <v>1.17137</v>
      </c>
      <c r="G4386" s="355">
        <v>0</v>
      </c>
      <c r="H4386">
        <v>0</v>
      </c>
    </row>
    <row r="4387" spans="1:10" x14ac:dyDescent="0.2">
      <c r="A4387">
        <v>10408</v>
      </c>
      <c r="B4387" s="585">
        <v>43255.430555555555</v>
      </c>
      <c r="C4387" s="376" t="s">
        <v>2050</v>
      </c>
      <c r="D4387" s="355">
        <v>2184</v>
      </c>
      <c r="E4387">
        <v>0.01</v>
      </c>
      <c r="F4387">
        <v>1.1707099999999999</v>
      </c>
      <c r="G4387" s="355">
        <v>0</v>
      </c>
      <c r="H4387">
        <v>1.1707099999999999</v>
      </c>
      <c r="I4387">
        <v>-0.85</v>
      </c>
      <c r="J4387" s="355">
        <v>18022.36</v>
      </c>
    </row>
    <row r="4388" spans="1:10" x14ac:dyDescent="0.2">
      <c r="A4388">
        <v>10389</v>
      </c>
      <c r="B4388" s="585">
        <v>43252.621527777781</v>
      </c>
      <c r="C4388" s="376" t="s">
        <v>92</v>
      </c>
      <c r="D4388" s="355">
        <v>2185</v>
      </c>
      <c r="E4388">
        <v>0.02</v>
      </c>
      <c r="F4388">
        <v>1.1678500000000001</v>
      </c>
      <c r="G4388" s="355">
        <v>0</v>
      </c>
      <c r="H4388">
        <v>0</v>
      </c>
    </row>
    <row r="4389" spans="1:10" x14ac:dyDescent="0.2">
      <c r="A4389">
        <v>10409</v>
      </c>
      <c r="B4389" s="585">
        <v>43255.430555555555</v>
      </c>
      <c r="C4389" s="376" t="s">
        <v>2050</v>
      </c>
      <c r="D4389" s="355">
        <v>2185</v>
      </c>
      <c r="E4389">
        <v>0.02</v>
      </c>
      <c r="F4389">
        <v>1.1707099999999999</v>
      </c>
      <c r="G4389" s="355">
        <v>0</v>
      </c>
      <c r="H4389">
        <v>1.1707099999999999</v>
      </c>
      <c r="I4389">
        <v>5.34</v>
      </c>
      <c r="J4389" s="355">
        <v>18027.7</v>
      </c>
    </row>
    <row r="4390" spans="1:10" x14ac:dyDescent="0.2">
      <c r="A4390">
        <v>10394</v>
      </c>
      <c r="B4390" s="585">
        <v>43252.621527777781</v>
      </c>
      <c r="C4390" s="376" t="s">
        <v>93</v>
      </c>
      <c r="D4390" s="355">
        <v>2186</v>
      </c>
      <c r="E4390">
        <v>0.01</v>
      </c>
      <c r="F4390">
        <v>1.1673899999999999</v>
      </c>
      <c r="G4390" s="355">
        <v>0</v>
      </c>
      <c r="H4390">
        <v>0</v>
      </c>
    </row>
    <row r="4391" spans="1:10" x14ac:dyDescent="0.2">
      <c r="A4391">
        <v>10396</v>
      </c>
      <c r="B4391" s="585">
        <v>43252.645833333336</v>
      </c>
      <c r="C4391" s="376" t="s">
        <v>2050</v>
      </c>
      <c r="D4391" s="355">
        <v>2186</v>
      </c>
      <c r="E4391">
        <v>0.01</v>
      </c>
      <c r="F4391">
        <v>1.1658200000000001</v>
      </c>
      <c r="G4391" s="355">
        <v>0</v>
      </c>
      <c r="H4391">
        <v>1.1658200000000001</v>
      </c>
      <c r="I4391">
        <v>1.5</v>
      </c>
      <c r="J4391" s="355">
        <v>18021.71</v>
      </c>
    </row>
    <row r="4392" spans="1:10" x14ac:dyDescent="0.2">
      <c r="A4392">
        <v>10397</v>
      </c>
      <c r="B4392" s="585">
        <v>43252.649305555555</v>
      </c>
      <c r="C4392" s="376" t="s">
        <v>93</v>
      </c>
      <c r="D4392" s="355">
        <v>2187</v>
      </c>
      <c r="E4392">
        <v>0.01</v>
      </c>
      <c r="F4392">
        <v>1.16686</v>
      </c>
      <c r="G4392" s="355">
        <v>0</v>
      </c>
      <c r="H4392">
        <v>0</v>
      </c>
    </row>
    <row r="4393" spans="1:10" x14ac:dyDescent="0.2">
      <c r="A4393">
        <v>10399</v>
      </c>
      <c r="B4393" s="585">
        <v>43252.716666666667</v>
      </c>
      <c r="C4393" s="376" t="s">
        <v>2050</v>
      </c>
      <c r="D4393" s="355">
        <v>2187</v>
      </c>
      <c r="E4393">
        <v>0.01</v>
      </c>
      <c r="F4393">
        <v>1.1652899999999999</v>
      </c>
      <c r="G4393" s="355">
        <v>0</v>
      </c>
      <c r="H4393">
        <v>1.1652899999999999</v>
      </c>
      <c r="I4393">
        <v>1.5</v>
      </c>
      <c r="J4393" s="355">
        <v>18023.21</v>
      </c>
    </row>
    <row r="4394" spans="1:10" x14ac:dyDescent="0.2">
      <c r="A4394">
        <v>10400</v>
      </c>
      <c r="B4394" s="585">
        <v>43252.722222222219</v>
      </c>
      <c r="C4394" s="376" t="s">
        <v>93</v>
      </c>
      <c r="D4394" s="355">
        <v>2188</v>
      </c>
      <c r="E4394">
        <v>0.01</v>
      </c>
      <c r="F4394">
        <v>1.16534</v>
      </c>
      <c r="G4394" s="355">
        <v>0</v>
      </c>
      <c r="H4394">
        <v>0</v>
      </c>
    </row>
    <row r="4395" spans="1:10" x14ac:dyDescent="0.2">
      <c r="A4395">
        <v>10425</v>
      </c>
      <c r="B4395" s="585">
        <v>43255.775000000001</v>
      </c>
      <c r="C4395" s="376" t="s">
        <v>2050</v>
      </c>
      <c r="D4395" s="355">
        <v>2188</v>
      </c>
      <c r="E4395">
        <v>0.01</v>
      </c>
      <c r="F4395">
        <v>1.1684600000000001</v>
      </c>
      <c r="G4395" s="355">
        <v>0</v>
      </c>
      <c r="H4395">
        <v>1.1684600000000001</v>
      </c>
      <c r="I4395">
        <v>-3.12</v>
      </c>
      <c r="J4395" s="355">
        <v>18027.580000000002</v>
      </c>
    </row>
    <row r="4396" spans="1:10" x14ac:dyDescent="0.2">
      <c r="A4396">
        <v>10405</v>
      </c>
      <c r="B4396" s="585">
        <v>43255.199999999997</v>
      </c>
      <c r="C4396" s="376" t="s">
        <v>93</v>
      </c>
      <c r="D4396" s="355">
        <v>2189</v>
      </c>
      <c r="E4396">
        <v>0.02</v>
      </c>
      <c r="F4396">
        <v>1.16886</v>
      </c>
      <c r="G4396" s="355">
        <v>0</v>
      </c>
      <c r="H4396">
        <v>0</v>
      </c>
    </row>
    <row r="4397" spans="1:10" x14ac:dyDescent="0.2">
      <c r="A4397">
        <v>10426</v>
      </c>
      <c r="B4397" s="585">
        <v>43255.775000000001</v>
      </c>
      <c r="C4397" s="376" t="s">
        <v>2050</v>
      </c>
      <c r="D4397" s="355">
        <v>2189</v>
      </c>
      <c r="E4397">
        <v>0.02</v>
      </c>
      <c r="F4397">
        <v>1.1684600000000001</v>
      </c>
      <c r="G4397" s="355">
        <v>0</v>
      </c>
      <c r="H4397">
        <v>1.1684600000000001</v>
      </c>
      <c r="I4397">
        <v>0.66</v>
      </c>
      <c r="J4397" s="355">
        <v>18028.240000000002</v>
      </c>
    </row>
    <row r="4398" spans="1:10" x14ac:dyDescent="0.2">
      <c r="A4398">
        <v>10410</v>
      </c>
      <c r="B4398" s="585">
        <v>43255.430555555555</v>
      </c>
      <c r="C4398" s="376" t="s">
        <v>92</v>
      </c>
      <c r="D4398" s="355">
        <v>2190</v>
      </c>
      <c r="E4398">
        <v>0.01</v>
      </c>
      <c r="F4398">
        <v>1.17075</v>
      </c>
      <c r="G4398" s="355">
        <v>0</v>
      </c>
      <c r="H4398">
        <v>0</v>
      </c>
    </row>
    <row r="4399" spans="1:10" x14ac:dyDescent="0.2">
      <c r="A4399">
        <v>10412</v>
      </c>
      <c r="B4399" s="585">
        <v>43255.503472222219</v>
      </c>
      <c r="C4399" s="376" t="s">
        <v>2050</v>
      </c>
      <c r="D4399" s="355">
        <v>2190</v>
      </c>
      <c r="E4399">
        <v>0.01</v>
      </c>
      <c r="F4399">
        <v>1.17232</v>
      </c>
      <c r="G4399" s="355">
        <v>0</v>
      </c>
      <c r="H4399">
        <v>1.17232</v>
      </c>
      <c r="I4399">
        <v>1.5</v>
      </c>
      <c r="J4399" s="355">
        <v>18029.2</v>
      </c>
    </row>
    <row r="4400" spans="1:10" x14ac:dyDescent="0.2">
      <c r="A4400">
        <v>10413</v>
      </c>
      <c r="B4400" s="585">
        <v>43255.503472222219</v>
      </c>
      <c r="C4400" s="376" t="s">
        <v>92</v>
      </c>
      <c r="D4400" s="355">
        <v>2191</v>
      </c>
      <c r="E4400">
        <v>0.01</v>
      </c>
      <c r="F4400">
        <v>1.1723600000000001</v>
      </c>
      <c r="G4400" s="355">
        <v>0</v>
      </c>
      <c r="H4400">
        <v>0</v>
      </c>
    </row>
    <row r="4401" spans="1:10" x14ac:dyDescent="0.2">
      <c r="A4401">
        <v>10419</v>
      </c>
      <c r="B4401" s="585">
        <v>43255.625</v>
      </c>
      <c r="C4401" s="376" t="s">
        <v>2050</v>
      </c>
      <c r="D4401" s="355">
        <v>2191</v>
      </c>
      <c r="E4401">
        <v>0.01</v>
      </c>
      <c r="F4401">
        <v>1.1739299999999999</v>
      </c>
      <c r="G4401" s="355">
        <v>0</v>
      </c>
      <c r="H4401">
        <v>1.1739299999999999</v>
      </c>
      <c r="I4401">
        <v>1.5</v>
      </c>
      <c r="J4401" s="355">
        <v>18030.7</v>
      </c>
    </row>
    <row r="4402" spans="1:10" x14ac:dyDescent="0.2">
      <c r="A4402">
        <v>10415</v>
      </c>
      <c r="B4402" s="585">
        <v>43255.509027777778</v>
      </c>
      <c r="C4402" s="376" t="s">
        <v>93</v>
      </c>
      <c r="D4402" s="355">
        <v>2192</v>
      </c>
      <c r="E4402">
        <v>0.03</v>
      </c>
      <c r="F4402">
        <v>1.1723600000000001</v>
      </c>
      <c r="G4402" s="355">
        <v>0</v>
      </c>
      <c r="H4402">
        <v>0</v>
      </c>
    </row>
    <row r="4403" spans="1:10" x14ac:dyDescent="0.2">
      <c r="A4403">
        <v>10427</v>
      </c>
      <c r="B4403" s="585">
        <v>43255.775000000001</v>
      </c>
      <c r="C4403" s="376" t="s">
        <v>2050</v>
      </c>
      <c r="D4403" s="355">
        <v>2192</v>
      </c>
      <c r="E4403">
        <v>0.03</v>
      </c>
      <c r="F4403">
        <v>1.1684600000000001</v>
      </c>
      <c r="G4403" s="355">
        <v>0</v>
      </c>
      <c r="H4403">
        <v>1.1684600000000001</v>
      </c>
      <c r="I4403">
        <v>11.49</v>
      </c>
      <c r="J4403" s="355">
        <v>18039.73</v>
      </c>
    </row>
    <row r="4404" spans="1:10" x14ac:dyDescent="0.2">
      <c r="A4404">
        <v>10420</v>
      </c>
      <c r="B4404" s="585">
        <v>43255.625</v>
      </c>
      <c r="C4404" s="376" t="s">
        <v>92</v>
      </c>
      <c r="D4404" s="355">
        <v>2193</v>
      </c>
      <c r="E4404">
        <v>0.01</v>
      </c>
      <c r="F4404">
        <v>1.17398</v>
      </c>
      <c r="G4404" s="355">
        <v>0</v>
      </c>
      <c r="H4404">
        <v>0</v>
      </c>
    </row>
    <row r="4405" spans="1:10" x14ac:dyDescent="0.2">
      <c r="A4405">
        <v>10446</v>
      </c>
      <c r="B4405" s="585">
        <v>43256.802083333336</v>
      </c>
      <c r="C4405" s="376" t="s">
        <v>2050</v>
      </c>
      <c r="D4405" s="355">
        <v>2193</v>
      </c>
      <c r="E4405">
        <v>0.01</v>
      </c>
      <c r="F4405">
        <v>1.1709099999999999</v>
      </c>
      <c r="G4405" s="355">
        <v>0</v>
      </c>
      <c r="H4405">
        <v>1.1709099999999999</v>
      </c>
      <c r="I4405">
        <v>-3.26</v>
      </c>
      <c r="J4405" s="355">
        <v>18039.47</v>
      </c>
    </row>
    <row r="4406" spans="1:10" x14ac:dyDescent="0.2">
      <c r="A4406">
        <v>10422</v>
      </c>
      <c r="B4406" s="585">
        <v>43255.731249999997</v>
      </c>
      <c r="C4406" s="376" t="s">
        <v>92</v>
      </c>
      <c r="D4406" s="355">
        <v>2194</v>
      </c>
      <c r="E4406">
        <v>0.02</v>
      </c>
      <c r="F4406">
        <v>1.17045</v>
      </c>
      <c r="G4406" s="355">
        <v>0</v>
      </c>
      <c r="H4406">
        <v>0</v>
      </c>
    </row>
    <row r="4407" spans="1:10" x14ac:dyDescent="0.2">
      <c r="A4407">
        <v>10447</v>
      </c>
      <c r="B4407" s="585">
        <v>43256.802083333336</v>
      </c>
      <c r="C4407" s="376" t="s">
        <v>2050</v>
      </c>
      <c r="D4407" s="355">
        <v>2194</v>
      </c>
      <c r="E4407">
        <v>0.02</v>
      </c>
      <c r="F4407">
        <v>1.1709099999999999</v>
      </c>
      <c r="G4407" s="355">
        <v>0</v>
      </c>
      <c r="H4407">
        <v>1.1709099999999999</v>
      </c>
      <c r="I4407">
        <v>0.54</v>
      </c>
      <c r="J4407" s="355">
        <v>18040.009999999998</v>
      </c>
    </row>
    <row r="4408" spans="1:10" x14ac:dyDescent="0.2">
      <c r="A4408">
        <v>10428</v>
      </c>
      <c r="B4408" s="585">
        <v>43255.775000000001</v>
      </c>
      <c r="C4408" s="376" t="s">
        <v>93</v>
      </c>
      <c r="D4408" s="355">
        <v>2195</v>
      </c>
      <c r="E4408">
        <v>0.01</v>
      </c>
      <c r="F4408">
        <v>1.1684399999999999</v>
      </c>
      <c r="G4408" s="355">
        <v>0</v>
      </c>
      <c r="H4408">
        <v>0</v>
      </c>
    </row>
    <row r="4409" spans="1:10" x14ac:dyDescent="0.2">
      <c r="A4409">
        <v>10433</v>
      </c>
      <c r="B4409" s="585">
        <v>43256.636111111111</v>
      </c>
      <c r="C4409" s="376" t="s">
        <v>2050</v>
      </c>
      <c r="D4409" s="355">
        <v>2195</v>
      </c>
      <c r="E4409">
        <v>0.01</v>
      </c>
      <c r="F4409">
        <v>1.1669400000000001</v>
      </c>
      <c r="G4409" s="355">
        <v>0</v>
      </c>
      <c r="H4409">
        <v>1.1669400000000001</v>
      </c>
      <c r="I4409">
        <v>1.5</v>
      </c>
      <c r="J4409" s="355">
        <v>18041.22</v>
      </c>
    </row>
    <row r="4410" spans="1:10" x14ac:dyDescent="0.2">
      <c r="A4410">
        <v>10434</v>
      </c>
      <c r="B4410" s="585">
        <v>43256.636111111111</v>
      </c>
      <c r="C4410" s="376" t="s">
        <v>93</v>
      </c>
      <c r="D4410" s="355">
        <v>2196</v>
      </c>
      <c r="E4410">
        <v>0.01</v>
      </c>
      <c r="F4410">
        <v>1.16692</v>
      </c>
      <c r="G4410" s="355">
        <v>0</v>
      </c>
      <c r="H4410">
        <v>0</v>
      </c>
    </row>
    <row r="4411" spans="1:10" x14ac:dyDescent="0.2">
      <c r="A4411">
        <v>10440</v>
      </c>
      <c r="B4411" s="585">
        <v>43256.710416666669</v>
      </c>
      <c r="C4411" s="376" t="s">
        <v>2050</v>
      </c>
      <c r="D4411" s="355">
        <v>2196</v>
      </c>
      <c r="E4411">
        <v>0.01</v>
      </c>
      <c r="F4411">
        <v>1.1653500000000001</v>
      </c>
      <c r="G4411" s="355">
        <v>0</v>
      </c>
      <c r="H4411">
        <v>1.1653500000000001</v>
      </c>
      <c r="I4411">
        <v>1.5</v>
      </c>
      <c r="J4411" s="355">
        <v>18042.72</v>
      </c>
    </row>
    <row r="4412" spans="1:10" x14ac:dyDescent="0.2">
      <c r="A4412">
        <v>10436</v>
      </c>
      <c r="B4412" s="585">
        <v>43256.636111111111</v>
      </c>
      <c r="C4412" s="376" t="s">
        <v>92</v>
      </c>
      <c r="D4412" s="355">
        <v>2197</v>
      </c>
      <c r="E4412">
        <v>0.03</v>
      </c>
      <c r="F4412">
        <v>1.16693</v>
      </c>
      <c r="G4412" s="355">
        <v>0</v>
      </c>
      <c r="H4412">
        <v>0</v>
      </c>
    </row>
    <row r="4413" spans="1:10" x14ac:dyDescent="0.2">
      <c r="A4413">
        <v>10448</v>
      </c>
      <c r="B4413" s="585">
        <v>43256.802083333336</v>
      </c>
      <c r="C4413" s="376" t="s">
        <v>2050</v>
      </c>
      <c r="D4413" s="355">
        <v>2197</v>
      </c>
      <c r="E4413">
        <v>0.03</v>
      </c>
      <c r="F4413">
        <v>1.1709099999999999</v>
      </c>
      <c r="G4413" s="355">
        <v>0</v>
      </c>
      <c r="H4413">
        <v>1.1709099999999999</v>
      </c>
      <c r="I4413">
        <v>11.73</v>
      </c>
      <c r="J4413" s="355">
        <v>18051.740000000002</v>
      </c>
    </row>
    <row r="4414" spans="1:10" x14ac:dyDescent="0.2">
      <c r="A4414">
        <v>10441</v>
      </c>
      <c r="B4414" s="585">
        <v>43256.711805555555</v>
      </c>
      <c r="C4414" s="376" t="s">
        <v>93</v>
      </c>
      <c r="D4414" s="355">
        <v>2198</v>
      </c>
      <c r="E4414">
        <v>0.01</v>
      </c>
      <c r="F4414">
        <v>1.16568</v>
      </c>
      <c r="G4414" s="355">
        <v>0</v>
      </c>
      <c r="H4414">
        <v>0</v>
      </c>
    </row>
    <row r="4415" spans="1:10" x14ac:dyDescent="0.2">
      <c r="A4415">
        <v>10513</v>
      </c>
      <c r="B4415" s="585">
        <v>43259.393055555556</v>
      </c>
      <c r="C4415" s="376" t="s">
        <v>2050</v>
      </c>
      <c r="D4415" s="355">
        <v>2198</v>
      </c>
      <c r="E4415">
        <v>0.01</v>
      </c>
      <c r="F4415">
        <v>1.17781</v>
      </c>
      <c r="G4415" s="355">
        <v>0</v>
      </c>
      <c r="H4415">
        <v>1.17781</v>
      </c>
      <c r="I4415">
        <v>-11.87</v>
      </c>
      <c r="J4415" s="355">
        <v>18050.37</v>
      </c>
    </row>
    <row r="4416" spans="1:10" x14ac:dyDescent="0.2">
      <c r="A4416">
        <v>10443</v>
      </c>
      <c r="B4416" s="585">
        <v>43256.795138888891</v>
      </c>
      <c r="C4416" s="376" t="s">
        <v>93</v>
      </c>
      <c r="D4416" s="355">
        <v>2199</v>
      </c>
      <c r="E4416">
        <v>0.02</v>
      </c>
      <c r="F4416">
        <v>1.1691800000000001</v>
      </c>
      <c r="G4416" s="355">
        <v>0</v>
      </c>
      <c r="H4416">
        <v>0</v>
      </c>
    </row>
    <row r="4417" spans="1:10" x14ac:dyDescent="0.2">
      <c r="A4417">
        <v>10514</v>
      </c>
      <c r="B4417" s="585">
        <v>43259.393055555556</v>
      </c>
      <c r="C4417" s="376" t="s">
        <v>2050</v>
      </c>
      <c r="D4417" s="355">
        <v>2199</v>
      </c>
      <c r="E4417">
        <v>0.02</v>
      </c>
      <c r="F4417">
        <v>1.17781</v>
      </c>
      <c r="G4417" s="355">
        <v>0</v>
      </c>
      <c r="H4417">
        <v>1.17781</v>
      </c>
      <c r="I4417">
        <v>-16.75</v>
      </c>
      <c r="J4417" s="355">
        <v>18033.62</v>
      </c>
    </row>
    <row r="4418" spans="1:10" x14ac:dyDescent="0.2">
      <c r="A4418">
        <v>10449</v>
      </c>
      <c r="B4418" s="585">
        <v>43256.802083333336</v>
      </c>
      <c r="C4418" s="376" t="s">
        <v>92</v>
      </c>
      <c r="D4418" s="355">
        <v>2200</v>
      </c>
      <c r="E4418">
        <v>0.01</v>
      </c>
      <c r="F4418">
        <v>1.1709400000000001</v>
      </c>
      <c r="G4418" s="355">
        <v>0</v>
      </c>
      <c r="H4418">
        <v>0</v>
      </c>
    </row>
    <row r="4419" spans="1:10" x14ac:dyDescent="0.2">
      <c r="A4419">
        <v>10451</v>
      </c>
      <c r="B4419" s="585">
        <v>43256.8125</v>
      </c>
      <c r="C4419" s="376" t="s">
        <v>2050</v>
      </c>
      <c r="D4419" s="355">
        <v>2200</v>
      </c>
      <c r="E4419">
        <v>0.01</v>
      </c>
      <c r="F4419">
        <v>1.1725099999999999</v>
      </c>
      <c r="G4419" s="355">
        <v>0</v>
      </c>
      <c r="H4419">
        <v>1.1725099999999999</v>
      </c>
      <c r="I4419">
        <v>1.5</v>
      </c>
      <c r="J4419" s="355">
        <v>18053.240000000002</v>
      </c>
    </row>
    <row r="4420" spans="1:10" x14ac:dyDescent="0.2">
      <c r="A4420">
        <v>10452</v>
      </c>
      <c r="B4420" s="585">
        <v>43256.8125</v>
      </c>
      <c r="C4420" s="376" t="s">
        <v>92</v>
      </c>
      <c r="D4420" s="355">
        <v>2201</v>
      </c>
      <c r="E4420">
        <v>0.01</v>
      </c>
      <c r="F4420">
        <v>1.17252</v>
      </c>
      <c r="G4420" s="355">
        <v>0</v>
      </c>
      <c r="H4420">
        <v>0</v>
      </c>
    </row>
    <row r="4421" spans="1:10" x14ac:dyDescent="0.2">
      <c r="A4421">
        <v>10462</v>
      </c>
      <c r="B4421" s="585">
        <v>43257.395138888889</v>
      </c>
      <c r="C4421" s="376" t="s">
        <v>2050</v>
      </c>
      <c r="D4421" s="355">
        <v>2201</v>
      </c>
      <c r="E4421">
        <v>0.01</v>
      </c>
      <c r="F4421">
        <v>1.17421</v>
      </c>
      <c r="G4421" s="355">
        <v>0</v>
      </c>
      <c r="H4421">
        <v>1.17421</v>
      </c>
      <c r="I4421">
        <v>1.5</v>
      </c>
      <c r="J4421" s="355">
        <v>18054.740000000002</v>
      </c>
    </row>
    <row r="4422" spans="1:10" x14ac:dyDescent="0.2">
      <c r="A4422">
        <v>10454</v>
      </c>
      <c r="B4422" s="585">
        <v>43256.813194444447</v>
      </c>
      <c r="C4422" s="376" t="s">
        <v>93</v>
      </c>
      <c r="D4422" s="355">
        <v>2202</v>
      </c>
      <c r="E4422">
        <v>0.03</v>
      </c>
      <c r="F4422">
        <v>1.17269</v>
      </c>
      <c r="G4422" s="355">
        <v>0</v>
      </c>
      <c r="H4422">
        <v>0</v>
      </c>
    </row>
    <row r="4423" spans="1:10" x14ac:dyDescent="0.2">
      <c r="A4423">
        <v>10515</v>
      </c>
      <c r="B4423" s="585">
        <v>43259.393055555556</v>
      </c>
      <c r="C4423" s="376" t="s">
        <v>2050</v>
      </c>
      <c r="D4423" s="355">
        <v>2202</v>
      </c>
      <c r="E4423">
        <v>0.03</v>
      </c>
      <c r="F4423">
        <v>1.17781</v>
      </c>
      <c r="G4423" s="355">
        <v>0</v>
      </c>
      <c r="H4423">
        <v>1.17781</v>
      </c>
      <c r="I4423">
        <v>-14.59</v>
      </c>
      <c r="J4423" s="355">
        <v>18019.03</v>
      </c>
    </row>
    <row r="4424" spans="1:10" x14ac:dyDescent="0.2">
      <c r="A4424">
        <v>10463</v>
      </c>
      <c r="B4424" s="585">
        <v>43257.395138888889</v>
      </c>
      <c r="C4424" s="376" t="s">
        <v>92</v>
      </c>
      <c r="D4424" s="355">
        <v>2203</v>
      </c>
      <c r="E4424">
        <v>0.01</v>
      </c>
      <c r="F4424">
        <v>1.1742300000000001</v>
      </c>
      <c r="G4424" s="355">
        <v>0</v>
      </c>
      <c r="H4424">
        <v>0</v>
      </c>
    </row>
    <row r="4425" spans="1:10" x14ac:dyDescent="0.2">
      <c r="A4425">
        <v>10465</v>
      </c>
      <c r="B4425" s="585">
        <v>43257.431944444441</v>
      </c>
      <c r="C4425" s="376" t="s">
        <v>2050</v>
      </c>
      <c r="D4425" s="355">
        <v>2203</v>
      </c>
      <c r="E4425">
        <v>0.01</v>
      </c>
      <c r="F4425">
        <v>1.1758</v>
      </c>
      <c r="G4425" s="355">
        <v>0</v>
      </c>
      <c r="H4425">
        <v>1.1758</v>
      </c>
      <c r="I4425">
        <v>1.5</v>
      </c>
      <c r="J4425" s="355">
        <v>18056.240000000002</v>
      </c>
    </row>
    <row r="4426" spans="1:10" x14ac:dyDescent="0.2">
      <c r="A4426">
        <v>10466</v>
      </c>
      <c r="B4426" s="585">
        <v>43257.431944444441</v>
      </c>
      <c r="C4426" s="376" t="s">
        <v>92</v>
      </c>
      <c r="D4426" s="355">
        <v>2204</v>
      </c>
      <c r="E4426">
        <v>0.01</v>
      </c>
      <c r="F4426">
        <v>1.1758299999999999</v>
      </c>
      <c r="G4426" s="355">
        <v>0</v>
      </c>
      <c r="H4426">
        <v>0</v>
      </c>
    </row>
    <row r="4427" spans="1:10" x14ac:dyDescent="0.2">
      <c r="A4427">
        <v>10473</v>
      </c>
      <c r="B4427" s="585">
        <v>43257.542361111111</v>
      </c>
      <c r="C4427" s="376" t="s">
        <v>2050</v>
      </c>
      <c r="D4427" s="355">
        <v>2204</v>
      </c>
      <c r="E4427">
        <v>0.01</v>
      </c>
      <c r="F4427">
        <v>1.1774</v>
      </c>
      <c r="G4427" s="355">
        <v>0</v>
      </c>
      <c r="H4427">
        <v>1.1774</v>
      </c>
      <c r="I4427">
        <v>1.5</v>
      </c>
      <c r="J4427" s="355">
        <v>18057.740000000002</v>
      </c>
    </row>
    <row r="4428" spans="1:10" x14ac:dyDescent="0.2">
      <c r="A4428">
        <v>10468</v>
      </c>
      <c r="B4428" s="585">
        <v>43257.434027777781</v>
      </c>
      <c r="C4428" s="376" t="s">
        <v>93</v>
      </c>
      <c r="D4428" s="355">
        <v>2205</v>
      </c>
      <c r="E4428">
        <v>0.06</v>
      </c>
      <c r="F4428">
        <v>1.17632</v>
      </c>
      <c r="G4428" s="355">
        <v>0</v>
      </c>
      <c r="H4428">
        <v>0</v>
      </c>
    </row>
    <row r="4429" spans="1:10" x14ac:dyDescent="0.2">
      <c r="A4429">
        <v>10516</v>
      </c>
      <c r="B4429" s="585">
        <v>43259.393055555556</v>
      </c>
      <c r="C4429" s="376" t="s">
        <v>2050</v>
      </c>
      <c r="D4429" s="355">
        <v>2205</v>
      </c>
      <c r="E4429">
        <v>0.06</v>
      </c>
      <c r="F4429">
        <v>1.17781</v>
      </c>
      <c r="G4429" s="355">
        <v>0</v>
      </c>
      <c r="H4429">
        <v>1.17781</v>
      </c>
      <c r="I4429">
        <v>-7.79</v>
      </c>
      <c r="J4429" s="355">
        <v>18011.240000000002</v>
      </c>
    </row>
    <row r="4430" spans="1:10" x14ac:dyDescent="0.2">
      <c r="A4430">
        <v>10474</v>
      </c>
      <c r="B4430" s="585">
        <v>43257.542361111111</v>
      </c>
      <c r="C4430" s="376" t="s">
        <v>92</v>
      </c>
      <c r="D4430" s="355">
        <v>2206</v>
      </c>
      <c r="E4430">
        <v>0.01</v>
      </c>
      <c r="F4430">
        <v>1.1774199999999999</v>
      </c>
      <c r="G4430" s="355">
        <v>0</v>
      </c>
      <c r="H4430">
        <v>0</v>
      </c>
    </row>
    <row r="4431" spans="1:10" x14ac:dyDescent="0.2">
      <c r="A4431">
        <v>10476</v>
      </c>
      <c r="B4431" s="585">
        <v>43257.698611111111</v>
      </c>
      <c r="C4431" s="376" t="s">
        <v>2050</v>
      </c>
      <c r="D4431" s="355">
        <v>2206</v>
      </c>
      <c r="E4431">
        <v>0.01</v>
      </c>
      <c r="F4431">
        <v>1.17899</v>
      </c>
      <c r="G4431" s="355">
        <v>0</v>
      </c>
      <c r="H4431">
        <v>1.17899</v>
      </c>
      <c r="I4431">
        <v>1.5</v>
      </c>
      <c r="J4431" s="355">
        <v>18059.240000000002</v>
      </c>
    </row>
    <row r="4432" spans="1:10" x14ac:dyDescent="0.2">
      <c r="A4432">
        <v>10477</v>
      </c>
      <c r="B4432" s="585">
        <v>43257.698611111111</v>
      </c>
      <c r="C4432" s="376" t="s">
        <v>92</v>
      </c>
      <c r="D4432" s="355">
        <v>2207</v>
      </c>
      <c r="E4432">
        <v>0.01</v>
      </c>
      <c r="F4432">
        <v>1.17902</v>
      </c>
      <c r="G4432" s="355">
        <v>0</v>
      </c>
      <c r="H4432">
        <v>0</v>
      </c>
    </row>
    <row r="4433" spans="1:10" x14ac:dyDescent="0.2">
      <c r="A4433">
        <v>10490</v>
      </c>
      <c r="B4433" s="585">
        <v>43258.411111111112</v>
      </c>
      <c r="C4433" s="376" t="s">
        <v>2050</v>
      </c>
      <c r="D4433" s="355">
        <v>2207</v>
      </c>
      <c r="E4433">
        <v>0.01</v>
      </c>
      <c r="F4433">
        <v>1.1809499999999999</v>
      </c>
      <c r="G4433" s="355">
        <v>0</v>
      </c>
      <c r="H4433">
        <v>1.1809499999999999</v>
      </c>
      <c r="I4433">
        <v>1.5</v>
      </c>
      <c r="J4433" s="355">
        <v>18060.740000000002</v>
      </c>
    </row>
    <row r="4434" spans="1:10" x14ac:dyDescent="0.2">
      <c r="A4434">
        <v>10484</v>
      </c>
      <c r="B4434" s="585">
        <v>43258.181944444441</v>
      </c>
      <c r="C4434" s="376" t="s">
        <v>93</v>
      </c>
      <c r="D4434" s="355">
        <v>2208</v>
      </c>
      <c r="E4434">
        <v>0.1</v>
      </c>
      <c r="F4434">
        <v>1.1798200000000001</v>
      </c>
      <c r="G4434" s="355">
        <v>0</v>
      </c>
      <c r="H4434">
        <v>0</v>
      </c>
    </row>
    <row r="4435" spans="1:10" x14ac:dyDescent="0.2">
      <c r="A4435">
        <v>10517</v>
      </c>
      <c r="B4435" s="585">
        <v>43259.393055555556</v>
      </c>
      <c r="C4435" s="376" t="s">
        <v>2050</v>
      </c>
      <c r="D4435" s="355">
        <v>2208</v>
      </c>
      <c r="E4435">
        <v>0.1</v>
      </c>
      <c r="F4435">
        <v>1.17781</v>
      </c>
      <c r="G4435" s="355">
        <v>0</v>
      </c>
      <c r="H4435">
        <v>1.17781</v>
      </c>
      <c r="I4435">
        <v>20.05</v>
      </c>
      <c r="J4435" s="355">
        <v>18031.3</v>
      </c>
    </row>
    <row r="4436" spans="1:10" x14ac:dyDescent="0.2">
      <c r="A4436">
        <v>10491</v>
      </c>
      <c r="B4436" s="585">
        <v>43258.411111111112</v>
      </c>
      <c r="C4436" s="376" t="s">
        <v>92</v>
      </c>
      <c r="D4436" s="355">
        <v>2209</v>
      </c>
      <c r="E4436">
        <v>0.01</v>
      </c>
      <c r="F4436">
        <v>1.1809700000000001</v>
      </c>
      <c r="G4436" s="355">
        <v>0</v>
      </c>
      <c r="H4436">
        <v>0</v>
      </c>
    </row>
    <row r="4437" spans="1:10" x14ac:dyDescent="0.2">
      <c r="A4437">
        <v>10493</v>
      </c>
      <c r="B4437" s="585">
        <v>43258.441666666666</v>
      </c>
      <c r="C4437" s="376" t="s">
        <v>2050</v>
      </c>
      <c r="D4437" s="355">
        <v>2209</v>
      </c>
      <c r="E4437">
        <v>0.01</v>
      </c>
      <c r="F4437">
        <v>1.1825399999999999</v>
      </c>
      <c r="G4437" s="355">
        <v>0</v>
      </c>
      <c r="H4437">
        <v>1.1825399999999999</v>
      </c>
      <c r="I4437">
        <v>1.5</v>
      </c>
      <c r="J4437" s="355">
        <v>18062.240000000002</v>
      </c>
    </row>
    <row r="4438" spans="1:10" x14ac:dyDescent="0.2">
      <c r="A4438">
        <v>10494</v>
      </c>
      <c r="B4438" s="585">
        <v>43258.441666666666</v>
      </c>
      <c r="C4438" s="376" t="s">
        <v>92</v>
      </c>
      <c r="D4438" s="355">
        <v>2210</v>
      </c>
      <c r="E4438">
        <v>0.01</v>
      </c>
      <c r="F4438">
        <v>1.18258</v>
      </c>
      <c r="G4438" s="355">
        <v>0</v>
      </c>
      <c r="H4438">
        <v>0</v>
      </c>
    </row>
    <row r="4439" spans="1:10" x14ac:dyDescent="0.2">
      <c r="A4439">
        <v>10542</v>
      </c>
      <c r="B4439" s="585">
        <v>43262.159722222219</v>
      </c>
      <c r="C4439" s="376" t="s">
        <v>2050</v>
      </c>
      <c r="D4439" s="355">
        <v>2210</v>
      </c>
      <c r="E4439">
        <v>0.01</v>
      </c>
      <c r="F4439">
        <v>1.1795899999999999</v>
      </c>
      <c r="G4439" s="355">
        <v>0</v>
      </c>
      <c r="H4439">
        <v>1.1795899999999999</v>
      </c>
      <c r="I4439">
        <v>-3.3</v>
      </c>
      <c r="J4439" s="355">
        <v>18137.29</v>
      </c>
    </row>
    <row r="4440" spans="1:10" x14ac:dyDescent="0.2">
      <c r="A4440">
        <v>10496</v>
      </c>
      <c r="B4440" s="585">
        <v>43258.45</v>
      </c>
      <c r="C4440" s="376" t="s">
        <v>93</v>
      </c>
      <c r="D4440" s="355">
        <v>2211</v>
      </c>
      <c r="E4440">
        <v>0.19</v>
      </c>
      <c r="F4440">
        <v>1.18333</v>
      </c>
      <c r="G4440" s="355">
        <v>0</v>
      </c>
      <c r="H4440">
        <v>0</v>
      </c>
    </row>
    <row r="4441" spans="1:10" x14ac:dyDescent="0.2">
      <c r="A4441">
        <v>10518</v>
      </c>
      <c r="B4441" s="585">
        <v>43259.393055555556</v>
      </c>
      <c r="C4441" s="376" t="s">
        <v>2050</v>
      </c>
      <c r="D4441" s="355">
        <v>2211</v>
      </c>
      <c r="E4441">
        <v>0.19</v>
      </c>
      <c r="F4441">
        <v>1.17781</v>
      </c>
      <c r="G4441" s="355">
        <v>0</v>
      </c>
      <c r="H4441">
        <v>1.17781</v>
      </c>
      <c r="I4441">
        <v>104.79</v>
      </c>
      <c r="J4441" s="355">
        <v>18136.09</v>
      </c>
    </row>
    <row r="4442" spans="1:10" x14ac:dyDescent="0.2">
      <c r="A4442">
        <v>10510</v>
      </c>
      <c r="B4442" s="585">
        <v>43259.386805555558</v>
      </c>
      <c r="C4442" s="376" t="s">
        <v>92</v>
      </c>
      <c r="D4442" s="355">
        <v>2212</v>
      </c>
      <c r="E4442">
        <v>0.02</v>
      </c>
      <c r="F4442">
        <v>1.17906</v>
      </c>
      <c r="G4442" s="355">
        <v>0</v>
      </c>
      <c r="H4442">
        <v>0</v>
      </c>
    </row>
    <row r="4443" spans="1:10" x14ac:dyDescent="0.2">
      <c r="A4443">
        <v>10543</v>
      </c>
      <c r="B4443" s="585">
        <v>43262.159722222219</v>
      </c>
      <c r="C4443" s="376" t="s">
        <v>2050</v>
      </c>
      <c r="D4443" s="355">
        <v>2212</v>
      </c>
      <c r="E4443">
        <v>0.02</v>
      </c>
      <c r="F4443">
        <v>1.1795899999999999</v>
      </c>
      <c r="G4443" s="355">
        <v>0</v>
      </c>
      <c r="H4443">
        <v>1.1795899999999999</v>
      </c>
      <c r="I4443">
        <v>0.68</v>
      </c>
      <c r="J4443" s="355">
        <v>18137.98</v>
      </c>
    </row>
    <row r="4444" spans="1:10" x14ac:dyDescent="0.2">
      <c r="A4444">
        <v>10519</v>
      </c>
      <c r="B4444" s="585">
        <v>43259.393055555556</v>
      </c>
      <c r="C4444" s="376" t="s">
        <v>93</v>
      </c>
      <c r="D4444" s="355">
        <v>2213</v>
      </c>
      <c r="E4444">
        <v>0.01</v>
      </c>
      <c r="F4444">
        <v>1.1778</v>
      </c>
      <c r="G4444" s="355">
        <v>0</v>
      </c>
      <c r="H4444">
        <v>0</v>
      </c>
    </row>
    <row r="4445" spans="1:10" x14ac:dyDescent="0.2">
      <c r="A4445">
        <v>10521</v>
      </c>
      <c r="B4445" s="585">
        <v>43259.472222222219</v>
      </c>
      <c r="C4445" s="376" t="s">
        <v>2050</v>
      </c>
      <c r="D4445" s="355">
        <v>2213</v>
      </c>
      <c r="E4445">
        <v>0.01</v>
      </c>
      <c r="F4445">
        <v>1.1762300000000001</v>
      </c>
      <c r="G4445" s="355">
        <v>0</v>
      </c>
      <c r="H4445">
        <v>1.1762300000000001</v>
      </c>
      <c r="I4445">
        <v>1.5</v>
      </c>
      <c r="J4445" s="355">
        <v>18137.59</v>
      </c>
    </row>
    <row r="4446" spans="1:10" x14ac:dyDescent="0.2">
      <c r="A4446">
        <v>10522</v>
      </c>
      <c r="B4446" s="585">
        <v>43259.472222222219</v>
      </c>
      <c r="C4446" s="376" t="s">
        <v>93</v>
      </c>
      <c r="D4446" s="355">
        <v>2214</v>
      </c>
      <c r="E4446">
        <v>0.01</v>
      </c>
      <c r="F4446">
        <v>1.17615</v>
      </c>
      <c r="G4446" s="355">
        <v>0</v>
      </c>
      <c r="H4446">
        <v>0</v>
      </c>
    </row>
    <row r="4447" spans="1:10" x14ac:dyDescent="0.2">
      <c r="A4447">
        <v>10528</v>
      </c>
      <c r="B4447" s="585">
        <v>43259.547222222223</v>
      </c>
      <c r="C4447" s="376" t="s">
        <v>2050</v>
      </c>
      <c r="D4447" s="355">
        <v>2214</v>
      </c>
      <c r="E4447">
        <v>0.01</v>
      </c>
      <c r="F4447">
        <v>1.17458</v>
      </c>
      <c r="G4447" s="355">
        <v>0</v>
      </c>
      <c r="H4447">
        <v>1.17458</v>
      </c>
      <c r="I4447">
        <v>1.5</v>
      </c>
      <c r="J4447" s="355">
        <v>18139.09</v>
      </c>
    </row>
    <row r="4448" spans="1:10" x14ac:dyDescent="0.2">
      <c r="A4448">
        <v>10524</v>
      </c>
      <c r="B4448" s="585">
        <v>43259.543749999997</v>
      </c>
      <c r="C4448" s="376" t="s">
        <v>92</v>
      </c>
      <c r="D4448" s="355">
        <v>2215</v>
      </c>
      <c r="E4448">
        <v>0.03</v>
      </c>
      <c r="F4448">
        <v>1.17553</v>
      </c>
      <c r="G4448" s="355">
        <v>0</v>
      </c>
      <c r="H4448">
        <v>0</v>
      </c>
    </row>
    <row r="4449" spans="1:10" x14ac:dyDescent="0.2">
      <c r="A4449">
        <v>10544</v>
      </c>
      <c r="B4449" s="585">
        <v>43262.159722222219</v>
      </c>
      <c r="C4449" s="376" t="s">
        <v>2050</v>
      </c>
      <c r="D4449" s="355">
        <v>2215</v>
      </c>
      <c r="E4449">
        <v>0.03</v>
      </c>
      <c r="F4449">
        <v>1.1795899999999999</v>
      </c>
      <c r="G4449" s="355">
        <v>0</v>
      </c>
      <c r="H4449">
        <v>1.1795899999999999</v>
      </c>
      <c r="I4449">
        <v>11.61</v>
      </c>
      <c r="J4449" s="355">
        <v>18149.59</v>
      </c>
    </row>
    <row r="4450" spans="1:10" x14ac:dyDescent="0.2">
      <c r="A4450">
        <v>10529</v>
      </c>
      <c r="B4450" s="585">
        <v>43259.547222222223</v>
      </c>
      <c r="C4450" s="376" t="s">
        <v>93</v>
      </c>
      <c r="D4450" s="355">
        <v>2216</v>
      </c>
      <c r="E4450">
        <v>0.01</v>
      </c>
      <c r="F4450">
        <v>1.17452</v>
      </c>
      <c r="G4450" s="355">
        <v>0</v>
      </c>
      <c r="H4450">
        <v>0</v>
      </c>
    </row>
    <row r="4451" spans="1:10" x14ac:dyDescent="0.2">
      <c r="A4451">
        <v>10531</v>
      </c>
      <c r="B4451" s="585">
        <v>43259.59097222222</v>
      </c>
      <c r="C4451" s="376" t="s">
        <v>2050</v>
      </c>
      <c r="D4451" s="355">
        <v>2216</v>
      </c>
      <c r="E4451">
        <v>0.01</v>
      </c>
      <c r="F4451">
        <v>1.1729499999999999</v>
      </c>
      <c r="G4451" s="355">
        <v>0</v>
      </c>
      <c r="H4451">
        <v>1.1729499999999999</v>
      </c>
      <c r="I4451">
        <v>1.5</v>
      </c>
      <c r="J4451" s="355">
        <v>18140.59</v>
      </c>
    </row>
    <row r="4452" spans="1:10" x14ac:dyDescent="0.2">
      <c r="A4452">
        <v>10532</v>
      </c>
      <c r="B4452" s="585">
        <v>43259.59097222222</v>
      </c>
      <c r="C4452" s="376" t="s">
        <v>93</v>
      </c>
      <c r="D4452" s="355">
        <v>2217</v>
      </c>
      <c r="E4452">
        <v>0.01</v>
      </c>
      <c r="F4452">
        <v>1.1728499999999999</v>
      </c>
      <c r="G4452" s="355">
        <v>0</v>
      </c>
      <c r="H4452">
        <v>0</v>
      </c>
    </row>
    <row r="4453" spans="1:10" x14ac:dyDescent="0.2">
      <c r="A4453">
        <v>10568</v>
      </c>
      <c r="B4453" s="585">
        <v>43263.125694444447</v>
      </c>
      <c r="C4453" s="376" t="s">
        <v>2050</v>
      </c>
      <c r="D4453" s="355">
        <v>2217</v>
      </c>
      <c r="E4453">
        <v>0.01</v>
      </c>
      <c r="F4453">
        <v>1.17605</v>
      </c>
      <c r="G4453" s="355">
        <v>0</v>
      </c>
      <c r="H4453">
        <v>1.17605</v>
      </c>
      <c r="I4453">
        <v>-3.14</v>
      </c>
      <c r="J4453" s="355">
        <v>18152.45</v>
      </c>
    </row>
    <row r="4454" spans="1:10" x14ac:dyDescent="0.2">
      <c r="A4454">
        <v>10534</v>
      </c>
      <c r="B4454" s="585">
        <v>43259.680555555555</v>
      </c>
      <c r="C4454" s="376" t="s">
        <v>93</v>
      </c>
      <c r="D4454" s="355">
        <v>2218</v>
      </c>
      <c r="E4454">
        <v>0.02</v>
      </c>
      <c r="F4454">
        <v>1.17635</v>
      </c>
      <c r="G4454" s="355">
        <v>0</v>
      </c>
      <c r="H4454">
        <v>0</v>
      </c>
    </row>
    <row r="4455" spans="1:10" x14ac:dyDescent="0.2">
      <c r="A4455">
        <v>10569</v>
      </c>
      <c r="B4455" s="585">
        <v>43263.125694444447</v>
      </c>
      <c r="C4455" s="376" t="s">
        <v>2050</v>
      </c>
      <c r="D4455" s="355">
        <v>2218</v>
      </c>
      <c r="E4455">
        <v>0.02</v>
      </c>
      <c r="F4455">
        <v>1.17605</v>
      </c>
      <c r="G4455" s="355">
        <v>0</v>
      </c>
      <c r="H4455">
        <v>1.17605</v>
      </c>
      <c r="I4455">
        <v>0.72</v>
      </c>
      <c r="J4455" s="355">
        <v>18153.169999999998</v>
      </c>
    </row>
    <row r="4456" spans="1:10" x14ac:dyDescent="0.2">
      <c r="A4456">
        <v>10545</v>
      </c>
      <c r="B4456" s="585">
        <v>43262.159722222219</v>
      </c>
      <c r="C4456" s="376" t="s">
        <v>92</v>
      </c>
      <c r="D4456" s="355">
        <v>2219</v>
      </c>
      <c r="E4456">
        <v>0.01</v>
      </c>
      <c r="F4456">
        <v>1.17961</v>
      </c>
      <c r="G4456" s="355">
        <v>0</v>
      </c>
      <c r="H4456">
        <v>0</v>
      </c>
    </row>
    <row r="4457" spans="1:10" x14ac:dyDescent="0.2">
      <c r="A4457">
        <v>10551</v>
      </c>
      <c r="B4457" s="585">
        <v>43262.385416666664</v>
      </c>
      <c r="C4457" s="376" t="s">
        <v>2050</v>
      </c>
      <c r="D4457" s="355">
        <v>2219</v>
      </c>
      <c r="E4457">
        <v>0.01</v>
      </c>
      <c r="F4457">
        <v>1.1811799999999999</v>
      </c>
      <c r="G4457" s="355">
        <v>0</v>
      </c>
      <c r="H4457">
        <v>1.1811799999999999</v>
      </c>
      <c r="I4457">
        <v>1.5</v>
      </c>
      <c r="J4457" s="355">
        <v>18151.09</v>
      </c>
    </row>
    <row r="4458" spans="1:10" x14ac:dyDescent="0.2">
      <c r="A4458">
        <v>10547</v>
      </c>
      <c r="B4458" s="585">
        <v>43262.161111111112</v>
      </c>
      <c r="C4458" s="376" t="s">
        <v>93</v>
      </c>
      <c r="D4458" s="355">
        <v>2220</v>
      </c>
      <c r="E4458">
        <v>0.03</v>
      </c>
      <c r="F4458">
        <v>1.17987</v>
      </c>
      <c r="G4458" s="355">
        <v>0</v>
      </c>
      <c r="H4458">
        <v>0</v>
      </c>
    </row>
    <row r="4459" spans="1:10" x14ac:dyDescent="0.2">
      <c r="A4459">
        <v>10570</v>
      </c>
      <c r="B4459" s="585">
        <v>43263.125694444447</v>
      </c>
      <c r="C4459" s="376" t="s">
        <v>2050</v>
      </c>
      <c r="D4459" s="355">
        <v>2220</v>
      </c>
      <c r="E4459">
        <v>0.03</v>
      </c>
      <c r="F4459">
        <v>1.17605</v>
      </c>
      <c r="G4459" s="355">
        <v>0</v>
      </c>
      <c r="H4459">
        <v>1.17605</v>
      </c>
      <c r="I4459">
        <v>11.45</v>
      </c>
      <c r="J4459" s="355">
        <v>18164.62</v>
      </c>
    </row>
    <row r="4460" spans="1:10" x14ac:dyDescent="0.2">
      <c r="A4460">
        <v>10552</v>
      </c>
      <c r="B4460" s="585">
        <v>43262.385416666664</v>
      </c>
      <c r="C4460" s="376" t="s">
        <v>92</v>
      </c>
      <c r="D4460" s="355">
        <v>2221</v>
      </c>
      <c r="E4460">
        <v>0.01</v>
      </c>
      <c r="F4460">
        <v>1.18127</v>
      </c>
      <c r="G4460" s="355">
        <v>0</v>
      </c>
      <c r="H4460">
        <v>0</v>
      </c>
    </row>
    <row r="4461" spans="1:10" x14ac:dyDescent="0.2">
      <c r="A4461">
        <v>10557</v>
      </c>
      <c r="B4461" s="585">
        <v>43262.695833333331</v>
      </c>
      <c r="C4461" s="376" t="s">
        <v>2050</v>
      </c>
      <c r="D4461" s="355">
        <v>2221</v>
      </c>
      <c r="E4461">
        <v>0.01</v>
      </c>
      <c r="F4461">
        <v>1.1805000000000001</v>
      </c>
      <c r="G4461" s="355">
        <v>0</v>
      </c>
      <c r="H4461">
        <v>1.1805000000000001</v>
      </c>
      <c r="I4461">
        <v>-0.84</v>
      </c>
      <c r="J4461" s="355">
        <v>18150.25</v>
      </c>
    </row>
    <row r="4462" spans="1:10" x14ac:dyDescent="0.2">
      <c r="A4462">
        <v>10554</v>
      </c>
      <c r="B4462" s="585">
        <v>43262.626388888886</v>
      </c>
      <c r="C4462" s="376" t="s">
        <v>92</v>
      </c>
      <c r="D4462" s="355">
        <v>2222</v>
      </c>
      <c r="E4462">
        <v>0.02</v>
      </c>
      <c r="F4462">
        <v>1.1777599999999999</v>
      </c>
      <c r="G4462" s="355">
        <v>0</v>
      </c>
      <c r="H4462">
        <v>0</v>
      </c>
    </row>
    <row r="4463" spans="1:10" x14ac:dyDescent="0.2">
      <c r="A4463">
        <v>10558</v>
      </c>
      <c r="B4463" s="585">
        <v>43262.695833333331</v>
      </c>
      <c r="C4463" s="376" t="s">
        <v>2050</v>
      </c>
      <c r="D4463" s="355">
        <v>2222</v>
      </c>
      <c r="E4463">
        <v>0.02</v>
      </c>
      <c r="F4463">
        <v>1.1805000000000001</v>
      </c>
      <c r="G4463" s="355">
        <v>0</v>
      </c>
      <c r="H4463">
        <v>1.1805000000000001</v>
      </c>
      <c r="I4463">
        <v>5.34</v>
      </c>
      <c r="J4463" s="355">
        <v>18155.59</v>
      </c>
    </row>
    <row r="4464" spans="1:10" x14ac:dyDescent="0.2">
      <c r="A4464">
        <v>10559</v>
      </c>
      <c r="B4464" s="585">
        <v>43262.695833333331</v>
      </c>
      <c r="C4464" s="376" t="s">
        <v>92</v>
      </c>
      <c r="D4464" s="355">
        <v>2223</v>
      </c>
      <c r="E4464">
        <v>0.01</v>
      </c>
      <c r="F4464">
        <v>1.18052</v>
      </c>
      <c r="G4464" s="355">
        <v>0</v>
      </c>
      <c r="H4464">
        <v>0</v>
      </c>
    </row>
    <row r="4465" spans="1:10" x14ac:dyDescent="0.2">
      <c r="A4465">
        <v>10579</v>
      </c>
      <c r="B4465" s="585">
        <v>43263.436111111114</v>
      </c>
      <c r="C4465" s="376" t="s">
        <v>2050</v>
      </c>
      <c r="D4465" s="355">
        <v>2223</v>
      </c>
      <c r="E4465">
        <v>0.01</v>
      </c>
      <c r="F4465">
        <v>1.1798</v>
      </c>
      <c r="G4465" s="355">
        <v>0</v>
      </c>
      <c r="H4465">
        <v>1.1798</v>
      </c>
      <c r="I4465">
        <v>-0.91</v>
      </c>
      <c r="J4465" s="355">
        <v>18165.21</v>
      </c>
    </row>
    <row r="4466" spans="1:10" x14ac:dyDescent="0.2">
      <c r="A4466">
        <v>10565</v>
      </c>
      <c r="B4466" s="585">
        <v>43263.125694444447</v>
      </c>
      <c r="C4466" s="376" t="s">
        <v>92</v>
      </c>
      <c r="D4466" s="355">
        <v>2224</v>
      </c>
      <c r="E4466">
        <v>0.02</v>
      </c>
      <c r="F4466">
        <v>1.17702</v>
      </c>
      <c r="G4466" s="355">
        <v>0</v>
      </c>
      <c r="H4466">
        <v>0</v>
      </c>
    </row>
    <row r="4467" spans="1:10" x14ac:dyDescent="0.2">
      <c r="A4467">
        <v>10580</v>
      </c>
      <c r="B4467" s="585">
        <v>43263.436111111114</v>
      </c>
      <c r="C4467" s="376" t="s">
        <v>2050</v>
      </c>
      <c r="D4467" s="355">
        <v>2224</v>
      </c>
      <c r="E4467">
        <v>0.02</v>
      </c>
      <c r="F4467">
        <v>1.1798</v>
      </c>
      <c r="G4467" s="355">
        <v>0</v>
      </c>
      <c r="H4467">
        <v>1.1798</v>
      </c>
      <c r="I4467">
        <v>5.42</v>
      </c>
      <c r="J4467" s="355">
        <v>18170.63</v>
      </c>
    </row>
    <row r="4468" spans="1:10" x14ac:dyDescent="0.2">
      <c r="A4468">
        <v>10571</v>
      </c>
      <c r="B4468" s="585">
        <v>43263.125694444447</v>
      </c>
      <c r="C4468" s="376" t="s">
        <v>93</v>
      </c>
      <c r="D4468" s="355">
        <v>2225</v>
      </c>
      <c r="E4468">
        <v>0.01</v>
      </c>
      <c r="F4468">
        <v>1.1760200000000001</v>
      </c>
      <c r="G4468" s="355">
        <v>0</v>
      </c>
      <c r="H4468">
        <v>0</v>
      </c>
    </row>
    <row r="4469" spans="1:10" x14ac:dyDescent="0.2">
      <c r="A4469">
        <v>10573</v>
      </c>
      <c r="B4469" s="585">
        <v>43263.126388888886</v>
      </c>
      <c r="C4469" s="376" t="s">
        <v>2050</v>
      </c>
      <c r="D4469" s="355">
        <v>2225</v>
      </c>
      <c r="E4469">
        <v>0.01</v>
      </c>
      <c r="F4469">
        <v>1.17445</v>
      </c>
      <c r="G4469" s="355">
        <v>0</v>
      </c>
      <c r="H4469">
        <v>1.17445</v>
      </c>
      <c r="I4469">
        <v>1.5</v>
      </c>
      <c r="J4469" s="355">
        <v>18166.12</v>
      </c>
    </row>
    <row r="4470" spans="1:10" x14ac:dyDescent="0.2">
      <c r="A4470">
        <v>10574</v>
      </c>
      <c r="B4470" s="585">
        <v>43263.128472222219</v>
      </c>
      <c r="C4470" s="376" t="s">
        <v>93</v>
      </c>
      <c r="D4470" s="355">
        <v>2226</v>
      </c>
      <c r="E4470">
        <v>0.01</v>
      </c>
      <c r="F4470">
        <v>1.17543</v>
      </c>
      <c r="G4470" s="355">
        <v>0</v>
      </c>
      <c r="H4470">
        <v>0</v>
      </c>
    </row>
    <row r="4471" spans="1:10" x14ac:dyDescent="0.2">
      <c r="A4471">
        <v>10586</v>
      </c>
      <c r="B4471" s="585">
        <v>43263.84097222222</v>
      </c>
      <c r="C4471" s="376" t="s">
        <v>2050</v>
      </c>
      <c r="D4471" s="355">
        <v>2226</v>
      </c>
      <c r="E4471">
        <v>0.01</v>
      </c>
      <c r="F4471">
        <v>1.1761900000000001</v>
      </c>
      <c r="G4471" s="355">
        <v>0</v>
      </c>
      <c r="H4471">
        <v>1.1761900000000001</v>
      </c>
      <c r="I4471">
        <v>-0.83</v>
      </c>
      <c r="J4471" s="355">
        <v>18169.8</v>
      </c>
    </row>
    <row r="4472" spans="1:10" x14ac:dyDescent="0.2">
      <c r="A4472">
        <v>10576</v>
      </c>
      <c r="B4472" s="585">
        <v>43263.425000000003</v>
      </c>
      <c r="C4472" s="376" t="s">
        <v>93</v>
      </c>
      <c r="D4472" s="355">
        <v>2227</v>
      </c>
      <c r="E4472">
        <v>0.02</v>
      </c>
      <c r="F4472">
        <v>1.17893</v>
      </c>
      <c r="G4472" s="355">
        <v>0</v>
      </c>
      <c r="H4472">
        <v>0</v>
      </c>
    </row>
    <row r="4473" spans="1:10" x14ac:dyDescent="0.2">
      <c r="A4473">
        <v>10587</v>
      </c>
      <c r="B4473" s="585">
        <v>43263.84097222222</v>
      </c>
      <c r="C4473" s="376" t="s">
        <v>2050</v>
      </c>
      <c r="D4473" s="355">
        <v>2227</v>
      </c>
      <c r="E4473">
        <v>0.02</v>
      </c>
      <c r="F4473">
        <v>1.1761900000000001</v>
      </c>
      <c r="G4473" s="355">
        <v>0</v>
      </c>
      <c r="H4473">
        <v>1.1761900000000001</v>
      </c>
      <c r="I4473">
        <v>5.34</v>
      </c>
      <c r="J4473" s="355">
        <v>18175.14</v>
      </c>
    </row>
    <row r="4474" spans="1:10" x14ac:dyDescent="0.2">
      <c r="A4474">
        <v>10581</v>
      </c>
      <c r="B4474" s="585">
        <v>43263.436111111114</v>
      </c>
      <c r="C4474" s="376" t="s">
        <v>92</v>
      </c>
      <c r="D4474" s="355">
        <v>2228</v>
      </c>
      <c r="E4474">
        <v>0.01</v>
      </c>
      <c r="F4474">
        <v>1.1798599999999999</v>
      </c>
      <c r="G4474" s="355">
        <v>0</v>
      </c>
      <c r="H4474">
        <v>0</v>
      </c>
    </row>
    <row r="4475" spans="1:10" x14ac:dyDescent="0.2">
      <c r="A4475">
        <v>10599</v>
      </c>
      <c r="B4475" s="585">
        <v>43264.834027777775</v>
      </c>
      <c r="C4475" s="376" t="s">
        <v>2050</v>
      </c>
      <c r="D4475" s="355">
        <v>2228</v>
      </c>
      <c r="E4475">
        <v>0.01</v>
      </c>
      <c r="F4475">
        <v>1.1792</v>
      </c>
      <c r="G4475" s="355">
        <v>0</v>
      </c>
      <c r="H4475">
        <v>1.1792</v>
      </c>
      <c r="I4475">
        <v>-0.85</v>
      </c>
      <c r="J4475" s="355">
        <v>18175.79</v>
      </c>
    </row>
    <row r="4476" spans="1:10" x14ac:dyDescent="0.2">
      <c r="A4476">
        <v>10583</v>
      </c>
      <c r="B4476" s="585">
        <v>43263.840277777781</v>
      </c>
      <c r="C4476" s="376" t="s">
        <v>92</v>
      </c>
      <c r="D4476" s="355">
        <v>2229</v>
      </c>
      <c r="E4476">
        <v>0.02</v>
      </c>
      <c r="F4476">
        <v>1.1763399999999999</v>
      </c>
      <c r="G4476" s="355">
        <v>0</v>
      </c>
      <c r="H4476">
        <v>0</v>
      </c>
    </row>
    <row r="4477" spans="1:10" x14ac:dyDescent="0.2">
      <c r="A4477">
        <v>10600</v>
      </c>
      <c r="B4477" s="585">
        <v>43264.834027777775</v>
      </c>
      <c r="C4477" s="376" t="s">
        <v>2050</v>
      </c>
      <c r="D4477" s="355">
        <v>2229</v>
      </c>
      <c r="E4477">
        <v>0.02</v>
      </c>
      <c r="F4477">
        <v>1.1792</v>
      </c>
      <c r="G4477" s="355">
        <v>0</v>
      </c>
      <c r="H4477">
        <v>1.1792</v>
      </c>
      <c r="I4477">
        <v>5.34</v>
      </c>
      <c r="J4477" s="355">
        <v>18181.13</v>
      </c>
    </row>
    <row r="4478" spans="1:10" x14ac:dyDescent="0.2">
      <c r="A4478">
        <v>10588</v>
      </c>
      <c r="B4478" s="585">
        <v>43263.84097222222</v>
      </c>
      <c r="C4478" s="376" t="s">
        <v>93</v>
      </c>
      <c r="D4478" s="355">
        <v>2230</v>
      </c>
      <c r="E4478">
        <v>0.01</v>
      </c>
      <c r="F4478">
        <v>1.1760299999999999</v>
      </c>
      <c r="G4478" s="355">
        <v>0</v>
      </c>
      <c r="H4478">
        <v>0</v>
      </c>
    </row>
    <row r="4479" spans="1:10" x14ac:dyDescent="0.2">
      <c r="A4479">
        <v>10590</v>
      </c>
      <c r="B4479" s="585">
        <v>43263.84652777778</v>
      </c>
      <c r="C4479" s="376" t="s">
        <v>2050</v>
      </c>
      <c r="D4479" s="355">
        <v>2230</v>
      </c>
      <c r="E4479">
        <v>0.01</v>
      </c>
      <c r="F4479">
        <v>1.1744600000000001</v>
      </c>
      <c r="G4479" s="355">
        <v>0</v>
      </c>
      <c r="H4479">
        <v>1.1744600000000001</v>
      </c>
      <c r="I4479">
        <v>1.5</v>
      </c>
      <c r="J4479" s="355">
        <v>18176.64</v>
      </c>
    </row>
    <row r="4480" spans="1:10" x14ac:dyDescent="0.2">
      <c r="A4480">
        <v>10591</v>
      </c>
      <c r="B4480" s="585">
        <v>43263.84652777778</v>
      </c>
      <c r="C4480" s="376" t="s">
        <v>93</v>
      </c>
      <c r="D4480" s="355">
        <v>2231</v>
      </c>
      <c r="E4480">
        <v>0.01</v>
      </c>
      <c r="F4480">
        <v>1.17442</v>
      </c>
      <c r="G4480" s="355">
        <v>0</v>
      </c>
      <c r="H4480">
        <v>0</v>
      </c>
    </row>
    <row r="4481" spans="1:10" x14ac:dyDescent="0.2">
      <c r="A4481">
        <v>10603</v>
      </c>
      <c r="B4481" s="585">
        <v>43264.876388888886</v>
      </c>
      <c r="C4481" s="376" t="s">
        <v>2050</v>
      </c>
      <c r="D4481" s="355">
        <v>2231</v>
      </c>
      <c r="E4481">
        <v>0.01</v>
      </c>
      <c r="F4481">
        <v>1.1752100000000001</v>
      </c>
      <c r="G4481" s="355">
        <v>0</v>
      </c>
      <c r="H4481">
        <v>1.1752100000000001</v>
      </c>
      <c r="I4481">
        <v>-0.79</v>
      </c>
      <c r="J4481" s="355">
        <v>18180.34</v>
      </c>
    </row>
    <row r="4482" spans="1:10" x14ac:dyDescent="0.2">
      <c r="A4482">
        <v>10596</v>
      </c>
      <c r="B4482" s="585">
        <v>43264.681250000001</v>
      </c>
      <c r="C4482" s="376" t="s">
        <v>93</v>
      </c>
      <c r="D4482" s="355">
        <v>2232</v>
      </c>
      <c r="E4482">
        <v>0.02</v>
      </c>
      <c r="F4482">
        <v>1.1779200000000001</v>
      </c>
      <c r="G4482" s="355">
        <v>0</v>
      </c>
      <c r="H4482">
        <v>0</v>
      </c>
    </row>
    <row r="4483" spans="1:10" x14ac:dyDescent="0.2">
      <c r="A4483">
        <v>10604</v>
      </c>
      <c r="B4483" s="585">
        <v>43264.876388888886</v>
      </c>
      <c r="C4483" s="376" t="s">
        <v>2050</v>
      </c>
      <c r="D4483" s="355">
        <v>2232</v>
      </c>
      <c r="E4483">
        <v>0.02</v>
      </c>
      <c r="F4483">
        <v>1.1752100000000001</v>
      </c>
      <c r="G4483" s="355">
        <v>0</v>
      </c>
      <c r="H4483">
        <v>1.1752100000000001</v>
      </c>
      <c r="I4483">
        <v>5.28</v>
      </c>
      <c r="J4483" s="355">
        <v>18185.62</v>
      </c>
    </row>
    <row r="4484" spans="1:10" x14ac:dyDescent="0.2">
      <c r="A4484">
        <v>10601</v>
      </c>
      <c r="B4484" s="585">
        <v>43264.834027777775</v>
      </c>
      <c r="C4484" s="376" t="s">
        <v>92</v>
      </c>
      <c r="D4484" s="355">
        <v>2233</v>
      </c>
      <c r="E4484">
        <v>0.01</v>
      </c>
      <c r="F4484">
        <v>1.1792400000000001</v>
      </c>
      <c r="G4484" s="355">
        <v>0</v>
      </c>
      <c r="H4484">
        <v>0</v>
      </c>
    </row>
    <row r="4485" spans="1:10" x14ac:dyDescent="0.2">
      <c r="A4485">
        <v>10616</v>
      </c>
      <c r="B4485" s="585">
        <v>43264.917361111111</v>
      </c>
      <c r="C4485" s="376" t="s">
        <v>2050</v>
      </c>
      <c r="D4485" s="355">
        <v>2233</v>
      </c>
      <c r="E4485">
        <v>0.01</v>
      </c>
      <c r="F4485">
        <v>1.1779200000000001</v>
      </c>
      <c r="G4485" s="355">
        <v>0</v>
      </c>
      <c r="H4485">
        <v>1.1779200000000001</v>
      </c>
      <c r="I4485">
        <v>-1.39</v>
      </c>
      <c r="J4485" s="355">
        <v>18185.73</v>
      </c>
    </row>
    <row r="4486" spans="1:10" x14ac:dyDescent="0.2">
      <c r="A4486">
        <v>10605</v>
      </c>
      <c r="B4486" s="585">
        <v>43264.878472222219</v>
      </c>
      <c r="C4486" s="376" t="s">
        <v>93</v>
      </c>
      <c r="D4486" s="355">
        <v>2234</v>
      </c>
      <c r="E4486">
        <v>0.01</v>
      </c>
      <c r="F4486">
        <v>1.1749000000000001</v>
      </c>
      <c r="G4486" s="355">
        <v>0</v>
      </c>
      <c r="H4486">
        <v>0</v>
      </c>
    </row>
    <row r="4487" spans="1:10" x14ac:dyDescent="0.2">
      <c r="A4487">
        <v>10610</v>
      </c>
      <c r="B4487" s="585">
        <v>43264.897222222222</v>
      </c>
      <c r="C4487" s="376" t="s">
        <v>2050</v>
      </c>
      <c r="D4487" s="355">
        <v>2234</v>
      </c>
      <c r="E4487">
        <v>0.01</v>
      </c>
      <c r="F4487">
        <v>1.17333</v>
      </c>
      <c r="G4487" s="355">
        <v>0</v>
      </c>
      <c r="H4487">
        <v>1.17333</v>
      </c>
      <c r="I4487">
        <v>1.5</v>
      </c>
      <c r="J4487" s="355">
        <v>18187.12</v>
      </c>
    </row>
    <row r="4488" spans="1:10" x14ac:dyDescent="0.2">
      <c r="A4488">
        <v>10607</v>
      </c>
      <c r="B4488" s="585">
        <v>43264.878472222219</v>
      </c>
      <c r="C4488" s="376" t="s">
        <v>92</v>
      </c>
      <c r="D4488" s="355">
        <v>2235</v>
      </c>
      <c r="E4488">
        <v>0.02</v>
      </c>
      <c r="F4488">
        <v>1.1749099999999999</v>
      </c>
      <c r="G4488" s="355">
        <v>0</v>
      </c>
      <c r="H4488">
        <v>0</v>
      </c>
    </row>
    <row r="4489" spans="1:10" x14ac:dyDescent="0.2">
      <c r="A4489">
        <v>10617</v>
      </c>
      <c r="B4489" s="585">
        <v>43264.917361111111</v>
      </c>
      <c r="C4489" s="376" t="s">
        <v>2050</v>
      </c>
      <c r="D4489" s="355">
        <v>2235</v>
      </c>
      <c r="E4489">
        <v>0.02</v>
      </c>
      <c r="F4489">
        <v>1.1779200000000001</v>
      </c>
      <c r="G4489" s="355">
        <v>0</v>
      </c>
      <c r="H4489">
        <v>1.1779200000000001</v>
      </c>
      <c r="I4489">
        <v>5.88</v>
      </c>
      <c r="J4489" s="355">
        <v>18191.61</v>
      </c>
    </row>
    <row r="4490" spans="1:10" x14ac:dyDescent="0.2">
      <c r="A4490">
        <v>10611</v>
      </c>
      <c r="B4490" s="585">
        <v>43264.897222222222</v>
      </c>
      <c r="C4490" s="376" t="s">
        <v>93</v>
      </c>
      <c r="D4490" s="355">
        <v>2236</v>
      </c>
      <c r="E4490">
        <v>0.01</v>
      </c>
      <c r="F4490">
        <v>1.1733100000000001</v>
      </c>
      <c r="G4490" s="355">
        <v>0</v>
      </c>
      <c r="H4490">
        <v>0</v>
      </c>
    </row>
    <row r="4491" spans="1:10" x14ac:dyDescent="0.2">
      <c r="A4491">
        <v>10636</v>
      </c>
      <c r="B4491" s="585">
        <v>43265.620138888888</v>
      </c>
      <c r="C4491" s="376" t="s">
        <v>2050</v>
      </c>
      <c r="D4491" s="355">
        <v>2236</v>
      </c>
      <c r="E4491">
        <v>0.01</v>
      </c>
      <c r="F4491">
        <v>1.17655</v>
      </c>
      <c r="G4491" s="355">
        <v>0</v>
      </c>
      <c r="H4491">
        <v>1.17655</v>
      </c>
      <c r="I4491">
        <v>-3.11</v>
      </c>
      <c r="J4491" s="355">
        <v>18193</v>
      </c>
    </row>
    <row r="4492" spans="1:10" x14ac:dyDescent="0.2">
      <c r="A4492">
        <v>10613</v>
      </c>
      <c r="B4492" s="585">
        <v>43264.914583333331</v>
      </c>
      <c r="C4492" s="376" t="s">
        <v>93</v>
      </c>
      <c r="D4492" s="355">
        <v>2237</v>
      </c>
      <c r="E4492">
        <v>0.02</v>
      </c>
      <c r="F4492">
        <v>1.17686</v>
      </c>
      <c r="G4492" s="355">
        <v>0</v>
      </c>
      <c r="H4492">
        <v>0</v>
      </c>
    </row>
    <row r="4493" spans="1:10" x14ac:dyDescent="0.2">
      <c r="A4493">
        <v>10637</v>
      </c>
      <c r="B4493" s="585">
        <v>43265.620138888888</v>
      </c>
      <c r="C4493" s="376" t="s">
        <v>2050</v>
      </c>
      <c r="D4493" s="355">
        <v>2237</v>
      </c>
      <c r="E4493">
        <v>0.02</v>
      </c>
      <c r="F4493">
        <v>1.17655</v>
      </c>
      <c r="G4493" s="355">
        <v>0</v>
      </c>
      <c r="H4493">
        <v>1.17655</v>
      </c>
      <c r="I4493">
        <v>0.87</v>
      </c>
      <c r="J4493" s="355">
        <v>18193.87</v>
      </c>
    </row>
    <row r="4494" spans="1:10" x14ac:dyDescent="0.2">
      <c r="A4494">
        <v>10618</v>
      </c>
      <c r="B4494" s="585">
        <v>43264.917361111111</v>
      </c>
      <c r="C4494" s="376" t="s">
        <v>92</v>
      </c>
      <c r="D4494" s="355">
        <v>2238</v>
      </c>
      <c r="E4494">
        <v>0.01</v>
      </c>
      <c r="F4494">
        <v>1.1780200000000001</v>
      </c>
      <c r="G4494" s="355">
        <v>0</v>
      </c>
      <c r="H4494">
        <v>0</v>
      </c>
    </row>
    <row r="4495" spans="1:10" x14ac:dyDescent="0.2">
      <c r="A4495">
        <v>10620</v>
      </c>
      <c r="B4495" s="585">
        <v>43264.92083333333</v>
      </c>
      <c r="C4495" s="376" t="s">
        <v>2050</v>
      </c>
      <c r="D4495" s="355">
        <v>2238</v>
      </c>
      <c r="E4495">
        <v>0.01</v>
      </c>
      <c r="F4495">
        <v>1.1795899999999999</v>
      </c>
      <c r="G4495" s="355">
        <v>0</v>
      </c>
      <c r="H4495">
        <v>1.1795899999999999</v>
      </c>
      <c r="I4495">
        <v>1.5</v>
      </c>
      <c r="J4495" s="355">
        <v>18193.11</v>
      </c>
    </row>
    <row r="4496" spans="1:10" x14ac:dyDescent="0.2">
      <c r="A4496">
        <v>10621</v>
      </c>
      <c r="B4496" s="585">
        <v>43264.92083333333</v>
      </c>
      <c r="C4496" s="376" t="s">
        <v>92</v>
      </c>
      <c r="D4496" s="355">
        <v>2239</v>
      </c>
      <c r="E4496">
        <v>0.01</v>
      </c>
      <c r="F4496">
        <v>1.17964</v>
      </c>
      <c r="G4496" s="355">
        <v>0</v>
      </c>
      <c r="H4496">
        <v>0</v>
      </c>
    </row>
    <row r="4497" spans="1:10" x14ac:dyDescent="0.2">
      <c r="A4497">
        <v>10630</v>
      </c>
      <c r="B4497" s="585">
        <v>43265.414583333331</v>
      </c>
      <c r="C4497" s="376" t="s">
        <v>2050</v>
      </c>
      <c r="D4497" s="355">
        <v>2239</v>
      </c>
      <c r="E4497">
        <v>0.01</v>
      </c>
      <c r="F4497">
        <v>1.18157</v>
      </c>
      <c r="G4497" s="355">
        <v>0</v>
      </c>
      <c r="H4497">
        <v>1.18157</v>
      </c>
      <c r="I4497">
        <v>1.5</v>
      </c>
      <c r="J4497" s="355">
        <v>18194.61</v>
      </c>
    </row>
    <row r="4498" spans="1:10" x14ac:dyDescent="0.2">
      <c r="A4498">
        <v>10626</v>
      </c>
      <c r="B4498" s="585">
        <v>43265.106944444444</v>
      </c>
      <c r="C4498" s="376" t="s">
        <v>93</v>
      </c>
      <c r="D4498" s="355">
        <v>2240</v>
      </c>
      <c r="E4498">
        <v>0.03</v>
      </c>
      <c r="F4498">
        <v>1.1803600000000001</v>
      </c>
      <c r="G4498" s="355">
        <v>0</v>
      </c>
      <c r="H4498">
        <v>0</v>
      </c>
    </row>
    <row r="4499" spans="1:10" x14ac:dyDescent="0.2">
      <c r="A4499">
        <v>10638</v>
      </c>
      <c r="B4499" s="585">
        <v>43265.620138888888</v>
      </c>
      <c r="C4499" s="376" t="s">
        <v>2050</v>
      </c>
      <c r="D4499" s="355">
        <v>2240</v>
      </c>
      <c r="E4499">
        <v>0.03</v>
      </c>
      <c r="F4499">
        <v>1.17655</v>
      </c>
      <c r="G4499" s="355">
        <v>0</v>
      </c>
      <c r="H4499">
        <v>1.17655</v>
      </c>
      <c r="I4499">
        <v>11.22</v>
      </c>
      <c r="J4499" s="355">
        <v>18205.09</v>
      </c>
    </row>
    <row r="4500" spans="1:10" x14ac:dyDescent="0.2">
      <c r="A4500">
        <v>10631</v>
      </c>
      <c r="B4500" s="585">
        <v>43265.414583333331</v>
      </c>
      <c r="C4500" s="376" t="s">
        <v>92</v>
      </c>
      <c r="D4500" s="355">
        <v>2241</v>
      </c>
      <c r="E4500">
        <v>0.01</v>
      </c>
      <c r="F4500">
        <v>1.1816</v>
      </c>
      <c r="G4500" s="355">
        <v>0</v>
      </c>
      <c r="H4500">
        <v>0</v>
      </c>
    </row>
    <row r="4501" spans="1:10" x14ac:dyDescent="0.2">
      <c r="A4501">
        <v>10633</v>
      </c>
      <c r="B4501" s="585">
        <v>43265.614583333336</v>
      </c>
      <c r="C4501" s="376" t="s">
        <v>2050</v>
      </c>
      <c r="D4501" s="355">
        <v>2241</v>
      </c>
      <c r="E4501">
        <v>0.01</v>
      </c>
      <c r="F4501">
        <v>1.1831700000000001</v>
      </c>
      <c r="G4501" s="355">
        <v>0</v>
      </c>
      <c r="H4501">
        <v>1.1831700000000001</v>
      </c>
      <c r="I4501">
        <v>1.5</v>
      </c>
      <c r="J4501" s="355">
        <v>18196.11</v>
      </c>
    </row>
    <row r="4502" spans="1:10" x14ac:dyDescent="0.2">
      <c r="A4502">
        <v>10634</v>
      </c>
      <c r="B4502" s="585">
        <v>43265.618055555555</v>
      </c>
      <c r="C4502" s="376" t="s">
        <v>92</v>
      </c>
      <c r="D4502" s="355">
        <v>2242</v>
      </c>
      <c r="E4502">
        <v>0.01</v>
      </c>
      <c r="F4502">
        <v>1.1770099999999999</v>
      </c>
      <c r="G4502" s="355">
        <v>0</v>
      </c>
      <c r="H4502">
        <v>0</v>
      </c>
    </row>
    <row r="4503" spans="1:10" x14ac:dyDescent="0.2">
      <c r="A4503">
        <v>10730</v>
      </c>
      <c r="B4503" s="585">
        <v>43266.679861111108</v>
      </c>
      <c r="C4503" s="376" t="s">
        <v>2050</v>
      </c>
      <c r="D4503" s="355">
        <v>2242</v>
      </c>
      <c r="E4503">
        <v>0.01</v>
      </c>
      <c r="F4503">
        <v>1.1619200000000001</v>
      </c>
      <c r="G4503" s="355">
        <v>0</v>
      </c>
      <c r="H4503">
        <v>1.1619200000000001</v>
      </c>
      <c r="I4503">
        <v>-15.28</v>
      </c>
      <c r="J4503" s="355">
        <v>18213.810000000001</v>
      </c>
    </row>
    <row r="4504" spans="1:10" x14ac:dyDescent="0.2">
      <c r="A4504">
        <v>10639</v>
      </c>
      <c r="B4504" s="585">
        <v>43265.620138888888</v>
      </c>
      <c r="C4504" s="376" t="s">
        <v>93</v>
      </c>
      <c r="D4504" s="355">
        <v>2243</v>
      </c>
      <c r="E4504">
        <v>0.01</v>
      </c>
      <c r="F4504">
        <v>1.1765000000000001</v>
      </c>
      <c r="G4504" s="355">
        <v>0</v>
      </c>
      <c r="H4504">
        <v>0</v>
      </c>
    </row>
    <row r="4505" spans="1:10" x14ac:dyDescent="0.2">
      <c r="A4505">
        <v>10641</v>
      </c>
      <c r="B4505" s="585">
        <v>43265.620833333334</v>
      </c>
      <c r="C4505" s="376" t="s">
        <v>2050</v>
      </c>
      <c r="D4505" s="355">
        <v>2243</v>
      </c>
      <c r="E4505">
        <v>0.01</v>
      </c>
      <c r="F4505">
        <v>1.17493</v>
      </c>
      <c r="G4505" s="355">
        <v>0</v>
      </c>
      <c r="H4505">
        <v>1.17493</v>
      </c>
      <c r="I4505">
        <v>1.5</v>
      </c>
      <c r="J4505" s="355">
        <v>18206.59</v>
      </c>
    </row>
    <row r="4506" spans="1:10" x14ac:dyDescent="0.2">
      <c r="A4506">
        <v>10642</v>
      </c>
      <c r="B4506" s="585">
        <v>43265.621527777781</v>
      </c>
      <c r="C4506" s="376" t="s">
        <v>93</v>
      </c>
      <c r="D4506" s="355">
        <v>2244</v>
      </c>
      <c r="E4506">
        <v>0.01</v>
      </c>
      <c r="F4506">
        <v>1.1744699999999999</v>
      </c>
      <c r="G4506" s="355">
        <v>0</v>
      </c>
      <c r="H4506">
        <v>0</v>
      </c>
    </row>
    <row r="4507" spans="1:10" x14ac:dyDescent="0.2">
      <c r="A4507">
        <v>10647</v>
      </c>
      <c r="B4507" s="585">
        <v>43265.625</v>
      </c>
      <c r="C4507" s="376" t="s">
        <v>2050</v>
      </c>
      <c r="D4507" s="355">
        <v>2244</v>
      </c>
      <c r="E4507">
        <v>0.01</v>
      </c>
      <c r="F4507">
        <v>1.1729000000000001</v>
      </c>
      <c r="G4507" s="355">
        <v>0</v>
      </c>
      <c r="H4507">
        <v>1.1729000000000001</v>
      </c>
      <c r="I4507">
        <v>1.5</v>
      </c>
      <c r="J4507" s="355">
        <v>18208.09</v>
      </c>
    </row>
    <row r="4508" spans="1:10" x14ac:dyDescent="0.2">
      <c r="A4508">
        <v>10644</v>
      </c>
      <c r="B4508" s="585">
        <v>43265.625</v>
      </c>
      <c r="C4508" s="376" t="s">
        <v>92</v>
      </c>
      <c r="D4508" s="355">
        <v>2245</v>
      </c>
      <c r="E4508">
        <v>0.02</v>
      </c>
      <c r="F4508">
        <v>1.1734899999999999</v>
      </c>
      <c r="G4508" s="355">
        <v>0</v>
      </c>
      <c r="H4508">
        <v>0</v>
      </c>
    </row>
    <row r="4509" spans="1:10" x14ac:dyDescent="0.2">
      <c r="A4509">
        <v>10731</v>
      </c>
      <c r="B4509" s="585">
        <v>43266.679861111108</v>
      </c>
      <c r="C4509" s="376" t="s">
        <v>2050</v>
      </c>
      <c r="D4509" s="355">
        <v>2245</v>
      </c>
      <c r="E4509">
        <v>0.02</v>
      </c>
      <c r="F4509">
        <v>1.1619200000000001</v>
      </c>
      <c r="G4509" s="355">
        <v>0</v>
      </c>
      <c r="H4509">
        <v>1.1619200000000001</v>
      </c>
      <c r="I4509">
        <v>-23.52</v>
      </c>
      <c r="J4509" s="355">
        <v>18190.29</v>
      </c>
    </row>
    <row r="4510" spans="1:10" x14ac:dyDescent="0.2">
      <c r="A4510">
        <v>10648</v>
      </c>
      <c r="B4510" s="585">
        <v>43265.625</v>
      </c>
      <c r="C4510" s="376" t="s">
        <v>93</v>
      </c>
      <c r="D4510" s="355">
        <v>2246</v>
      </c>
      <c r="E4510">
        <v>0.01</v>
      </c>
      <c r="F4510">
        <v>1.17286</v>
      </c>
      <c r="G4510" s="355">
        <v>0</v>
      </c>
      <c r="H4510">
        <v>0</v>
      </c>
    </row>
    <row r="4511" spans="1:10" x14ac:dyDescent="0.2">
      <c r="A4511">
        <v>10650</v>
      </c>
      <c r="B4511" s="585">
        <v>43265.65347222222</v>
      </c>
      <c r="C4511" s="376" t="s">
        <v>2050</v>
      </c>
      <c r="D4511" s="355">
        <v>2246</v>
      </c>
      <c r="E4511">
        <v>0.01</v>
      </c>
      <c r="F4511">
        <v>1.1712899999999999</v>
      </c>
      <c r="G4511" s="355">
        <v>0</v>
      </c>
      <c r="H4511">
        <v>1.1712899999999999</v>
      </c>
      <c r="I4511">
        <v>1.5</v>
      </c>
      <c r="J4511" s="355">
        <v>18209.59</v>
      </c>
    </row>
    <row r="4512" spans="1:10" x14ac:dyDescent="0.2">
      <c r="A4512">
        <v>10651</v>
      </c>
      <c r="B4512" s="585">
        <v>43265.65347222222</v>
      </c>
      <c r="C4512" s="376" t="s">
        <v>93</v>
      </c>
      <c r="D4512" s="355">
        <v>2247</v>
      </c>
      <c r="E4512">
        <v>0.01</v>
      </c>
      <c r="F4512">
        <v>1.17127</v>
      </c>
      <c r="G4512" s="355">
        <v>0</v>
      </c>
      <c r="H4512">
        <v>0</v>
      </c>
    </row>
    <row r="4513" spans="1:10" x14ac:dyDescent="0.2">
      <c r="A4513">
        <v>10657</v>
      </c>
      <c r="B4513" s="585">
        <v>43265.661805555559</v>
      </c>
      <c r="C4513" s="376" t="s">
        <v>2050</v>
      </c>
      <c r="D4513" s="355">
        <v>2247</v>
      </c>
      <c r="E4513">
        <v>0.01</v>
      </c>
      <c r="F4513">
        <v>1.1697</v>
      </c>
      <c r="G4513" s="355">
        <v>0</v>
      </c>
      <c r="H4513">
        <v>1.1697</v>
      </c>
      <c r="I4513">
        <v>1.5</v>
      </c>
      <c r="J4513" s="355">
        <v>18211.09</v>
      </c>
    </row>
    <row r="4514" spans="1:10" x14ac:dyDescent="0.2">
      <c r="A4514">
        <v>10653</v>
      </c>
      <c r="B4514" s="585">
        <v>43265.661805555559</v>
      </c>
      <c r="C4514" s="376" t="s">
        <v>92</v>
      </c>
      <c r="D4514" s="355">
        <v>2248</v>
      </c>
      <c r="E4514">
        <v>0.03</v>
      </c>
      <c r="F4514">
        <v>1.1699900000000001</v>
      </c>
      <c r="G4514" s="355">
        <v>0</v>
      </c>
      <c r="H4514">
        <v>0</v>
      </c>
    </row>
    <row r="4515" spans="1:10" x14ac:dyDescent="0.2">
      <c r="A4515">
        <v>10732</v>
      </c>
      <c r="B4515" s="585">
        <v>43266.679861111108</v>
      </c>
      <c r="C4515" s="376" t="s">
        <v>2050</v>
      </c>
      <c r="D4515" s="355">
        <v>2248</v>
      </c>
      <c r="E4515">
        <v>0.03</v>
      </c>
      <c r="F4515">
        <v>1.1619200000000001</v>
      </c>
      <c r="G4515" s="355">
        <v>0</v>
      </c>
      <c r="H4515">
        <v>1.1619200000000001</v>
      </c>
      <c r="I4515">
        <v>-24.78</v>
      </c>
      <c r="J4515" s="355">
        <v>18165.509999999998</v>
      </c>
    </row>
    <row r="4516" spans="1:10" x14ac:dyDescent="0.2">
      <c r="A4516">
        <v>10658</v>
      </c>
      <c r="B4516" s="585">
        <v>43265.663194444445</v>
      </c>
      <c r="C4516" s="376" t="s">
        <v>93</v>
      </c>
      <c r="D4516" s="355">
        <v>2249</v>
      </c>
      <c r="E4516">
        <v>0.01</v>
      </c>
      <c r="F4516">
        <v>1.16875</v>
      </c>
      <c r="G4516" s="355">
        <v>0</v>
      </c>
      <c r="H4516">
        <v>0</v>
      </c>
    </row>
    <row r="4517" spans="1:10" x14ac:dyDescent="0.2">
      <c r="A4517">
        <v>10660</v>
      </c>
      <c r="B4517" s="585">
        <v>43265.678472222222</v>
      </c>
      <c r="C4517" s="376" t="s">
        <v>2050</v>
      </c>
      <c r="D4517" s="355">
        <v>2249</v>
      </c>
      <c r="E4517">
        <v>0.01</v>
      </c>
      <c r="F4517">
        <v>1.1671800000000001</v>
      </c>
      <c r="G4517" s="355">
        <v>0</v>
      </c>
      <c r="H4517">
        <v>1.1671800000000001</v>
      </c>
      <c r="I4517">
        <v>1.5</v>
      </c>
      <c r="J4517" s="355">
        <v>18212.59</v>
      </c>
    </row>
    <row r="4518" spans="1:10" x14ac:dyDescent="0.2">
      <c r="A4518">
        <v>10661</v>
      </c>
      <c r="B4518" s="585">
        <v>43265.678472222222</v>
      </c>
      <c r="C4518" s="376" t="s">
        <v>93</v>
      </c>
      <c r="D4518" s="355">
        <v>2250</v>
      </c>
      <c r="E4518">
        <v>0.01</v>
      </c>
      <c r="F4518">
        <v>1.1670100000000001</v>
      </c>
      <c r="G4518" s="355">
        <v>0</v>
      </c>
      <c r="H4518">
        <v>0</v>
      </c>
    </row>
    <row r="4519" spans="1:10" x14ac:dyDescent="0.2">
      <c r="A4519">
        <v>10668</v>
      </c>
      <c r="B4519" s="585">
        <v>43265.707638888889</v>
      </c>
      <c r="C4519" s="376" t="s">
        <v>2050</v>
      </c>
      <c r="D4519" s="355">
        <v>2250</v>
      </c>
      <c r="E4519">
        <v>0.01</v>
      </c>
      <c r="F4519">
        <v>1.16544</v>
      </c>
      <c r="G4519" s="355">
        <v>0</v>
      </c>
      <c r="H4519">
        <v>1.16544</v>
      </c>
      <c r="I4519">
        <v>1.5</v>
      </c>
      <c r="J4519" s="355">
        <v>18214.09</v>
      </c>
    </row>
    <row r="4520" spans="1:10" x14ac:dyDescent="0.2">
      <c r="A4520">
        <v>10663</v>
      </c>
      <c r="B4520" s="585">
        <v>43265.701388888891</v>
      </c>
      <c r="C4520" s="376" t="s">
        <v>92</v>
      </c>
      <c r="D4520" s="355">
        <v>2251</v>
      </c>
      <c r="E4520">
        <v>0.06</v>
      </c>
      <c r="F4520">
        <v>1.1664699999999999</v>
      </c>
      <c r="G4520" s="355">
        <v>0</v>
      </c>
      <c r="H4520">
        <v>0</v>
      </c>
    </row>
    <row r="4521" spans="1:10" x14ac:dyDescent="0.2">
      <c r="A4521">
        <v>10733</v>
      </c>
      <c r="B4521" s="585">
        <v>43266.679861111108</v>
      </c>
      <c r="C4521" s="376" t="s">
        <v>2050</v>
      </c>
      <c r="D4521" s="355">
        <v>2251</v>
      </c>
      <c r="E4521">
        <v>0.06</v>
      </c>
      <c r="F4521">
        <v>1.1619200000000001</v>
      </c>
      <c r="G4521" s="355">
        <v>0</v>
      </c>
      <c r="H4521">
        <v>1.1619200000000001</v>
      </c>
      <c r="I4521">
        <v>-28.43</v>
      </c>
      <c r="J4521" s="355">
        <v>18137.080000000002</v>
      </c>
    </row>
    <row r="4522" spans="1:10" x14ac:dyDescent="0.2">
      <c r="A4522">
        <v>10669</v>
      </c>
      <c r="B4522" s="585">
        <v>43265.707638888889</v>
      </c>
      <c r="C4522" s="376" t="s">
        <v>93</v>
      </c>
      <c r="D4522" s="355">
        <v>2252</v>
      </c>
      <c r="E4522">
        <v>0.01</v>
      </c>
      <c r="F4522">
        <v>1.1654100000000001</v>
      </c>
      <c r="G4522" s="355">
        <v>0</v>
      </c>
      <c r="H4522">
        <v>0</v>
      </c>
    </row>
    <row r="4523" spans="1:10" x14ac:dyDescent="0.2">
      <c r="A4523">
        <v>10671</v>
      </c>
      <c r="B4523" s="585">
        <v>43265.725694444445</v>
      </c>
      <c r="C4523" s="376" t="s">
        <v>2050</v>
      </c>
      <c r="D4523" s="355">
        <v>2252</v>
      </c>
      <c r="E4523">
        <v>0.01</v>
      </c>
      <c r="F4523">
        <v>1.16384</v>
      </c>
      <c r="G4523" s="355">
        <v>0</v>
      </c>
      <c r="H4523">
        <v>1.16384</v>
      </c>
      <c r="I4523">
        <v>1.5</v>
      </c>
      <c r="J4523" s="355">
        <v>18215.59</v>
      </c>
    </row>
    <row r="4524" spans="1:10" x14ac:dyDescent="0.2">
      <c r="A4524">
        <v>10672</v>
      </c>
      <c r="B4524" s="585">
        <v>43265.725694444445</v>
      </c>
      <c r="C4524" s="376" t="s">
        <v>93</v>
      </c>
      <c r="D4524" s="355">
        <v>2253</v>
      </c>
      <c r="E4524">
        <v>0.01</v>
      </c>
      <c r="F4524">
        <v>1.16381</v>
      </c>
      <c r="G4524" s="355">
        <v>0</v>
      </c>
      <c r="H4524">
        <v>0</v>
      </c>
    </row>
    <row r="4525" spans="1:10" x14ac:dyDescent="0.2">
      <c r="A4525">
        <v>10680</v>
      </c>
      <c r="B4525" s="585">
        <v>43265.726388888892</v>
      </c>
      <c r="C4525" s="376" t="s">
        <v>2050</v>
      </c>
      <c r="D4525" s="355">
        <v>2253</v>
      </c>
      <c r="E4525">
        <v>0.01</v>
      </c>
      <c r="F4525">
        <v>1.1622399999999999</v>
      </c>
      <c r="G4525" s="355">
        <v>0</v>
      </c>
      <c r="H4525">
        <v>1.1622399999999999</v>
      </c>
      <c r="I4525">
        <v>1.5</v>
      </c>
      <c r="J4525" s="355">
        <v>18217.09</v>
      </c>
    </row>
    <row r="4526" spans="1:10" x14ac:dyDescent="0.2">
      <c r="A4526">
        <v>10674</v>
      </c>
      <c r="B4526" s="585">
        <v>43265.725694444445</v>
      </c>
      <c r="C4526" s="376" t="s">
        <v>92</v>
      </c>
      <c r="D4526" s="355">
        <v>2254</v>
      </c>
      <c r="E4526">
        <v>0.1</v>
      </c>
      <c r="F4526">
        <v>1.1629400000000001</v>
      </c>
      <c r="G4526" s="355">
        <v>0</v>
      </c>
      <c r="H4526">
        <v>0</v>
      </c>
    </row>
    <row r="4527" spans="1:10" x14ac:dyDescent="0.2">
      <c r="A4527">
        <v>10734</v>
      </c>
      <c r="B4527" s="585">
        <v>43266.679861111108</v>
      </c>
      <c r="C4527" s="376" t="s">
        <v>2050</v>
      </c>
      <c r="D4527" s="355">
        <v>2254</v>
      </c>
      <c r="E4527">
        <v>0.1</v>
      </c>
      <c r="F4527">
        <v>1.1619200000000001</v>
      </c>
      <c r="G4527" s="355">
        <v>0</v>
      </c>
      <c r="H4527">
        <v>1.1619200000000001</v>
      </c>
      <c r="I4527">
        <v>-12.09</v>
      </c>
      <c r="J4527" s="355">
        <v>18124.990000000002</v>
      </c>
    </row>
    <row r="4528" spans="1:10" x14ac:dyDescent="0.2">
      <c r="A4528">
        <v>10681</v>
      </c>
      <c r="B4528" s="585">
        <v>43265.729166666664</v>
      </c>
      <c r="C4528" s="376" t="s">
        <v>93</v>
      </c>
      <c r="D4528" s="355">
        <v>2255</v>
      </c>
      <c r="E4528">
        <v>0.01</v>
      </c>
      <c r="F4528">
        <v>1.16327</v>
      </c>
      <c r="G4528" s="355">
        <v>0</v>
      </c>
      <c r="H4528">
        <v>0</v>
      </c>
    </row>
    <row r="4529" spans="1:10" x14ac:dyDescent="0.2">
      <c r="A4529">
        <v>10683</v>
      </c>
      <c r="B4529" s="585">
        <v>43265.856249999997</v>
      </c>
      <c r="C4529" s="376" t="s">
        <v>2050</v>
      </c>
      <c r="D4529" s="355">
        <v>2255</v>
      </c>
      <c r="E4529">
        <v>0.01</v>
      </c>
      <c r="F4529">
        <v>1.1617</v>
      </c>
      <c r="G4529" s="355">
        <v>0</v>
      </c>
      <c r="H4529">
        <v>1.1617</v>
      </c>
      <c r="I4529">
        <v>1.5</v>
      </c>
      <c r="J4529" s="355">
        <v>18218.59</v>
      </c>
    </row>
    <row r="4530" spans="1:10" x14ac:dyDescent="0.2">
      <c r="A4530">
        <v>10684</v>
      </c>
      <c r="B4530" s="585">
        <v>43265.856249999997</v>
      </c>
      <c r="C4530" s="376" t="s">
        <v>93</v>
      </c>
      <c r="D4530" s="355">
        <v>2256</v>
      </c>
      <c r="E4530">
        <v>0.01</v>
      </c>
      <c r="F4530">
        <v>1.1616</v>
      </c>
      <c r="G4530" s="355">
        <v>0</v>
      </c>
      <c r="H4530">
        <v>0</v>
      </c>
    </row>
    <row r="4531" spans="1:10" x14ac:dyDescent="0.2">
      <c r="A4531">
        <v>10686</v>
      </c>
      <c r="B4531" s="585">
        <v>43265.875694444447</v>
      </c>
      <c r="C4531" s="376" t="s">
        <v>2050</v>
      </c>
      <c r="D4531" s="355">
        <v>2256</v>
      </c>
      <c r="E4531">
        <v>0.01</v>
      </c>
      <c r="F4531">
        <v>1.1600299999999999</v>
      </c>
      <c r="G4531" s="355">
        <v>0</v>
      </c>
      <c r="H4531">
        <v>1.1600299999999999</v>
      </c>
      <c r="I4531">
        <v>1.5</v>
      </c>
      <c r="J4531" s="355">
        <v>18220.09</v>
      </c>
    </row>
    <row r="4532" spans="1:10" x14ac:dyDescent="0.2">
      <c r="A4532">
        <v>10687</v>
      </c>
      <c r="B4532" s="585">
        <v>43265.875694444447</v>
      </c>
      <c r="C4532" s="376" t="s">
        <v>93</v>
      </c>
      <c r="D4532" s="355">
        <v>2257</v>
      </c>
      <c r="E4532">
        <v>0.01</v>
      </c>
      <c r="F4532">
        <v>1.1599900000000001</v>
      </c>
      <c r="G4532" s="355">
        <v>0</v>
      </c>
      <c r="H4532">
        <v>0</v>
      </c>
    </row>
    <row r="4533" spans="1:10" x14ac:dyDescent="0.2">
      <c r="A4533">
        <v>10696</v>
      </c>
      <c r="B4533" s="585">
        <v>43265.963888888888</v>
      </c>
      <c r="C4533" s="376" t="s">
        <v>2050</v>
      </c>
      <c r="D4533" s="355">
        <v>2257</v>
      </c>
      <c r="E4533">
        <v>0.01</v>
      </c>
      <c r="F4533">
        <v>1.15842</v>
      </c>
      <c r="G4533" s="355">
        <v>0</v>
      </c>
      <c r="H4533">
        <v>1.15842</v>
      </c>
      <c r="I4533">
        <v>1.5</v>
      </c>
      <c r="J4533" s="355">
        <v>18221.59</v>
      </c>
    </row>
    <row r="4534" spans="1:10" x14ac:dyDescent="0.2">
      <c r="A4534">
        <v>10689</v>
      </c>
      <c r="B4534" s="585">
        <v>43265.877083333333</v>
      </c>
      <c r="C4534" s="376" t="s">
        <v>92</v>
      </c>
      <c r="D4534" s="355">
        <v>2258</v>
      </c>
      <c r="E4534">
        <v>0.19</v>
      </c>
      <c r="F4534">
        <v>1.15944</v>
      </c>
      <c r="G4534" s="355">
        <v>0</v>
      </c>
      <c r="H4534">
        <v>0</v>
      </c>
    </row>
    <row r="4535" spans="1:10" x14ac:dyDescent="0.2">
      <c r="A4535">
        <v>10735</v>
      </c>
      <c r="B4535" s="585">
        <v>43266.679861111108</v>
      </c>
      <c r="C4535" s="376" t="s">
        <v>2050</v>
      </c>
      <c r="D4535" s="355">
        <v>2258</v>
      </c>
      <c r="E4535">
        <v>0.19</v>
      </c>
      <c r="F4535">
        <v>1.1619200000000001</v>
      </c>
      <c r="G4535" s="355">
        <v>0</v>
      </c>
      <c r="H4535">
        <v>1.1619200000000001</v>
      </c>
      <c r="I4535">
        <v>43.53</v>
      </c>
      <c r="J4535" s="355">
        <v>18168.52</v>
      </c>
    </row>
    <row r="4536" spans="1:10" x14ac:dyDescent="0.2">
      <c r="A4536">
        <v>10697</v>
      </c>
      <c r="B4536" s="585">
        <v>43265.963888888888</v>
      </c>
      <c r="C4536" s="376" t="s">
        <v>93</v>
      </c>
      <c r="D4536" s="355">
        <v>2259</v>
      </c>
      <c r="E4536">
        <v>0.01</v>
      </c>
      <c r="F4536">
        <v>1.15839</v>
      </c>
      <c r="G4536" s="355">
        <v>0</v>
      </c>
      <c r="H4536">
        <v>0</v>
      </c>
    </row>
    <row r="4537" spans="1:10" x14ac:dyDescent="0.2">
      <c r="A4537">
        <v>10699</v>
      </c>
      <c r="B4537" s="585">
        <v>43265.998611111114</v>
      </c>
      <c r="C4537" s="376" t="s">
        <v>2050</v>
      </c>
      <c r="D4537" s="355">
        <v>2259</v>
      </c>
      <c r="E4537">
        <v>0.01</v>
      </c>
      <c r="F4537">
        <v>1.15682</v>
      </c>
      <c r="G4537" s="355">
        <v>0</v>
      </c>
      <c r="H4537">
        <v>1.15682</v>
      </c>
      <c r="I4537">
        <v>1.5</v>
      </c>
      <c r="J4537" s="355">
        <v>18223.09</v>
      </c>
    </row>
    <row r="4538" spans="1:10" x14ac:dyDescent="0.2">
      <c r="A4538">
        <v>10700</v>
      </c>
      <c r="B4538" s="585">
        <v>43265.998611111114</v>
      </c>
      <c r="C4538" s="376" t="s">
        <v>93</v>
      </c>
      <c r="D4538" s="355">
        <v>2260</v>
      </c>
      <c r="E4538">
        <v>0.01</v>
      </c>
      <c r="F4538">
        <v>1.15676</v>
      </c>
      <c r="G4538" s="355">
        <v>0</v>
      </c>
      <c r="H4538">
        <v>0</v>
      </c>
    </row>
    <row r="4539" spans="1:10" x14ac:dyDescent="0.2">
      <c r="A4539">
        <v>10717</v>
      </c>
      <c r="B4539" s="585">
        <v>43266.37777777778</v>
      </c>
      <c r="C4539" s="376" t="s">
        <v>2050</v>
      </c>
      <c r="D4539" s="355">
        <v>2260</v>
      </c>
      <c r="E4539">
        <v>0.01</v>
      </c>
      <c r="F4539">
        <v>1.15526</v>
      </c>
      <c r="G4539" s="355">
        <v>0</v>
      </c>
      <c r="H4539">
        <v>1.15526</v>
      </c>
      <c r="I4539">
        <v>1.5</v>
      </c>
      <c r="J4539" s="355">
        <v>18224.59</v>
      </c>
    </row>
    <row r="4540" spans="1:10" x14ac:dyDescent="0.2">
      <c r="A4540">
        <v>10709</v>
      </c>
      <c r="B4540" s="585">
        <v>43266.159722222219</v>
      </c>
      <c r="C4540" s="376" t="s">
        <v>92</v>
      </c>
      <c r="D4540" s="355">
        <v>2261</v>
      </c>
      <c r="E4540">
        <v>0.34</v>
      </c>
      <c r="F4540">
        <v>1.15587</v>
      </c>
      <c r="G4540" s="355">
        <v>0</v>
      </c>
      <c r="H4540">
        <v>0</v>
      </c>
    </row>
    <row r="4541" spans="1:10" x14ac:dyDescent="0.2">
      <c r="A4541">
        <v>10736</v>
      </c>
      <c r="B4541" s="585">
        <v>43266.679861111108</v>
      </c>
      <c r="C4541" s="376" t="s">
        <v>2050</v>
      </c>
      <c r="D4541" s="355">
        <v>2261</v>
      </c>
      <c r="E4541">
        <v>0.34</v>
      </c>
      <c r="F4541">
        <v>1.1619200000000001</v>
      </c>
      <c r="G4541" s="355">
        <v>0</v>
      </c>
      <c r="H4541">
        <v>1.1619200000000001</v>
      </c>
      <c r="I4541">
        <v>203.32</v>
      </c>
      <c r="J4541" s="355">
        <v>18371.84</v>
      </c>
    </row>
    <row r="4542" spans="1:10" x14ac:dyDescent="0.2">
      <c r="A4542">
        <v>10718</v>
      </c>
      <c r="B4542" s="585">
        <v>43266.37777777778</v>
      </c>
      <c r="C4542" s="376" t="s">
        <v>93</v>
      </c>
      <c r="D4542" s="355">
        <v>2262</v>
      </c>
      <c r="E4542">
        <v>0.01</v>
      </c>
      <c r="F4542">
        <v>1.15523</v>
      </c>
      <c r="G4542" s="355">
        <v>0</v>
      </c>
      <c r="H4542">
        <v>0</v>
      </c>
    </row>
    <row r="4543" spans="1:10" x14ac:dyDescent="0.2">
      <c r="A4543">
        <v>10723</v>
      </c>
      <c r="B4543" s="585">
        <v>43266.559027777781</v>
      </c>
      <c r="C4543" s="376" t="s">
        <v>2050</v>
      </c>
      <c r="D4543" s="355">
        <v>2262</v>
      </c>
      <c r="E4543">
        <v>0.01</v>
      </c>
      <c r="F4543">
        <v>1.1559999999999999</v>
      </c>
      <c r="G4543" s="355">
        <v>0</v>
      </c>
      <c r="H4543">
        <v>1.1559999999999999</v>
      </c>
      <c r="I4543">
        <v>-0.84</v>
      </c>
      <c r="J4543" s="355">
        <v>18223.75</v>
      </c>
    </row>
    <row r="4544" spans="1:10" x14ac:dyDescent="0.2">
      <c r="A4544">
        <v>10720</v>
      </c>
      <c r="B4544" s="585">
        <v>43266.45208333333</v>
      </c>
      <c r="C4544" s="376" t="s">
        <v>93</v>
      </c>
      <c r="D4544" s="355">
        <v>2263</v>
      </c>
      <c r="E4544">
        <v>0.02</v>
      </c>
      <c r="F4544">
        <v>1.1587400000000001</v>
      </c>
      <c r="G4544" s="355">
        <v>0</v>
      </c>
      <c r="H4544">
        <v>0</v>
      </c>
    </row>
    <row r="4545" spans="1:10" x14ac:dyDescent="0.2">
      <c r="A4545">
        <v>10724</v>
      </c>
      <c r="B4545" s="585">
        <v>43266.559027777781</v>
      </c>
      <c r="C4545" s="376" t="s">
        <v>2050</v>
      </c>
      <c r="D4545" s="355">
        <v>2263</v>
      </c>
      <c r="E4545">
        <v>0.02</v>
      </c>
      <c r="F4545">
        <v>1.1559999999999999</v>
      </c>
      <c r="G4545" s="355">
        <v>0</v>
      </c>
      <c r="H4545">
        <v>1.1559999999999999</v>
      </c>
      <c r="I4545">
        <v>5.34</v>
      </c>
      <c r="J4545" s="355">
        <v>18229.09</v>
      </c>
    </row>
    <row r="4546" spans="1:10" x14ac:dyDescent="0.2">
      <c r="A4546">
        <v>10725</v>
      </c>
      <c r="B4546" s="585">
        <v>43266.559027777781</v>
      </c>
      <c r="C4546" s="376" t="s">
        <v>93</v>
      </c>
      <c r="D4546" s="355">
        <v>2264</v>
      </c>
      <c r="E4546">
        <v>0.01</v>
      </c>
      <c r="F4546">
        <v>1.1559200000000001</v>
      </c>
      <c r="G4546" s="355">
        <v>0</v>
      </c>
      <c r="H4546">
        <v>0</v>
      </c>
    </row>
    <row r="4547" spans="1:10" x14ac:dyDescent="0.2">
      <c r="A4547">
        <v>10745</v>
      </c>
      <c r="B4547" s="585">
        <v>43269.425694444442</v>
      </c>
      <c r="C4547" s="376" t="s">
        <v>2050</v>
      </c>
      <c r="D4547" s="355">
        <v>2264</v>
      </c>
      <c r="E4547">
        <v>0.01</v>
      </c>
      <c r="F4547">
        <v>1.15676</v>
      </c>
      <c r="G4547" s="355">
        <v>0</v>
      </c>
      <c r="H4547">
        <v>1.15676</v>
      </c>
      <c r="I4547">
        <v>-0.84</v>
      </c>
      <c r="J4547" s="355">
        <v>18371</v>
      </c>
    </row>
    <row r="4548" spans="1:10" x14ac:dyDescent="0.2">
      <c r="A4548">
        <v>10727</v>
      </c>
      <c r="B4548" s="585">
        <v>43266.5625</v>
      </c>
      <c r="C4548" s="376" t="s">
        <v>93</v>
      </c>
      <c r="D4548" s="355">
        <v>2265</v>
      </c>
      <c r="E4548">
        <v>0.02</v>
      </c>
      <c r="F4548">
        <v>1.15943</v>
      </c>
      <c r="G4548" s="355">
        <v>0</v>
      </c>
      <c r="H4548">
        <v>0</v>
      </c>
    </row>
    <row r="4549" spans="1:10" x14ac:dyDescent="0.2">
      <c r="A4549">
        <v>10746</v>
      </c>
      <c r="B4549" s="585">
        <v>43269.425694444442</v>
      </c>
      <c r="C4549" s="376" t="s">
        <v>2050</v>
      </c>
      <c r="D4549" s="355">
        <v>2265</v>
      </c>
      <c r="E4549">
        <v>0.02</v>
      </c>
      <c r="F4549">
        <v>1.15676</v>
      </c>
      <c r="G4549" s="355">
        <v>0</v>
      </c>
      <c r="H4549">
        <v>1.15676</v>
      </c>
      <c r="I4549">
        <v>5.33</v>
      </c>
      <c r="J4549" s="355">
        <v>18376.330000000002</v>
      </c>
    </row>
    <row r="4550" spans="1:10" x14ac:dyDescent="0.2">
      <c r="A4550">
        <v>10737</v>
      </c>
      <c r="B4550" s="585">
        <v>43266.679861111108</v>
      </c>
      <c r="C4550" s="376" t="s">
        <v>92</v>
      </c>
      <c r="D4550" s="355">
        <v>2266</v>
      </c>
      <c r="E4550">
        <v>0.01</v>
      </c>
      <c r="F4550">
        <v>1.16194</v>
      </c>
      <c r="G4550" s="355">
        <v>0</v>
      </c>
      <c r="H4550">
        <v>0</v>
      </c>
    </row>
    <row r="4551" spans="1:10" x14ac:dyDescent="0.2">
      <c r="A4551">
        <v>10752</v>
      </c>
      <c r="B4551" s="585">
        <v>43269.5625</v>
      </c>
      <c r="C4551" s="376" t="s">
        <v>2050</v>
      </c>
      <c r="D4551" s="355">
        <v>2266</v>
      </c>
      <c r="E4551">
        <v>0.01</v>
      </c>
      <c r="F4551">
        <v>1.1612100000000001</v>
      </c>
      <c r="G4551" s="355">
        <v>0</v>
      </c>
      <c r="H4551">
        <v>1.1612100000000001</v>
      </c>
      <c r="I4551">
        <v>-0.92</v>
      </c>
      <c r="J4551" s="355">
        <v>18375.41</v>
      </c>
    </row>
    <row r="4552" spans="1:10" x14ac:dyDescent="0.2">
      <c r="A4552">
        <v>10742</v>
      </c>
      <c r="B4552" s="585">
        <v>43269.13958333333</v>
      </c>
      <c r="C4552" s="376" t="s">
        <v>92</v>
      </c>
      <c r="D4552" s="355">
        <v>2267</v>
      </c>
      <c r="E4552">
        <v>0.02</v>
      </c>
      <c r="F4552">
        <v>1.1584300000000001</v>
      </c>
      <c r="G4552" s="355">
        <v>0</v>
      </c>
      <c r="H4552">
        <v>0</v>
      </c>
    </row>
    <row r="4553" spans="1:10" x14ac:dyDescent="0.2">
      <c r="A4553">
        <v>10753</v>
      </c>
      <c r="B4553" s="585">
        <v>43269.5625</v>
      </c>
      <c r="C4553" s="376" t="s">
        <v>2050</v>
      </c>
      <c r="D4553" s="355">
        <v>2267</v>
      </c>
      <c r="E4553">
        <v>0.02</v>
      </c>
      <c r="F4553">
        <v>1.1612100000000001</v>
      </c>
      <c r="G4553" s="355">
        <v>0</v>
      </c>
      <c r="H4553">
        <v>1.1612100000000001</v>
      </c>
      <c r="I4553">
        <v>5.42</v>
      </c>
      <c r="J4553" s="355">
        <v>18380.830000000002</v>
      </c>
    </row>
    <row r="4554" spans="1:10" x14ac:dyDescent="0.2">
      <c r="A4554">
        <v>10747</v>
      </c>
      <c r="B4554" s="585">
        <v>43269.425694444442</v>
      </c>
      <c r="C4554" s="376" t="s">
        <v>93</v>
      </c>
      <c r="D4554" s="355">
        <v>2268</v>
      </c>
      <c r="E4554">
        <v>0.01</v>
      </c>
      <c r="F4554">
        <v>1.15665</v>
      </c>
      <c r="G4554" s="355">
        <v>0</v>
      </c>
      <c r="H4554">
        <v>0</v>
      </c>
    </row>
    <row r="4555" spans="1:10" x14ac:dyDescent="0.2">
      <c r="A4555">
        <v>10766</v>
      </c>
      <c r="B4555" s="585">
        <v>43270.398611111108</v>
      </c>
      <c r="C4555" s="376" t="s">
        <v>2050</v>
      </c>
      <c r="D4555" s="355">
        <v>2268</v>
      </c>
      <c r="E4555">
        <v>0.01</v>
      </c>
      <c r="F4555">
        <v>1.1597900000000001</v>
      </c>
      <c r="G4555" s="355">
        <v>0</v>
      </c>
      <c r="H4555">
        <v>1.1597900000000001</v>
      </c>
      <c r="I4555">
        <v>-3.14</v>
      </c>
      <c r="J4555" s="355">
        <v>18379.189999999999</v>
      </c>
    </row>
    <row r="4556" spans="1:10" x14ac:dyDescent="0.2">
      <c r="A4556">
        <v>10749</v>
      </c>
      <c r="B4556" s="585">
        <v>43269.507638888892</v>
      </c>
      <c r="C4556" s="376" t="s">
        <v>93</v>
      </c>
      <c r="D4556" s="355">
        <v>2269</v>
      </c>
      <c r="E4556">
        <v>0.02</v>
      </c>
      <c r="F4556">
        <v>1.16015</v>
      </c>
      <c r="G4556" s="355">
        <v>0</v>
      </c>
      <c r="H4556">
        <v>0</v>
      </c>
    </row>
    <row r="4557" spans="1:10" x14ac:dyDescent="0.2">
      <c r="A4557">
        <v>10767</v>
      </c>
      <c r="B4557" s="585">
        <v>43270.398611111108</v>
      </c>
      <c r="C4557" s="376" t="s">
        <v>2050</v>
      </c>
      <c r="D4557" s="355">
        <v>2269</v>
      </c>
      <c r="E4557">
        <v>0.02</v>
      </c>
      <c r="F4557">
        <v>1.1597900000000001</v>
      </c>
      <c r="G4557" s="355">
        <v>0</v>
      </c>
      <c r="H4557">
        <v>1.1597900000000001</v>
      </c>
      <c r="I4557">
        <v>0.71</v>
      </c>
      <c r="J4557" s="355">
        <v>18379.900000000001</v>
      </c>
    </row>
    <row r="4558" spans="1:10" x14ac:dyDescent="0.2">
      <c r="A4558">
        <v>10754</v>
      </c>
      <c r="B4558" s="585">
        <v>43269.5625</v>
      </c>
      <c r="C4558" s="376" t="s">
        <v>92</v>
      </c>
      <c r="D4558" s="355">
        <v>2270</v>
      </c>
      <c r="E4558">
        <v>0.01</v>
      </c>
      <c r="F4558">
        <v>1.16123</v>
      </c>
      <c r="G4558" s="355">
        <v>0</v>
      </c>
      <c r="H4558">
        <v>0</v>
      </c>
    </row>
    <row r="4559" spans="1:10" x14ac:dyDescent="0.2">
      <c r="A4559">
        <v>10759</v>
      </c>
      <c r="B4559" s="585">
        <v>43270.111805555556</v>
      </c>
      <c r="C4559" s="376" t="s">
        <v>2050</v>
      </c>
      <c r="D4559" s="355">
        <v>2270</v>
      </c>
      <c r="E4559">
        <v>0.01</v>
      </c>
      <c r="F4559">
        <v>1.16292</v>
      </c>
      <c r="G4559" s="355">
        <v>0</v>
      </c>
      <c r="H4559">
        <v>1.16292</v>
      </c>
      <c r="I4559">
        <v>1.5</v>
      </c>
      <c r="J4559" s="355">
        <v>18382.330000000002</v>
      </c>
    </row>
    <row r="4560" spans="1:10" x14ac:dyDescent="0.2">
      <c r="A4560">
        <v>10760</v>
      </c>
      <c r="B4560" s="585">
        <v>43270.111805555556</v>
      </c>
      <c r="C4560" s="376" t="s">
        <v>92</v>
      </c>
      <c r="D4560" s="355">
        <v>2271</v>
      </c>
      <c r="E4560">
        <v>0.01</v>
      </c>
      <c r="F4560">
        <v>1.16307</v>
      </c>
      <c r="G4560" s="355">
        <v>0</v>
      </c>
      <c r="H4560">
        <v>0</v>
      </c>
    </row>
    <row r="4561" spans="1:10" x14ac:dyDescent="0.2">
      <c r="A4561">
        <v>10828</v>
      </c>
      <c r="B4561" s="585">
        <v>43272.650694444441</v>
      </c>
      <c r="C4561" s="376" t="s">
        <v>2050</v>
      </c>
      <c r="D4561" s="355">
        <v>2271</v>
      </c>
      <c r="E4561">
        <v>0.01</v>
      </c>
      <c r="F4561">
        <v>1.15733</v>
      </c>
      <c r="G4561" s="355">
        <v>0</v>
      </c>
      <c r="H4561">
        <v>1.15733</v>
      </c>
      <c r="I4561">
        <v>-6.29</v>
      </c>
      <c r="J4561" s="355">
        <v>18403.07</v>
      </c>
    </row>
    <row r="4562" spans="1:10" x14ac:dyDescent="0.2">
      <c r="A4562">
        <v>10762</v>
      </c>
      <c r="B4562" s="585">
        <v>43270.111805555556</v>
      </c>
      <c r="C4562" s="376" t="s">
        <v>93</v>
      </c>
      <c r="D4562" s="355">
        <v>2272</v>
      </c>
      <c r="E4562">
        <v>0.03</v>
      </c>
      <c r="F4562">
        <v>1.16368</v>
      </c>
      <c r="G4562" s="355">
        <v>0</v>
      </c>
      <c r="H4562">
        <v>0</v>
      </c>
    </row>
    <row r="4563" spans="1:10" x14ac:dyDescent="0.2">
      <c r="A4563">
        <v>10768</v>
      </c>
      <c r="B4563" s="585">
        <v>43270.398611111108</v>
      </c>
      <c r="C4563" s="376" t="s">
        <v>2050</v>
      </c>
      <c r="D4563" s="355">
        <v>2272</v>
      </c>
      <c r="E4563">
        <v>0.03</v>
      </c>
      <c r="F4563">
        <v>1.1597900000000001</v>
      </c>
      <c r="G4563" s="355">
        <v>0</v>
      </c>
      <c r="H4563">
        <v>1.1597900000000001</v>
      </c>
      <c r="I4563">
        <v>11.46</v>
      </c>
      <c r="J4563" s="355">
        <v>18391.36</v>
      </c>
    </row>
    <row r="4564" spans="1:10" x14ac:dyDescent="0.2">
      <c r="A4564">
        <v>10769</v>
      </c>
      <c r="B4564" s="585">
        <v>43270.398611111108</v>
      </c>
      <c r="C4564" s="376" t="s">
        <v>93</v>
      </c>
      <c r="D4564" s="355">
        <v>2273</v>
      </c>
      <c r="E4564">
        <v>0.01</v>
      </c>
      <c r="F4564">
        <v>1.15977</v>
      </c>
      <c r="G4564" s="355">
        <v>0</v>
      </c>
      <c r="H4564">
        <v>0</v>
      </c>
    </row>
    <row r="4565" spans="1:10" x14ac:dyDescent="0.2">
      <c r="A4565">
        <v>10774</v>
      </c>
      <c r="B4565" s="585">
        <v>43270.415972222225</v>
      </c>
      <c r="C4565" s="376" t="s">
        <v>2050</v>
      </c>
      <c r="D4565" s="355">
        <v>2273</v>
      </c>
      <c r="E4565">
        <v>0.01</v>
      </c>
      <c r="F4565">
        <v>1.1581999999999999</v>
      </c>
      <c r="G4565" s="355">
        <v>0</v>
      </c>
      <c r="H4565">
        <v>1.1581999999999999</v>
      </c>
      <c r="I4565">
        <v>1.5</v>
      </c>
      <c r="J4565" s="355">
        <v>18392.86</v>
      </c>
    </row>
    <row r="4566" spans="1:10" x14ac:dyDescent="0.2">
      <c r="A4566">
        <v>10771</v>
      </c>
      <c r="B4566" s="585">
        <v>43270.399305555555</v>
      </c>
      <c r="C4566" s="376" t="s">
        <v>92</v>
      </c>
      <c r="D4566" s="355">
        <v>2274</v>
      </c>
      <c r="E4566">
        <v>0.02</v>
      </c>
      <c r="F4566">
        <v>1.1595599999999999</v>
      </c>
      <c r="G4566" s="355">
        <v>0</v>
      </c>
      <c r="H4566">
        <v>0</v>
      </c>
    </row>
    <row r="4567" spans="1:10" x14ac:dyDescent="0.2">
      <c r="A4567">
        <v>10829</v>
      </c>
      <c r="B4567" s="585">
        <v>43272.650694444441</v>
      </c>
      <c r="C4567" s="376" t="s">
        <v>2050</v>
      </c>
      <c r="D4567" s="355">
        <v>2274</v>
      </c>
      <c r="E4567">
        <v>0.02</v>
      </c>
      <c r="F4567">
        <v>1.15733</v>
      </c>
      <c r="G4567" s="355">
        <v>0</v>
      </c>
      <c r="H4567">
        <v>1.15733</v>
      </c>
      <c r="I4567">
        <v>-5.55</v>
      </c>
      <c r="J4567" s="355">
        <v>18397.52</v>
      </c>
    </row>
    <row r="4568" spans="1:10" x14ac:dyDescent="0.2">
      <c r="A4568">
        <v>10775</v>
      </c>
      <c r="B4568" s="585">
        <v>43270.415972222225</v>
      </c>
      <c r="C4568" s="376" t="s">
        <v>93</v>
      </c>
      <c r="D4568" s="355">
        <v>2275</v>
      </c>
      <c r="E4568">
        <v>0.01</v>
      </c>
      <c r="F4568">
        <v>1.15818</v>
      </c>
      <c r="G4568" s="355">
        <v>0</v>
      </c>
      <c r="H4568">
        <v>0</v>
      </c>
    </row>
    <row r="4569" spans="1:10" x14ac:dyDescent="0.2">
      <c r="A4569">
        <v>10777</v>
      </c>
      <c r="B4569" s="585">
        <v>43270.474999999999</v>
      </c>
      <c r="C4569" s="376" t="s">
        <v>2050</v>
      </c>
      <c r="D4569" s="355">
        <v>2275</v>
      </c>
      <c r="E4569">
        <v>0.01</v>
      </c>
      <c r="F4569">
        <v>1.1566099999999999</v>
      </c>
      <c r="G4569" s="355">
        <v>0</v>
      </c>
      <c r="H4569">
        <v>1.1566099999999999</v>
      </c>
      <c r="I4569">
        <v>1.5</v>
      </c>
      <c r="J4569" s="355">
        <v>18394.36</v>
      </c>
    </row>
    <row r="4570" spans="1:10" x14ac:dyDescent="0.2">
      <c r="A4570">
        <v>10778</v>
      </c>
      <c r="B4570" s="585">
        <v>43270.475694444445</v>
      </c>
      <c r="C4570" s="376" t="s">
        <v>93</v>
      </c>
      <c r="D4570" s="355">
        <v>2276</v>
      </c>
      <c r="E4570">
        <v>0.01</v>
      </c>
      <c r="F4570">
        <v>1.15595</v>
      </c>
      <c r="G4570" s="355">
        <v>0</v>
      </c>
      <c r="H4570">
        <v>0</v>
      </c>
    </row>
    <row r="4571" spans="1:10" x14ac:dyDescent="0.2">
      <c r="A4571">
        <v>10784</v>
      </c>
      <c r="B4571" s="585">
        <v>43270.489583333336</v>
      </c>
      <c r="C4571" s="376" t="s">
        <v>2050</v>
      </c>
      <c r="D4571" s="355">
        <v>2276</v>
      </c>
      <c r="E4571">
        <v>0.01</v>
      </c>
      <c r="F4571">
        <v>1.15438</v>
      </c>
      <c r="G4571" s="355">
        <v>0</v>
      </c>
      <c r="H4571">
        <v>1.15438</v>
      </c>
      <c r="I4571">
        <v>1.5</v>
      </c>
      <c r="J4571" s="355">
        <v>18395.86</v>
      </c>
    </row>
    <row r="4572" spans="1:10" x14ac:dyDescent="0.2">
      <c r="A4572">
        <v>10780</v>
      </c>
      <c r="B4572" s="585">
        <v>43270.475694444445</v>
      </c>
      <c r="C4572" s="376" t="s">
        <v>92</v>
      </c>
      <c r="D4572" s="355">
        <v>2277</v>
      </c>
      <c r="E4572">
        <v>0.03</v>
      </c>
      <c r="F4572">
        <v>1.1559900000000001</v>
      </c>
      <c r="G4572" s="355">
        <v>0</v>
      </c>
      <c r="H4572">
        <v>0</v>
      </c>
    </row>
    <row r="4573" spans="1:10" x14ac:dyDescent="0.2">
      <c r="A4573">
        <v>10830</v>
      </c>
      <c r="B4573" s="585">
        <v>43272.650694444441</v>
      </c>
      <c r="C4573" s="376" t="s">
        <v>2050</v>
      </c>
      <c r="D4573" s="355">
        <v>2277</v>
      </c>
      <c r="E4573">
        <v>0.03</v>
      </c>
      <c r="F4573">
        <v>1.15733</v>
      </c>
      <c r="G4573" s="355">
        <v>0</v>
      </c>
      <c r="H4573">
        <v>1.15733</v>
      </c>
      <c r="I4573">
        <v>2.38</v>
      </c>
      <c r="J4573" s="355">
        <v>18399.900000000001</v>
      </c>
    </row>
    <row r="4574" spans="1:10" x14ac:dyDescent="0.2">
      <c r="A4574">
        <v>10785</v>
      </c>
      <c r="B4574" s="585">
        <v>43270.489583333336</v>
      </c>
      <c r="C4574" s="376" t="s">
        <v>93</v>
      </c>
      <c r="D4574" s="355">
        <v>2278</v>
      </c>
      <c r="E4574">
        <v>0.01</v>
      </c>
      <c r="F4574">
        <v>1.15435</v>
      </c>
      <c r="G4574" s="355">
        <v>0</v>
      </c>
      <c r="H4574">
        <v>0</v>
      </c>
    </row>
    <row r="4575" spans="1:10" x14ac:dyDescent="0.2">
      <c r="A4575">
        <v>10795</v>
      </c>
      <c r="B4575" s="585">
        <v>43271.463888888888</v>
      </c>
      <c r="C4575" s="376" t="s">
        <v>2050</v>
      </c>
      <c r="D4575" s="355">
        <v>2278</v>
      </c>
      <c r="E4575">
        <v>0.01</v>
      </c>
      <c r="F4575">
        <v>1.1551899999999999</v>
      </c>
      <c r="G4575" s="355">
        <v>0</v>
      </c>
      <c r="H4575">
        <v>1.1551899999999999</v>
      </c>
      <c r="I4575">
        <v>-0.84</v>
      </c>
      <c r="J4575" s="355">
        <v>18395.009999999998</v>
      </c>
    </row>
    <row r="4576" spans="1:10" x14ac:dyDescent="0.2">
      <c r="A4576">
        <v>10787</v>
      </c>
      <c r="B4576" s="585">
        <v>43270.765972222223</v>
      </c>
      <c r="C4576" s="376" t="s">
        <v>93</v>
      </c>
      <c r="D4576" s="355">
        <v>2279</v>
      </c>
      <c r="E4576">
        <v>0.02</v>
      </c>
      <c r="F4576">
        <v>1.1578599999999999</v>
      </c>
      <c r="G4576" s="355">
        <v>0</v>
      </c>
      <c r="H4576">
        <v>0</v>
      </c>
    </row>
    <row r="4577" spans="1:10" x14ac:dyDescent="0.2">
      <c r="A4577">
        <v>10796</v>
      </c>
      <c r="B4577" s="585">
        <v>43271.463888888888</v>
      </c>
      <c r="C4577" s="376" t="s">
        <v>2050</v>
      </c>
      <c r="D4577" s="355">
        <v>2279</v>
      </c>
      <c r="E4577">
        <v>0.02</v>
      </c>
      <c r="F4577">
        <v>1.1551899999999999</v>
      </c>
      <c r="G4577" s="355">
        <v>0</v>
      </c>
      <c r="H4577">
        <v>1.1551899999999999</v>
      </c>
      <c r="I4577">
        <v>5.33</v>
      </c>
      <c r="J4577" s="355">
        <v>18400.349999999999</v>
      </c>
    </row>
    <row r="4578" spans="1:10" x14ac:dyDescent="0.2">
      <c r="A4578">
        <v>10797</v>
      </c>
      <c r="B4578" s="585">
        <v>43271.465277777781</v>
      </c>
      <c r="C4578" s="376" t="s">
        <v>93</v>
      </c>
      <c r="D4578" s="355">
        <v>2280</v>
      </c>
      <c r="E4578">
        <v>0.01</v>
      </c>
      <c r="F4578">
        <v>1.1551899999999999</v>
      </c>
      <c r="G4578" s="355">
        <v>0</v>
      </c>
      <c r="H4578">
        <v>0</v>
      </c>
    </row>
    <row r="4579" spans="1:10" x14ac:dyDescent="0.2">
      <c r="A4579">
        <v>10807</v>
      </c>
      <c r="B4579" s="585">
        <v>43272.268055555556</v>
      </c>
      <c r="C4579" s="376" t="s">
        <v>2050</v>
      </c>
      <c r="D4579" s="355">
        <v>2280</v>
      </c>
      <c r="E4579">
        <v>0.01</v>
      </c>
      <c r="F4579">
        <v>1.1561600000000001</v>
      </c>
      <c r="G4579" s="355">
        <v>0</v>
      </c>
      <c r="H4579">
        <v>1.1561600000000001</v>
      </c>
      <c r="I4579">
        <v>-0.84</v>
      </c>
      <c r="J4579" s="355">
        <v>18399.5</v>
      </c>
    </row>
    <row r="4580" spans="1:10" x14ac:dyDescent="0.2">
      <c r="A4580">
        <v>10799</v>
      </c>
      <c r="B4580" s="585">
        <v>43271.655555555553</v>
      </c>
      <c r="C4580" s="376" t="s">
        <v>93</v>
      </c>
      <c r="D4580" s="355">
        <v>2281</v>
      </c>
      <c r="E4580">
        <v>0.02</v>
      </c>
      <c r="F4580">
        <v>1.1587099999999999</v>
      </c>
      <c r="G4580" s="355">
        <v>0</v>
      </c>
      <c r="H4580">
        <v>0</v>
      </c>
    </row>
    <row r="4581" spans="1:10" x14ac:dyDescent="0.2">
      <c r="A4581">
        <v>10808</v>
      </c>
      <c r="B4581" s="585">
        <v>43272.268055555556</v>
      </c>
      <c r="C4581" s="376" t="s">
        <v>2050</v>
      </c>
      <c r="D4581" s="355">
        <v>2281</v>
      </c>
      <c r="E4581">
        <v>0.02</v>
      </c>
      <c r="F4581">
        <v>1.1561600000000001</v>
      </c>
      <c r="G4581" s="355">
        <v>0</v>
      </c>
      <c r="H4581">
        <v>1.1561600000000001</v>
      </c>
      <c r="I4581">
        <v>5.35</v>
      </c>
      <c r="J4581" s="355">
        <v>18404.849999999999</v>
      </c>
    </row>
    <row r="4582" spans="1:10" x14ac:dyDescent="0.2">
      <c r="A4582">
        <v>10809</v>
      </c>
      <c r="B4582" s="585">
        <v>43272.268055555556</v>
      </c>
      <c r="C4582" s="376" t="s">
        <v>93</v>
      </c>
      <c r="D4582" s="355">
        <v>2282</v>
      </c>
      <c r="E4582">
        <v>0.01</v>
      </c>
      <c r="F4582">
        <v>1.15612</v>
      </c>
      <c r="G4582" s="355">
        <v>0</v>
      </c>
      <c r="H4582">
        <v>0</v>
      </c>
    </row>
    <row r="4583" spans="1:10" x14ac:dyDescent="0.2">
      <c r="A4583">
        <v>10811</v>
      </c>
      <c r="B4583" s="585">
        <v>43272.384722222225</v>
      </c>
      <c r="C4583" s="376" t="s">
        <v>2050</v>
      </c>
      <c r="D4583" s="355">
        <v>2282</v>
      </c>
      <c r="E4583">
        <v>0.01</v>
      </c>
      <c r="F4583">
        <v>1.15455</v>
      </c>
      <c r="G4583" s="355">
        <v>0</v>
      </c>
      <c r="H4583">
        <v>1.15455</v>
      </c>
      <c r="I4583">
        <v>1.5</v>
      </c>
      <c r="J4583" s="355">
        <v>18406.349999999999</v>
      </c>
    </row>
    <row r="4584" spans="1:10" x14ac:dyDescent="0.2">
      <c r="A4584">
        <v>10812</v>
      </c>
      <c r="B4584" s="585">
        <v>43272.384722222225</v>
      </c>
      <c r="C4584" s="376" t="s">
        <v>93</v>
      </c>
      <c r="D4584" s="355">
        <v>2283</v>
      </c>
      <c r="E4584">
        <v>0.01</v>
      </c>
      <c r="F4584">
        <v>1.1545300000000001</v>
      </c>
      <c r="G4584" s="355">
        <v>0</v>
      </c>
      <c r="H4584">
        <v>0</v>
      </c>
    </row>
    <row r="4585" spans="1:10" x14ac:dyDescent="0.2">
      <c r="A4585">
        <v>10814</v>
      </c>
      <c r="B4585" s="585">
        <v>43272.493055555555</v>
      </c>
      <c r="C4585" s="376" t="s">
        <v>2050</v>
      </c>
      <c r="D4585" s="355">
        <v>2283</v>
      </c>
      <c r="E4585">
        <v>0.01</v>
      </c>
      <c r="F4585">
        <v>1.15296</v>
      </c>
      <c r="G4585" s="355">
        <v>0</v>
      </c>
      <c r="H4585">
        <v>1.15296</v>
      </c>
      <c r="I4585">
        <v>1.5</v>
      </c>
      <c r="J4585" s="355">
        <v>18407.849999999999</v>
      </c>
    </row>
    <row r="4586" spans="1:10" x14ac:dyDescent="0.2">
      <c r="A4586">
        <v>10815</v>
      </c>
      <c r="B4586" s="585">
        <v>43272.493055555555</v>
      </c>
      <c r="C4586" s="376" t="s">
        <v>93</v>
      </c>
      <c r="D4586" s="355">
        <v>2284</v>
      </c>
      <c r="E4586">
        <v>0.01</v>
      </c>
      <c r="F4586">
        <v>1.1529100000000001</v>
      </c>
      <c r="G4586" s="355">
        <v>0</v>
      </c>
      <c r="H4586">
        <v>0</v>
      </c>
    </row>
    <row r="4587" spans="1:10" x14ac:dyDescent="0.2">
      <c r="A4587">
        <v>10822</v>
      </c>
      <c r="B4587" s="585">
        <v>43272.509722222225</v>
      </c>
      <c r="C4587" s="376" t="s">
        <v>2050</v>
      </c>
      <c r="D4587" s="355">
        <v>2284</v>
      </c>
      <c r="E4587">
        <v>0.01</v>
      </c>
      <c r="F4587">
        <v>1.15134</v>
      </c>
      <c r="G4587" s="355">
        <v>0</v>
      </c>
      <c r="H4587">
        <v>1.15134</v>
      </c>
      <c r="I4587">
        <v>1.5</v>
      </c>
      <c r="J4587" s="355">
        <v>18409.349999999999</v>
      </c>
    </row>
    <row r="4588" spans="1:10" x14ac:dyDescent="0.2">
      <c r="A4588">
        <v>10817</v>
      </c>
      <c r="B4588" s="585">
        <v>43272.49722222222</v>
      </c>
      <c r="C4588" s="376" t="s">
        <v>92</v>
      </c>
      <c r="D4588" s="355">
        <v>2285</v>
      </c>
      <c r="E4588">
        <v>0.06</v>
      </c>
      <c r="F4588">
        <v>1.15249</v>
      </c>
      <c r="G4588" s="355">
        <v>0</v>
      </c>
      <c r="H4588">
        <v>0</v>
      </c>
    </row>
    <row r="4589" spans="1:10" x14ac:dyDescent="0.2">
      <c r="A4589">
        <v>10831</v>
      </c>
      <c r="B4589" s="585">
        <v>43272.650694444441</v>
      </c>
      <c r="C4589" s="376" t="s">
        <v>2050</v>
      </c>
      <c r="D4589" s="355">
        <v>2285</v>
      </c>
      <c r="E4589">
        <v>0.06</v>
      </c>
      <c r="F4589">
        <v>1.15733</v>
      </c>
      <c r="G4589" s="355">
        <v>0</v>
      </c>
      <c r="H4589">
        <v>1.15733</v>
      </c>
      <c r="I4589">
        <v>28.62</v>
      </c>
      <c r="J4589" s="355">
        <v>18428.52</v>
      </c>
    </row>
    <row r="4590" spans="1:10" x14ac:dyDescent="0.2">
      <c r="A4590">
        <v>10823</v>
      </c>
      <c r="B4590" s="585">
        <v>43272.509722222225</v>
      </c>
      <c r="C4590" s="376" t="s">
        <v>93</v>
      </c>
      <c r="D4590" s="355">
        <v>2286</v>
      </c>
      <c r="E4590">
        <v>0.01</v>
      </c>
      <c r="F4590">
        <v>1.15133</v>
      </c>
      <c r="G4590" s="355">
        <v>0</v>
      </c>
      <c r="H4590">
        <v>0</v>
      </c>
    </row>
    <row r="4591" spans="1:10" x14ac:dyDescent="0.2">
      <c r="A4591">
        <v>10925</v>
      </c>
      <c r="B4591" s="585">
        <v>43277.845833333333</v>
      </c>
      <c r="C4591" s="376" t="s">
        <v>2050</v>
      </c>
      <c r="D4591" s="355">
        <v>2286</v>
      </c>
      <c r="E4591">
        <v>0.01</v>
      </c>
      <c r="F4591">
        <v>1.1644399999999999</v>
      </c>
      <c r="G4591" s="355">
        <v>0</v>
      </c>
      <c r="H4591">
        <v>1.1644399999999999</v>
      </c>
      <c r="I4591">
        <v>-12.98</v>
      </c>
      <c r="J4591" s="355">
        <v>18442.55</v>
      </c>
    </row>
    <row r="4592" spans="1:10" x14ac:dyDescent="0.2">
      <c r="A4592">
        <v>10825</v>
      </c>
      <c r="B4592" s="585">
        <v>43272.643055555556</v>
      </c>
      <c r="C4592" s="376" t="s">
        <v>93</v>
      </c>
      <c r="D4592" s="355">
        <v>2287</v>
      </c>
      <c r="E4592">
        <v>0.02</v>
      </c>
      <c r="F4592">
        <v>1.1548400000000001</v>
      </c>
      <c r="G4592" s="355">
        <v>0</v>
      </c>
      <c r="H4592">
        <v>0</v>
      </c>
    </row>
    <row r="4593" spans="1:10" x14ac:dyDescent="0.2">
      <c r="A4593">
        <v>10926</v>
      </c>
      <c r="B4593" s="585">
        <v>43277.845833333333</v>
      </c>
      <c r="C4593" s="376" t="s">
        <v>2050</v>
      </c>
      <c r="D4593" s="355">
        <v>2287</v>
      </c>
      <c r="E4593">
        <v>0.02</v>
      </c>
      <c r="F4593">
        <v>1.1644399999999999</v>
      </c>
      <c r="G4593" s="355">
        <v>0</v>
      </c>
      <c r="H4593">
        <v>1.1644399999999999</v>
      </c>
      <c r="I4593">
        <v>-18.95</v>
      </c>
      <c r="J4593" s="355">
        <v>18423.599999999999</v>
      </c>
    </row>
    <row r="4594" spans="1:10" x14ac:dyDescent="0.2">
      <c r="A4594">
        <v>10832</v>
      </c>
      <c r="B4594" s="585">
        <v>43272.652777777781</v>
      </c>
      <c r="C4594" s="376" t="s">
        <v>92</v>
      </c>
      <c r="D4594" s="355">
        <v>2288</v>
      </c>
      <c r="E4594">
        <v>0.01</v>
      </c>
      <c r="F4594">
        <v>1.1567499999999999</v>
      </c>
      <c r="G4594" s="355">
        <v>0</v>
      </c>
      <c r="H4594">
        <v>0</v>
      </c>
    </row>
    <row r="4595" spans="1:10" x14ac:dyDescent="0.2">
      <c r="A4595">
        <v>10834</v>
      </c>
      <c r="B4595" s="585">
        <v>43272.65625</v>
      </c>
      <c r="C4595" s="376" t="s">
        <v>2050</v>
      </c>
      <c r="D4595" s="355">
        <v>2288</v>
      </c>
      <c r="E4595">
        <v>0.01</v>
      </c>
      <c r="F4595">
        <v>1.15832</v>
      </c>
      <c r="G4595" s="355">
        <v>0</v>
      </c>
      <c r="H4595">
        <v>1.15832</v>
      </c>
      <c r="I4595">
        <v>1.5</v>
      </c>
      <c r="J4595" s="355">
        <v>18430.02</v>
      </c>
    </row>
    <row r="4596" spans="1:10" x14ac:dyDescent="0.2">
      <c r="A4596">
        <v>10835</v>
      </c>
      <c r="B4596" s="585">
        <v>43272.65625</v>
      </c>
      <c r="C4596" s="376" t="s">
        <v>92</v>
      </c>
      <c r="D4596" s="355">
        <v>2289</v>
      </c>
      <c r="E4596">
        <v>0.01</v>
      </c>
      <c r="F4596">
        <v>1.1583600000000001</v>
      </c>
      <c r="G4596" s="355">
        <v>0</v>
      </c>
      <c r="H4596">
        <v>0</v>
      </c>
    </row>
    <row r="4597" spans="1:10" x14ac:dyDescent="0.2">
      <c r="A4597">
        <v>10841</v>
      </c>
      <c r="B4597" s="585">
        <v>43272.657638888886</v>
      </c>
      <c r="C4597" s="376" t="s">
        <v>2050</v>
      </c>
      <c r="D4597" s="355">
        <v>2289</v>
      </c>
      <c r="E4597">
        <v>0.01</v>
      </c>
      <c r="F4597">
        <v>1.1599299999999999</v>
      </c>
      <c r="G4597" s="355">
        <v>0</v>
      </c>
      <c r="H4597">
        <v>1.1599299999999999</v>
      </c>
      <c r="I4597">
        <v>1.5</v>
      </c>
      <c r="J4597" s="355">
        <v>18431.52</v>
      </c>
    </row>
    <row r="4598" spans="1:10" x14ac:dyDescent="0.2">
      <c r="A4598">
        <v>10837</v>
      </c>
      <c r="B4598" s="585">
        <v>43272.65625</v>
      </c>
      <c r="C4598" s="376" t="s">
        <v>93</v>
      </c>
      <c r="D4598" s="355">
        <v>2290</v>
      </c>
      <c r="E4598">
        <v>0.03</v>
      </c>
      <c r="F4598">
        <v>1.15838</v>
      </c>
      <c r="G4598" s="355">
        <v>0</v>
      </c>
      <c r="H4598">
        <v>0</v>
      </c>
    </row>
    <row r="4599" spans="1:10" x14ac:dyDescent="0.2">
      <c r="A4599">
        <v>10927</v>
      </c>
      <c r="B4599" s="585">
        <v>43277.845833333333</v>
      </c>
      <c r="C4599" s="376" t="s">
        <v>2050</v>
      </c>
      <c r="D4599" s="355">
        <v>2290</v>
      </c>
      <c r="E4599">
        <v>0.03</v>
      </c>
      <c r="F4599">
        <v>1.1644399999999999</v>
      </c>
      <c r="G4599" s="355">
        <v>0</v>
      </c>
      <c r="H4599">
        <v>1.1644399999999999</v>
      </c>
      <c r="I4599">
        <v>-17.8</v>
      </c>
      <c r="J4599" s="355">
        <v>18405.8</v>
      </c>
    </row>
    <row r="4600" spans="1:10" x14ac:dyDescent="0.2">
      <c r="A4600">
        <v>10842</v>
      </c>
      <c r="B4600" s="585">
        <v>43272.659722222219</v>
      </c>
      <c r="C4600" s="376" t="s">
        <v>92</v>
      </c>
      <c r="D4600" s="355">
        <v>2291</v>
      </c>
      <c r="E4600">
        <v>0.01</v>
      </c>
      <c r="F4600">
        <v>1.1601900000000001</v>
      </c>
      <c r="G4600" s="355">
        <v>0</v>
      </c>
      <c r="H4600">
        <v>0</v>
      </c>
    </row>
    <row r="4601" spans="1:10" x14ac:dyDescent="0.2">
      <c r="A4601">
        <v>10844</v>
      </c>
      <c r="B4601" s="585">
        <v>43272.73541666667</v>
      </c>
      <c r="C4601" s="376" t="s">
        <v>2050</v>
      </c>
      <c r="D4601" s="355">
        <v>2291</v>
      </c>
      <c r="E4601">
        <v>0.01</v>
      </c>
      <c r="F4601">
        <v>1.1617599999999999</v>
      </c>
      <c r="G4601" s="355">
        <v>0</v>
      </c>
      <c r="H4601">
        <v>1.1617599999999999</v>
      </c>
      <c r="I4601">
        <v>1.5</v>
      </c>
      <c r="J4601" s="355">
        <v>18433.02</v>
      </c>
    </row>
    <row r="4602" spans="1:10" x14ac:dyDescent="0.2">
      <c r="A4602">
        <v>10845</v>
      </c>
      <c r="B4602" s="585">
        <v>43272.736111111109</v>
      </c>
      <c r="C4602" s="376" t="s">
        <v>93</v>
      </c>
      <c r="D4602" s="355">
        <v>2292</v>
      </c>
      <c r="E4602">
        <v>0.06</v>
      </c>
      <c r="F4602">
        <v>1.16195</v>
      </c>
      <c r="G4602" s="355">
        <v>0</v>
      </c>
      <c r="H4602">
        <v>0</v>
      </c>
    </row>
    <row r="4603" spans="1:10" x14ac:dyDescent="0.2">
      <c r="A4603">
        <v>10928</v>
      </c>
      <c r="B4603" s="585">
        <v>43277.845833333333</v>
      </c>
      <c r="C4603" s="376" t="s">
        <v>2050</v>
      </c>
      <c r="D4603" s="355">
        <v>2292</v>
      </c>
      <c r="E4603">
        <v>0.06</v>
      </c>
      <c r="F4603">
        <v>1.1644399999999999</v>
      </c>
      <c r="G4603" s="355">
        <v>0</v>
      </c>
      <c r="H4603">
        <v>1.1644399999999999</v>
      </c>
      <c r="I4603">
        <v>-14.18</v>
      </c>
      <c r="J4603" s="355">
        <v>18391.62</v>
      </c>
    </row>
    <row r="4604" spans="1:10" x14ac:dyDescent="0.2">
      <c r="A4604">
        <v>10850</v>
      </c>
      <c r="B4604" s="585">
        <v>43272.736111111109</v>
      </c>
      <c r="C4604" s="376" t="s">
        <v>92</v>
      </c>
      <c r="D4604" s="355">
        <v>2293</v>
      </c>
      <c r="E4604">
        <v>0.01</v>
      </c>
      <c r="F4604">
        <v>1.1619900000000001</v>
      </c>
      <c r="G4604" s="355">
        <v>0</v>
      </c>
      <c r="H4604">
        <v>0</v>
      </c>
    </row>
    <row r="4605" spans="1:10" x14ac:dyDescent="0.2">
      <c r="A4605">
        <v>10857</v>
      </c>
      <c r="B4605" s="585">
        <v>43273.354166666664</v>
      </c>
      <c r="C4605" s="376" t="s">
        <v>2050</v>
      </c>
      <c r="D4605" s="355">
        <v>2293</v>
      </c>
      <c r="E4605">
        <v>0.01</v>
      </c>
      <c r="F4605">
        <v>1.16368</v>
      </c>
      <c r="G4605" s="355">
        <v>0</v>
      </c>
      <c r="H4605">
        <v>1.16368</v>
      </c>
      <c r="I4605">
        <v>1.5</v>
      </c>
      <c r="J4605" s="355">
        <v>18434.52</v>
      </c>
    </row>
    <row r="4606" spans="1:10" x14ac:dyDescent="0.2">
      <c r="A4606">
        <v>10858</v>
      </c>
      <c r="B4606" s="585">
        <v>43273.354166666664</v>
      </c>
      <c r="C4606" s="376" t="s">
        <v>92</v>
      </c>
      <c r="D4606" s="355">
        <v>2294</v>
      </c>
      <c r="E4606">
        <v>0.01</v>
      </c>
      <c r="F4606">
        <v>1.1637500000000001</v>
      </c>
      <c r="G4606" s="355">
        <v>0</v>
      </c>
      <c r="H4606">
        <v>0</v>
      </c>
    </row>
    <row r="4607" spans="1:10" x14ac:dyDescent="0.2">
      <c r="A4607">
        <v>10860</v>
      </c>
      <c r="B4607" s="585">
        <v>43273.416666666664</v>
      </c>
      <c r="C4607" s="376" t="s">
        <v>2050</v>
      </c>
      <c r="D4607" s="355">
        <v>2294</v>
      </c>
      <c r="E4607">
        <v>0.01</v>
      </c>
      <c r="F4607">
        <v>1.1653199999999999</v>
      </c>
      <c r="G4607" s="355">
        <v>0</v>
      </c>
      <c r="H4607">
        <v>1.1653199999999999</v>
      </c>
      <c r="I4607">
        <v>1.5</v>
      </c>
      <c r="J4607" s="355">
        <v>18436.02</v>
      </c>
    </row>
    <row r="4608" spans="1:10" x14ac:dyDescent="0.2">
      <c r="A4608">
        <v>10861</v>
      </c>
      <c r="B4608" s="585">
        <v>43273.420138888891</v>
      </c>
      <c r="C4608" s="376" t="s">
        <v>93</v>
      </c>
      <c r="D4608" s="355">
        <v>2295</v>
      </c>
      <c r="E4608">
        <v>0.1</v>
      </c>
      <c r="F4608">
        <v>1.1668700000000001</v>
      </c>
      <c r="G4608" s="355">
        <v>0</v>
      </c>
      <c r="H4608">
        <v>0</v>
      </c>
    </row>
    <row r="4609" spans="1:10" x14ac:dyDescent="0.2">
      <c r="A4609">
        <v>10929</v>
      </c>
      <c r="B4609" s="585">
        <v>43277.845833333333</v>
      </c>
      <c r="C4609" s="376" t="s">
        <v>2050</v>
      </c>
      <c r="D4609" s="355">
        <v>2295</v>
      </c>
      <c r="E4609">
        <v>0.1</v>
      </c>
      <c r="F4609">
        <v>1.1644399999999999</v>
      </c>
      <c r="G4609" s="355">
        <v>0</v>
      </c>
      <c r="H4609">
        <v>1.1644399999999999</v>
      </c>
      <c r="I4609">
        <v>24.91</v>
      </c>
      <c r="J4609" s="355">
        <v>18416.53</v>
      </c>
    </row>
    <row r="4610" spans="1:10" x14ac:dyDescent="0.2">
      <c r="A4610">
        <v>10867</v>
      </c>
      <c r="B4610" s="585">
        <v>43273.420138888891</v>
      </c>
      <c r="C4610" s="376" t="s">
        <v>92</v>
      </c>
      <c r="D4610" s="355">
        <v>2296</v>
      </c>
      <c r="E4610">
        <v>0.01</v>
      </c>
      <c r="F4610">
        <v>1.16692</v>
      </c>
      <c r="G4610" s="355">
        <v>0</v>
      </c>
      <c r="H4610">
        <v>0</v>
      </c>
    </row>
    <row r="4611" spans="1:10" x14ac:dyDescent="0.2">
      <c r="A4611">
        <v>10872</v>
      </c>
      <c r="B4611" s="585">
        <v>43273.678472222222</v>
      </c>
      <c r="C4611" s="376" t="s">
        <v>2050</v>
      </c>
      <c r="D4611" s="355">
        <v>2296</v>
      </c>
      <c r="E4611">
        <v>0.01</v>
      </c>
      <c r="F4611">
        <v>1.16615</v>
      </c>
      <c r="G4611" s="355">
        <v>0</v>
      </c>
      <c r="H4611">
        <v>1.16615</v>
      </c>
      <c r="I4611">
        <v>-0.84</v>
      </c>
      <c r="J4611" s="355">
        <v>18435.18</v>
      </c>
    </row>
    <row r="4612" spans="1:10" x14ac:dyDescent="0.2">
      <c r="A4612">
        <v>10869</v>
      </c>
      <c r="B4612" s="585">
        <v>43273.569444444445</v>
      </c>
      <c r="C4612" s="376" t="s">
        <v>92</v>
      </c>
      <c r="D4612" s="355">
        <v>2297</v>
      </c>
      <c r="E4612">
        <v>0.02</v>
      </c>
      <c r="F4612">
        <v>1.1634100000000001</v>
      </c>
      <c r="G4612" s="355">
        <v>0</v>
      </c>
      <c r="H4612">
        <v>0</v>
      </c>
    </row>
    <row r="4613" spans="1:10" x14ac:dyDescent="0.2">
      <c r="A4613">
        <v>10873</v>
      </c>
      <c r="B4613" s="585">
        <v>43273.678472222222</v>
      </c>
      <c r="C4613" s="376" t="s">
        <v>2050</v>
      </c>
      <c r="D4613" s="355">
        <v>2297</v>
      </c>
      <c r="E4613">
        <v>0.02</v>
      </c>
      <c r="F4613">
        <v>1.16615</v>
      </c>
      <c r="G4613" s="355">
        <v>0</v>
      </c>
      <c r="H4613">
        <v>1.16615</v>
      </c>
      <c r="I4613">
        <v>5.34</v>
      </c>
      <c r="J4613" s="355">
        <v>18440.52</v>
      </c>
    </row>
    <row r="4614" spans="1:10" x14ac:dyDescent="0.2">
      <c r="A4614">
        <v>10874</v>
      </c>
      <c r="B4614" s="585">
        <v>43273.678472222222</v>
      </c>
      <c r="C4614" s="376" t="s">
        <v>92</v>
      </c>
      <c r="D4614" s="355">
        <v>2298</v>
      </c>
      <c r="E4614">
        <v>0.01</v>
      </c>
      <c r="F4614">
        <v>1.1661999999999999</v>
      </c>
      <c r="G4614" s="355">
        <v>0</v>
      </c>
      <c r="H4614">
        <v>0</v>
      </c>
    </row>
    <row r="4615" spans="1:10" x14ac:dyDescent="0.2">
      <c r="A4615">
        <v>10879</v>
      </c>
      <c r="B4615" s="585">
        <v>43273.85</v>
      </c>
      <c r="C4615" s="376" t="s">
        <v>2050</v>
      </c>
      <c r="D4615" s="355">
        <v>2298</v>
      </c>
      <c r="E4615">
        <v>0.01</v>
      </c>
      <c r="F4615">
        <v>1.1652899999999999</v>
      </c>
      <c r="G4615" s="355">
        <v>0</v>
      </c>
      <c r="H4615">
        <v>1.1652899999999999</v>
      </c>
      <c r="I4615">
        <v>-0.98</v>
      </c>
      <c r="J4615" s="355">
        <v>18439.54</v>
      </c>
    </row>
    <row r="4616" spans="1:10" x14ac:dyDescent="0.2">
      <c r="A4616">
        <v>10876</v>
      </c>
      <c r="B4616" s="585">
        <v>43273.729166666664</v>
      </c>
      <c r="C4616" s="376" t="s">
        <v>92</v>
      </c>
      <c r="D4616" s="355">
        <v>2299</v>
      </c>
      <c r="E4616">
        <v>0.02</v>
      </c>
      <c r="F4616">
        <v>1.16248</v>
      </c>
      <c r="G4616" s="355">
        <v>0</v>
      </c>
      <c r="H4616">
        <v>0</v>
      </c>
    </row>
    <row r="4617" spans="1:10" x14ac:dyDescent="0.2">
      <c r="A4617">
        <v>10880</v>
      </c>
      <c r="B4617" s="585">
        <v>43273.85</v>
      </c>
      <c r="C4617" s="376" t="s">
        <v>2050</v>
      </c>
      <c r="D4617" s="355">
        <v>2299</v>
      </c>
      <c r="E4617">
        <v>0.02</v>
      </c>
      <c r="F4617">
        <v>1.1652899999999999</v>
      </c>
      <c r="G4617" s="355">
        <v>0</v>
      </c>
      <c r="H4617">
        <v>1.1652899999999999</v>
      </c>
      <c r="I4617">
        <v>5.48</v>
      </c>
      <c r="J4617" s="355">
        <v>18445.02</v>
      </c>
    </row>
    <row r="4618" spans="1:10" x14ac:dyDescent="0.2">
      <c r="A4618">
        <v>10881</v>
      </c>
      <c r="B4618" s="585">
        <v>43273.85</v>
      </c>
      <c r="C4618" s="376" t="s">
        <v>92</v>
      </c>
      <c r="D4618" s="355">
        <v>2300</v>
      </c>
      <c r="E4618">
        <v>0.01</v>
      </c>
      <c r="F4618">
        <v>1.16534</v>
      </c>
      <c r="G4618" s="355">
        <v>0</v>
      </c>
      <c r="H4618">
        <v>0</v>
      </c>
    </row>
    <row r="4619" spans="1:10" x14ac:dyDescent="0.2">
      <c r="A4619">
        <v>10889</v>
      </c>
      <c r="B4619" s="585">
        <v>43276.091666666667</v>
      </c>
      <c r="C4619" s="376" t="s">
        <v>2050</v>
      </c>
      <c r="D4619" s="355">
        <v>2300</v>
      </c>
      <c r="E4619">
        <v>0.01</v>
      </c>
      <c r="F4619">
        <v>1.16703</v>
      </c>
      <c r="G4619" s="355">
        <v>0</v>
      </c>
      <c r="H4619">
        <v>1.16703</v>
      </c>
      <c r="I4619">
        <v>1.5</v>
      </c>
      <c r="J4619" s="355">
        <v>18446.53</v>
      </c>
    </row>
    <row r="4620" spans="1:10" x14ac:dyDescent="0.2">
      <c r="A4620">
        <v>10890</v>
      </c>
      <c r="B4620" s="585">
        <v>43276.091666666667</v>
      </c>
      <c r="C4620" s="376" t="s">
        <v>92</v>
      </c>
      <c r="D4620" s="355">
        <v>2301</v>
      </c>
      <c r="E4620">
        <v>0.01</v>
      </c>
      <c r="F4620">
        <v>1.1670799999999999</v>
      </c>
      <c r="G4620" s="355">
        <v>0</v>
      </c>
      <c r="H4620">
        <v>0</v>
      </c>
    </row>
    <row r="4621" spans="1:10" x14ac:dyDescent="0.2">
      <c r="A4621">
        <v>10895</v>
      </c>
      <c r="B4621" s="585">
        <v>43276.474999999999</v>
      </c>
      <c r="C4621" s="376" t="s">
        <v>2050</v>
      </c>
      <c r="D4621" s="355">
        <v>2301</v>
      </c>
      <c r="E4621">
        <v>0.01</v>
      </c>
      <c r="F4621">
        <v>1.1662999999999999</v>
      </c>
      <c r="G4621" s="355">
        <v>0</v>
      </c>
      <c r="H4621">
        <v>1.1662999999999999</v>
      </c>
      <c r="I4621">
        <v>-0.85</v>
      </c>
      <c r="J4621" s="355">
        <v>18445.68</v>
      </c>
    </row>
    <row r="4622" spans="1:10" x14ac:dyDescent="0.2">
      <c r="A4622">
        <v>10892</v>
      </c>
      <c r="B4622" s="585">
        <v>43276.376388888886</v>
      </c>
      <c r="C4622" s="376" t="s">
        <v>92</v>
      </c>
      <c r="D4622" s="355">
        <v>2302</v>
      </c>
      <c r="E4622">
        <v>0.02</v>
      </c>
      <c r="F4622">
        <v>1.1635500000000001</v>
      </c>
      <c r="G4622" s="355">
        <v>0</v>
      </c>
      <c r="H4622">
        <v>0</v>
      </c>
    </row>
    <row r="4623" spans="1:10" x14ac:dyDescent="0.2">
      <c r="A4623">
        <v>10896</v>
      </c>
      <c r="B4623" s="585">
        <v>43276.474999999999</v>
      </c>
      <c r="C4623" s="376" t="s">
        <v>2050</v>
      </c>
      <c r="D4623" s="355">
        <v>2302</v>
      </c>
      <c r="E4623">
        <v>0.02</v>
      </c>
      <c r="F4623">
        <v>1.1662999999999999</v>
      </c>
      <c r="G4623" s="355">
        <v>0</v>
      </c>
      <c r="H4623">
        <v>1.1662999999999999</v>
      </c>
      <c r="I4623">
        <v>5.36</v>
      </c>
      <c r="J4623" s="355">
        <v>18451.04</v>
      </c>
    </row>
    <row r="4624" spans="1:10" x14ac:dyDescent="0.2">
      <c r="A4624">
        <v>10897</v>
      </c>
      <c r="B4624" s="585">
        <v>43276.474999999999</v>
      </c>
      <c r="C4624" s="376" t="s">
        <v>92</v>
      </c>
      <c r="D4624" s="355">
        <v>2303</v>
      </c>
      <c r="E4624">
        <v>0.01</v>
      </c>
      <c r="F4624">
        <v>1.1663300000000001</v>
      </c>
      <c r="G4624" s="355">
        <v>0</v>
      </c>
      <c r="H4624">
        <v>0</v>
      </c>
    </row>
    <row r="4625" spans="1:10" x14ac:dyDescent="0.2">
      <c r="A4625">
        <v>10899</v>
      </c>
      <c r="B4625" s="585">
        <v>43276.59375</v>
      </c>
      <c r="C4625" s="376" t="s">
        <v>2050</v>
      </c>
      <c r="D4625" s="355">
        <v>2303</v>
      </c>
      <c r="E4625">
        <v>0.01</v>
      </c>
      <c r="F4625">
        <v>1.1678999999999999</v>
      </c>
      <c r="G4625" s="355">
        <v>0</v>
      </c>
      <c r="H4625">
        <v>1.1678999999999999</v>
      </c>
      <c r="I4625">
        <v>1.5</v>
      </c>
      <c r="J4625" s="355">
        <v>18452.54</v>
      </c>
    </row>
    <row r="4626" spans="1:10" x14ac:dyDescent="0.2">
      <c r="A4626">
        <v>10900</v>
      </c>
      <c r="B4626" s="585">
        <v>43276.59375</v>
      </c>
      <c r="C4626" s="376" t="s">
        <v>92</v>
      </c>
      <c r="D4626" s="355">
        <v>2304</v>
      </c>
      <c r="E4626">
        <v>0.01</v>
      </c>
      <c r="F4626">
        <v>1.1679299999999999</v>
      </c>
      <c r="G4626" s="355">
        <v>0</v>
      </c>
      <c r="H4626">
        <v>0</v>
      </c>
    </row>
    <row r="4627" spans="1:10" x14ac:dyDescent="0.2">
      <c r="A4627">
        <v>10902</v>
      </c>
      <c r="B4627" s="585">
        <v>43276.634027777778</v>
      </c>
      <c r="C4627" s="376" t="s">
        <v>2050</v>
      </c>
      <c r="D4627" s="355">
        <v>2304</v>
      </c>
      <c r="E4627">
        <v>0.01</v>
      </c>
      <c r="F4627">
        <v>1.1695</v>
      </c>
      <c r="G4627" s="355">
        <v>0</v>
      </c>
      <c r="H4627">
        <v>1.1695</v>
      </c>
      <c r="I4627">
        <v>1.5</v>
      </c>
      <c r="J4627" s="355">
        <v>18454.04</v>
      </c>
    </row>
    <row r="4628" spans="1:10" x14ac:dyDescent="0.2">
      <c r="A4628">
        <v>10903</v>
      </c>
      <c r="B4628" s="585">
        <v>43276.634027777778</v>
      </c>
      <c r="C4628" s="376" t="s">
        <v>92</v>
      </c>
      <c r="D4628" s="355">
        <v>2305</v>
      </c>
      <c r="E4628">
        <v>0.01</v>
      </c>
      <c r="F4628">
        <v>1.1695500000000001</v>
      </c>
      <c r="G4628" s="355">
        <v>0</v>
      </c>
      <c r="H4628">
        <v>0</v>
      </c>
    </row>
    <row r="4629" spans="1:10" x14ac:dyDescent="0.2">
      <c r="A4629">
        <v>10912</v>
      </c>
      <c r="B4629" s="585">
        <v>43276.905555555553</v>
      </c>
      <c r="C4629" s="376" t="s">
        <v>2050</v>
      </c>
      <c r="D4629" s="355">
        <v>2305</v>
      </c>
      <c r="E4629">
        <v>0.01</v>
      </c>
      <c r="F4629">
        <v>1.1711199999999999</v>
      </c>
      <c r="G4629" s="355">
        <v>0</v>
      </c>
      <c r="H4629">
        <v>1.1711199999999999</v>
      </c>
      <c r="I4629">
        <v>1.5</v>
      </c>
      <c r="J4629" s="355">
        <v>18455.54</v>
      </c>
    </row>
    <row r="4630" spans="1:10" x14ac:dyDescent="0.2">
      <c r="A4630">
        <v>10905</v>
      </c>
      <c r="B4630" s="585">
        <v>43276.87777777778</v>
      </c>
      <c r="C4630" s="376" t="s">
        <v>93</v>
      </c>
      <c r="D4630" s="355">
        <v>2306</v>
      </c>
      <c r="E4630">
        <v>0.19</v>
      </c>
      <c r="F4630">
        <v>1.17039</v>
      </c>
      <c r="G4630" s="355">
        <v>0</v>
      </c>
      <c r="H4630">
        <v>0</v>
      </c>
    </row>
    <row r="4631" spans="1:10" x14ac:dyDescent="0.2">
      <c r="A4631">
        <v>10930</v>
      </c>
      <c r="B4631" s="585">
        <v>43277.845833333333</v>
      </c>
      <c r="C4631" s="376" t="s">
        <v>2050</v>
      </c>
      <c r="D4631" s="355">
        <v>2306</v>
      </c>
      <c r="E4631">
        <v>0.19</v>
      </c>
      <c r="F4631">
        <v>1.1644399999999999</v>
      </c>
      <c r="G4631" s="355">
        <v>0</v>
      </c>
      <c r="H4631">
        <v>1.1644399999999999</v>
      </c>
      <c r="I4631">
        <v>112.96</v>
      </c>
      <c r="J4631" s="355">
        <v>18529.490000000002</v>
      </c>
    </row>
    <row r="4632" spans="1:10" x14ac:dyDescent="0.2">
      <c r="A4632">
        <v>10913</v>
      </c>
      <c r="B4632" s="585">
        <v>43276.905555555553</v>
      </c>
      <c r="C4632" s="376" t="s">
        <v>92</v>
      </c>
      <c r="D4632" s="355">
        <v>2307</v>
      </c>
      <c r="E4632">
        <v>0.01</v>
      </c>
      <c r="F4632">
        <v>1.1711400000000001</v>
      </c>
      <c r="G4632" s="355">
        <v>0</v>
      </c>
      <c r="H4632">
        <v>0</v>
      </c>
    </row>
    <row r="4633" spans="1:10" x14ac:dyDescent="0.2">
      <c r="A4633">
        <v>10996</v>
      </c>
      <c r="B4633" s="585">
        <v>43279.570833333331</v>
      </c>
      <c r="C4633" s="376" t="s">
        <v>2050</v>
      </c>
      <c r="D4633" s="355">
        <v>2307</v>
      </c>
      <c r="E4633">
        <v>0.01</v>
      </c>
      <c r="F4633">
        <v>1.15944</v>
      </c>
      <c r="G4633" s="355">
        <v>0</v>
      </c>
      <c r="H4633">
        <v>1.15944</v>
      </c>
      <c r="I4633">
        <v>-12.36</v>
      </c>
      <c r="J4633" s="355">
        <v>18532.13</v>
      </c>
    </row>
    <row r="4634" spans="1:10" x14ac:dyDescent="0.2">
      <c r="A4634">
        <v>10922</v>
      </c>
      <c r="B4634" s="585">
        <v>43277.462500000001</v>
      </c>
      <c r="C4634" s="376" t="s">
        <v>92</v>
      </c>
      <c r="D4634" s="355">
        <v>2308</v>
      </c>
      <c r="E4634">
        <v>0.02</v>
      </c>
      <c r="F4634">
        <v>1.1676299999999999</v>
      </c>
      <c r="G4634" s="355">
        <v>0</v>
      </c>
      <c r="H4634">
        <v>0</v>
      </c>
    </row>
    <row r="4635" spans="1:10" x14ac:dyDescent="0.2">
      <c r="A4635">
        <v>10997</v>
      </c>
      <c r="B4635" s="585">
        <v>43279.570833333331</v>
      </c>
      <c r="C4635" s="376" t="s">
        <v>2050</v>
      </c>
      <c r="D4635" s="355">
        <v>2308</v>
      </c>
      <c r="E4635">
        <v>0.02</v>
      </c>
      <c r="F4635">
        <v>1.15944</v>
      </c>
      <c r="G4635" s="355">
        <v>0</v>
      </c>
      <c r="H4635">
        <v>1.15944</v>
      </c>
      <c r="I4635">
        <v>-17.47</v>
      </c>
      <c r="J4635" s="355">
        <v>18514.66</v>
      </c>
    </row>
    <row r="4636" spans="1:10" x14ac:dyDescent="0.2">
      <c r="A4636">
        <v>10931</v>
      </c>
      <c r="B4636" s="585">
        <v>43277.845833333333</v>
      </c>
      <c r="C4636" s="376" t="s">
        <v>93</v>
      </c>
      <c r="D4636" s="355">
        <v>2309</v>
      </c>
      <c r="E4636">
        <v>0.01</v>
      </c>
      <c r="F4636">
        <v>1.1644099999999999</v>
      </c>
      <c r="G4636" s="355">
        <v>0</v>
      </c>
      <c r="H4636">
        <v>0</v>
      </c>
    </row>
    <row r="4637" spans="1:10" x14ac:dyDescent="0.2">
      <c r="A4637">
        <v>10941</v>
      </c>
      <c r="B4637" s="585">
        <v>43278.481944444444</v>
      </c>
      <c r="C4637" s="376" t="s">
        <v>2050</v>
      </c>
      <c r="D4637" s="355">
        <v>2309</v>
      </c>
      <c r="E4637">
        <v>0.01</v>
      </c>
      <c r="F4637">
        <v>1.1629100000000001</v>
      </c>
      <c r="G4637" s="355">
        <v>0</v>
      </c>
      <c r="H4637">
        <v>1.1629100000000001</v>
      </c>
      <c r="I4637">
        <v>1.5</v>
      </c>
      <c r="J4637" s="355">
        <v>18530.990000000002</v>
      </c>
    </row>
    <row r="4638" spans="1:10" x14ac:dyDescent="0.2">
      <c r="A4638">
        <v>10933</v>
      </c>
      <c r="B4638" s="585">
        <v>43277.847222222219</v>
      </c>
      <c r="C4638" s="376" t="s">
        <v>92</v>
      </c>
      <c r="D4638" s="355">
        <v>2310</v>
      </c>
      <c r="E4638">
        <v>0.03</v>
      </c>
      <c r="F4638">
        <v>1.16411</v>
      </c>
      <c r="G4638" s="355">
        <v>0</v>
      </c>
      <c r="H4638">
        <v>0</v>
      </c>
    </row>
    <row r="4639" spans="1:10" x14ac:dyDescent="0.2">
      <c r="A4639">
        <v>10998</v>
      </c>
      <c r="B4639" s="585">
        <v>43279.570833333331</v>
      </c>
      <c r="C4639" s="376" t="s">
        <v>2050</v>
      </c>
      <c r="D4639" s="355">
        <v>2310</v>
      </c>
      <c r="E4639">
        <v>0.03</v>
      </c>
      <c r="F4639">
        <v>1.15944</v>
      </c>
      <c r="G4639" s="355">
        <v>0</v>
      </c>
      <c r="H4639">
        <v>1.15944</v>
      </c>
      <c r="I4639">
        <v>-15.65</v>
      </c>
      <c r="J4639" s="355">
        <v>18499.009999999998</v>
      </c>
    </row>
    <row r="4640" spans="1:10" x14ac:dyDescent="0.2">
      <c r="A4640">
        <v>10942</v>
      </c>
      <c r="B4640" s="585">
        <v>43278.482638888891</v>
      </c>
      <c r="C4640" s="376" t="s">
        <v>93</v>
      </c>
      <c r="D4640" s="355">
        <v>2311</v>
      </c>
      <c r="E4640">
        <v>0.01</v>
      </c>
      <c r="F4640">
        <v>1.1625099999999999</v>
      </c>
      <c r="G4640" s="355">
        <v>0</v>
      </c>
      <c r="H4640">
        <v>0</v>
      </c>
    </row>
    <row r="4641" spans="1:10" x14ac:dyDescent="0.2">
      <c r="A4641">
        <v>10944</v>
      </c>
      <c r="B4641" s="585">
        <v>43278.60833333333</v>
      </c>
      <c r="C4641" s="376" t="s">
        <v>2050</v>
      </c>
      <c r="D4641" s="355">
        <v>2311</v>
      </c>
      <c r="E4641">
        <v>0.01</v>
      </c>
      <c r="F4641">
        <v>1.1609400000000001</v>
      </c>
      <c r="G4641" s="355">
        <v>0</v>
      </c>
      <c r="H4641">
        <v>1.1609400000000001</v>
      </c>
      <c r="I4641">
        <v>1.5</v>
      </c>
      <c r="J4641" s="355">
        <v>18532.490000000002</v>
      </c>
    </row>
    <row r="4642" spans="1:10" x14ac:dyDescent="0.2">
      <c r="A4642">
        <v>10945</v>
      </c>
      <c r="B4642" s="585">
        <v>43278.60833333333</v>
      </c>
      <c r="C4642" s="376" t="s">
        <v>93</v>
      </c>
      <c r="D4642" s="355">
        <v>2312</v>
      </c>
      <c r="E4642">
        <v>0.01</v>
      </c>
      <c r="F4642">
        <v>1.16089</v>
      </c>
      <c r="G4642" s="355">
        <v>0</v>
      </c>
      <c r="H4642">
        <v>0</v>
      </c>
    </row>
    <row r="4643" spans="1:10" x14ac:dyDescent="0.2">
      <c r="A4643">
        <v>10952</v>
      </c>
      <c r="B4643" s="585">
        <v>43278.75</v>
      </c>
      <c r="C4643" s="376" t="s">
        <v>2050</v>
      </c>
      <c r="D4643" s="355">
        <v>2312</v>
      </c>
      <c r="E4643">
        <v>0.01</v>
      </c>
      <c r="F4643">
        <v>1.1593199999999999</v>
      </c>
      <c r="G4643" s="355">
        <v>0</v>
      </c>
      <c r="H4643">
        <v>1.1593199999999999</v>
      </c>
      <c r="I4643">
        <v>1.5</v>
      </c>
      <c r="J4643" s="355">
        <v>18533.990000000002</v>
      </c>
    </row>
    <row r="4644" spans="1:10" x14ac:dyDescent="0.2">
      <c r="A4644">
        <v>10947</v>
      </c>
      <c r="B4644" s="585">
        <v>43278.658333333333</v>
      </c>
      <c r="C4644" s="376" t="s">
        <v>92</v>
      </c>
      <c r="D4644" s="355">
        <v>2313</v>
      </c>
      <c r="E4644">
        <v>0.06</v>
      </c>
      <c r="F4644">
        <v>1.1606000000000001</v>
      </c>
      <c r="G4644" s="355">
        <v>0</v>
      </c>
      <c r="H4644">
        <v>0</v>
      </c>
    </row>
    <row r="4645" spans="1:10" x14ac:dyDescent="0.2">
      <c r="A4645">
        <v>10999</v>
      </c>
      <c r="B4645" s="585">
        <v>43279.570833333331</v>
      </c>
      <c r="C4645" s="376" t="s">
        <v>2050</v>
      </c>
      <c r="D4645" s="355">
        <v>2313</v>
      </c>
      <c r="E4645">
        <v>0.06</v>
      </c>
      <c r="F4645">
        <v>1.15944</v>
      </c>
      <c r="G4645" s="355">
        <v>0</v>
      </c>
      <c r="H4645">
        <v>1.15944</v>
      </c>
      <c r="I4645">
        <v>-9.52</v>
      </c>
      <c r="J4645" s="355">
        <v>18489.490000000002</v>
      </c>
    </row>
    <row r="4646" spans="1:10" x14ac:dyDescent="0.2">
      <c r="A4646">
        <v>10953</v>
      </c>
      <c r="B4646" s="585">
        <v>43278.75</v>
      </c>
      <c r="C4646" s="376" t="s">
        <v>93</v>
      </c>
      <c r="D4646" s="355">
        <v>2314</v>
      </c>
      <c r="E4646">
        <v>0.01</v>
      </c>
      <c r="F4646">
        <v>1.1592899999999999</v>
      </c>
      <c r="G4646" s="355">
        <v>0</v>
      </c>
      <c r="H4646">
        <v>0</v>
      </c>
    </row>
    <row r="4647" spans="1:10" x14ac:dyDescent="0.2">
      <c r="A4647">
        <v>10955</v>
      </c>
      <c r="B4647" s="585">
        <v>43278.820833333331</v>
      </c>
      <c r="C4647" s="376" t="s">
        <v>2050</v>
      </c>
      <c r="D4647" s="355">
        <v>2314</v>
      </c>
      <c r="E4647">
        <v>0.01</v>
      </c>
      <c r="F4647">
        <v>1.1577200000000001</v>
      </c>
      <c r="G4647" s="355">
        <v>0</v>
      </c>
      <c r="H4647">
        <v>1.1577200000000001</v>
      </c>
      <c r="I4647">
        <v>1.5</v>
      </c>
      <c r="J4647" s="355">
        <v>18535.490000000002</v>
      </c>
    </row>
    <row r="4648" spans="1:10" x14ac:dyDescent="0.2">
      <c r="A4648">
        <v>10956</v>
      </c>
      <c r="B4648" s="585">
        <v>43278.820833333331</v>
      </c>
      <c r="C4648" s="376" t="s">
        <v>93</v>
      </c>
      <c r="D4648" s="355">
        <v>2315</v>
      </c>
      <c r="E4648">
        <v>0.01</v>
      </c>
      <c r="F4648">
        <v>1.1576900000000001</v>
      </c>
      <c r="G4648" s="355">
        <v>0</v>
      </c>
      <c r="H4648">
        <v>0</v>
      </c>
    </row>
    <row r="4649" spans="1:10" x14ac:dyDescent="0.2">
      <c r="A4649">
        <v>10964</v>
      </c>
      <c r="B4649" s="585">
        <v>43278.896527777775</v>
      </c>
      <c r="C4649" s="376" t="s">
        <v>2050</v>
      </c>
      <c r="D4649" s="355">
        <v>2315</v>
      </c>
      <c r="E4649">
        <v>0.01</v>
      </c>
      <c r="F4649">
        <v>1.15612</v>
      </c>
      <c r="G4649" s="355">
        <v>0</v>
      </c>
      <c r="H4649">
        <v>1.15612</v>
      </c>
      <c r="I4649">
        <v>1.5</v>
      </c>
      <c r="J4649" s="355">
        <v>18536.990000000002</v>
      </c>
    </row>
    <row r="4650" spans="1:10" x14ac:dyDescent="0.2">
      <c r="A4650">
        <v>10958</v>
      </c>
      <c r="B4650" s="585">
        <v>43278.870138888888</v>
      </c>
      <c r="C4650" s="376" t="s">
        <v>92</v>
      </c>
      <c r="D4650" s="355">
        <v>2316</v>
      </c>
      <c r="E4650">
        <v>0.1</v>
      </c>
      <c r="F4650">
        <v>1.1571</v>
      </c>
      <c r="G4650" s="355">
        <v>0</v>
      </c>
      <c r="H4650">
        <v>0</v>
      </c>
    </row>
    <row r="4651" spans="1:10" x14ac:dyDescent="0.2">
      <c r="A4651">
        <v>11000</v>
      </c>
      <c r="B4651" s="585">
        <v>43279.570833333331</v>
      </c>
      <c r="C4651" s="376" t="s">
        <v>2050</v>
      </c>
      <c r="D4651" s="355">
        <v>2316</v>
      </c>
      <c r="E4651">
        <v>0.1</v>
      </c>
      <c r="F4651">
        <v>1.15944</v>
      </c>
      <c r="G4651" s="355">
        <v>0</v>
      </c>
      <c r="H4651">
        <v>1.15944</v>
      </c>
      <c r="I4651">
        <v>19.14</v>
      </c>
      <c r="J4651" s="355">
        <v>18508.63</v>
      </c>
    </row>
    <row r="4652" spans="1:10" x14ac:dyDescent="0.2">
      <c r="A4652">
        <v>10965</v>
      </c>
      <c r="B4652" s="585">
        <v>43278.896527777775</v>
      </c>
      <c r="C4652" s="376" t="s">
        <v>93</v>
      </c>
      <c r="D4652" s="355">
        <v>2317</v>
      </c>
      <c r="E4652">
        <v>0.01</v>
      </c>
      <c r="F4652">
        <v>1.1560999999999999</v>
      </c>
      <c r="G4652" s="355">
        <v>0</v>
      </c>
      <c r="H4652">
        <v>0</v>
      </c>
    </row>
    <row r="4653" spans="1:10" x14ac:dyDescent="0.2">
      <c r="A4653">
        <v>10967</v>
      </c>
      <c r="B4653" s="585">
        <v>43278.927083333336</v>
      </c>
      <c r="C4653" s="376" t="s">
        <v>2050</v>
      </c>
      <c r="D4653" s="355">
        <v>2317</v>
      </c>
      <c r="E4653">
        <v>0.01</v>
      </c>
      <c r="F4653">
        <v>1.1545300000000001</v>
      </c>
      <c r="G4653" s="355">
        <v>0</v>
      </c>
      <c r="H4653">
        <v>1.1545300000000001</v>
      </c>
      <c r="I4653">
        <v>1.5</v>
      </c>
      <c r="J4653" s="355">
        <v>18538.490000000002</v>
      </c>
    </row>
    <row r="4654" spans="1:10" x14ac:dyDescent="0.2">
      <c r="A4654">
        <v>10968</v>
      </c>
      <c r="B4654" s="585">
        <v>43278.927083333336</v>
      </c>
      <c r="C4654" s="376" t="s">
        <v>93</v>
      </c>
      <c r="D4654" s="355">
        <v>2318</v>
      </c>
      <c r="E4654">
        <v>0.01</v>
      </c>
      <c r="F4654">
        <v>1.1545099999999999</v>
      </c>
      <c r="G4654" s="355">
        <v>0</v>
      </c>
      <c r="H4654">
        <v>0</v>
      </c>
    </row>
    <row r="4655" spans="1:10" x14ac:dyDescent="0.2">
      <c r="A4655">
        <v>10983</v>
      </c>
      <c r="B4655" s="585">
        <v>43279.401388888888</v>
      </c>
      <c r="C4655" s="376" t="s">
        <v>2050</v>
      </c>
      <c r="D4655" s="355">
        <v>2318</v>
      </c>
      <c r="E4655">
        <v>0.01</v>
      </c>
      <c r="F4655">
        <v>1.1531400000000001</v>
      </c>
      <c r="G4655" s="355">
        <v>0</v>
      </c>
      <c r="H4655">
        <v>1.1531400000000001</v>
      </c>
      <c r="I4655">
        <v>1.5</v>
      </c>
      <c r="J4655" s="355">
        <v>18539.98</v>
      </c>
    </row>
    <row r="4656" spans="1:10" x14ac:dyDescent="0.2">
      <c r="A4656">
        <v>10976</v>
      </c>
      <c r="B4656" s="585">
        <v>43279.397222222222</v>
      </c>
      <c r="C4656" s="376" t="s">
        <v>92</v>
      </c>
      <c r="D4656" s="355">
        <v>2319</v>
      </c>
      <c r="E4656">
        <v>0.19</v>
      </c>
      <c r="F4656">
        <v>1.1536</v>
      </c>
      <c r="G4656" s="355">
        <v>0</v>
      </c>
      <c r="H4656">
        <v>0</v>
      </c>
    </row>
    <row r="4657" spans="1:10" x14ac:dyDescent="0.2">
      <c r="A4657">
        <v>11001</v>
      </c>
      <c r="B4657" s="585">
        <v>43279.570833333331</v>
      </c>
      <c r="C4657" s="376" t="s">
        <v>2050</v>
      </c>
      <c r="D4657" s="355">
        <v>2319</v>
      </c>
      <c r="E4657">
        <v>0.19</v>
      </c>
      <c r="F4657">
        <v>1.15944</v>
      </c>
      <c r="G4657" s="355">
        <v>0</v>
      </c>
      <c r="H4657">
        <v>1.15944</v>
      </c>
      <c r="I4657">
        <v>109.63</v>
      </c>
      <c r="J4657" s="355">
        <v>18618.259999999998</v>
      </c>
    </row>
    <row r="4658" spans="1:10" x14ac:dyDescent="0.2">
      <c r="A4658">
        <v>10984</v>
      </c>
      <c r="B4658" s="585">
        <v>43279.401388888888</v>
      </c>
      <c r="C4658" s="376" t="s">
        <v>93</v>
      </c>
      <c r="D4658" s="355">
        <v>2320</v>
      </c>
      <c r="E4658">
        <v>0.01</v>
      </c>
      <c r="F4658">
        <v>1.1531100000000001</v>
      </c>
      <c r="G4658" s="355">
        <v>0</v>
      </c>
      <c r="H4658">
        <v>0</v>
      </c>
    </row>
    <row r="4659" spans="1:10" x14ac:dyDescent="0.2">
      <c r="A4659">
        <v>10989</v>
      </c>
      <c r="B4659" s="585">
        <v>43279.481944444444</v>
      </c>
      <c r="C4659" s="376" t="s">
        <v>2050</v>
      </c>
      <c r="D4659" s="355">
        <v>2320</v>
      </c>
      <c r="E4659">
        <v>0.01</v>
      </c>
      <c r="F4659">
        <v>1.1538900000000001</v>
      </c>
      <c r="G4659" s="355">
        <v>0</v>
      </c>
      <c r="H4659">
        <v>1.1538900000000001</v>
      </c>
      <c r="I4659">
        <v>-0.85</v>
      </c>
      <c r="J4659" s="355">
        <v>18539.13</v>
      </c>
    </row>
    <row r="4660" spans="1:10" x14ac:dyDescent="0.2">
      <c r="A4660">
        <v>10986</v>
      </c>
      <c r="B4660" s="585">
        <v>43279.444444444445</v>
      </c>
      <c r="C4660" s="376" t="s">
        <v>93</v>
      </c>
      <c r="D4660" s="355">
        <v>2321</v>
      </c>
      <c r="E4660">
        <v>0.02</v>
      </c>
      <c r="F4660">
        <v>1.1566399999999999</v>
      </c>
      <c r="G4660" s="355">
        <v>0</v>
      </c>
      <c r="H4660">
        <v>0</v>
      </c>
    </row>
    <row r="4661" spans="1:10" x14ac:dyDescent="0.2">
      <c r="A4661">
        <v>10990</v>
      </c>
      <c r="B4661" s="585">
        <v>43279.481944444444</v>
      </c>
      <c r="C4661" s="376" t="s">
        <v>2050</v>
      </c>
      <c r="D4661" s="355">
        <v>2321</v>
      </c>
      <c r="E4661">
        <v>0.02</v>
      </c>
      <c r="F4661">
        <v>1.1538900000000001</v>
      </c>
      <c r="G4661" s="355">
        <v>0</v>
      </c>
      <c r="H4661">
        <v>1.1538900000000001</v>
      </c>
      <c r="I4661">
        <v>5.36</v>
      </c>
      <c r="J4661" s="355">
        <v>18544.490000000002</v>
      </c>
    </row>
    <row r="4662" spans="1:10" x14ac:dyDescent="0.2">
      <c r="A4662">
        <v>10991</v>
      </c>
      <c r="B4662" s="585">
        <v>43279.481944444444</v>
      </c>
      <c r="C4662" s="376" t="s">
        <v>93</v>
      </c>
      <c r="D4662" s="355">
        <v>2322</v>
      </c>
      <c r="E4662">
        <v>0.01</v>
      </c>
      <c r="F4662">
        <v>1.15387</v>
      </c>
      <c r="G4662" s="355">
        <v>0</v>
      </c>
      <c r="H4662">
        <v>0</v>
      </c>
    </row>
    <row r="4663" spans="1:10" x14ac:dyDescent="0.2">
      <c r="A4663">
        <v>11069</v>
      </c>
      <c r="B4663" s="585">
        <v>43283.671527777777</v>
      </c>
      <c r="C4663" s="376" t="s">
        <v>2050</v>
      </c>
      <c r="D4663" s="355">
        <v>2322</v>
      </c>
      <c r="E4663">
        <v>0.01</v>
      </c>
      <c r="F4663">
        <v>1.1607499999999999</v>
      </c>
      <c r="G4663" s="355">
        <v>0</v>
      </c>
      <c r="H4663">
        <v>1.1607499999999999</v>
      </c>
      <c r="I4663">
        <v>-6.82</v>
      </c>
      <c r="J4663" s="355">
        <v>18632.46</v>
      </c>
    </row>
    <row r="4664" spans="1:10" x14ac:dyDescent="0.2">
      <c r="A4664">
        <v>10993</v>
      </c>
      <c r="B4664" s="585">
        <v>43279.538194444445</v>
      </c>
      <c r="C4664" s="376" t="s">
        <v>93</v>
      </c>
      <c r="D4664" s="355">
        <v>2323</v>
      </c>
      <c r="E4664">
        <v>0.02</v>
      </c>
      <c r="F4664">
        <v>1.15737</v>
      </c>
      <c r="G4664" s="355">
        <v>0</v>
      </c>
      <c r="H4664">
        <v>0</v>
      </c>
    </row>
    <row r="4665" spans="1:10" x14ac:dyDescent="0.2">
      <c r="A4665">
        <v>11070</v>
      </c>
      <c r="B4665" s="585">
        <v>43283.671527777777</v>
      </c>
      <c r="C4665" s="376" t="s">
        <v>2050</v>
      </c>
      <c r="D4665" s="355">
        <v>2323</v>
      </c>
      <c r="E4665">
        <v>0.02</v>
      </c>
      <c r="F4665">
        <v>1.1607499999999999</v>
      </c>
      <c r="G4665" s="355">
        <v>0</v>
      </c>
      <c r="H4665">
        <v>1.1607499999999999</v>
      </c>
      <c r="I4665">
        <v>-6.64</v>
      </c>
      <c r="J4665" s="355">
        <v>18625.830000000002</v>
      </c>
    </row>
    <row r="4666" spans="1:10" x14ac:dyDescent="0.2">
      <c r="A4666">
        <v>11002</v>
      </c>
      <c r="B4666" s="585">
        <v>43279.570833333331</v>
      </c>
      <c r="C4666" s="376" t="s">
        <v>92</v>
      </c>
      <c r="D4666" s="355">
        <v>2324</v>
      </c>
      <c r="E4666">
        <v>0.01</v>
      </c>
      <c r="F4666">
        <v>1.15951</v>
      </c>
      <c r="G4666" s="355">
        <v>0</v>
      </c>
      <c r="H4666">
        <v>0</v>
      </c>
    </row>
    <row r="4667" spans="1:10" x14ac:dyDescent="0.2">
      <c r="A4667">
        <v>11007</v>
      </c>
      <c r="B4667" s="585">
        <v>43279.713888888888</v>
      </c>
      <c r="C4667" s="376" t="s">
        <v>2050</v>
      </c>
      <c r="D4667" s="355">
        <v>2324</v>
      </c>
      <c r="E4667">
        <v>0.01</v>
      </c>
      <c r="F4667">
        <v>1.1587499999999999</v>
      </c>
      <c r="G4667" s="355">
        <v>0</v>
      </c>
      <c r="H4667">
        <v>1.1587499999999999</v>
      </c>
      <c r="I4667">
        <v>-0.83</v>
      </c>
      <c r="J4667" s="355">
        <v>18617.43</v>
      </c>
    </row>
    <row r="4668" spans="1:10" x14ac:dyDescent="0.2">
      <c r="A4668">
        <v>11004</v>
      </c>
      <c r="B4668" s="585">
        <v>43279.667361111111</v>
      </c>
      <c r="C4668" s="376" t="s">
        <v>92</v>
      </c>
      <c r="D4668" s="355">
        <v>2325</v>
      </c>
      <c r="E4668">
        <v>0.02</v>
      </c>
      <c r="F4668">
        <v>1.15601</v>
      </c>
      <c r="G4668" s="355">
        <v>0</v>
      </c>
      <c r="H4668">
        <v>0</v>
      </c>
    </row>
    <row r="4669" spans="1:10" x14ac:dyDescent="0.2">
      <c r="A4669">
        <v>11008</v>
      </c>
      <c r="B4669" s="585">
        <v>43279.713888888888</v>
      </c>
      <c r="C4669" s="376" t="s">
        <v>2050</v>
      </c>
      <c r="D4669" s="355">
        <v>2325</v>
      </c>
      <c r="E4669">
        <v>0.02</v>
      </c>
      <c r="F4669">
        <v>1.1587499999999999</v>
      </c>
      <c r="G4669" s="355">
        <v>0</v>
      </c>
      <c r="H4669">
        <v>1.1587499999999999</v>
      </c>
      <c r="I4669">
        <v>5.34</v>
      </c>
      <c r="J4669" s="355">
        <v>18622.77</v>
      </c>
    </row>
    <row r="4670" spans="1:10" x14ac:dyDescent="0.2">
      <c r="A4670">
        <v>11009</v>
      </c>
      <c r="B4670" s="585">
        <v>43279.713888888888</v>
      </c>
      <c r="C4670" s="376" t="s">
        <v>92</v>
      </c>
      <c r="D4670" s="355">
        <v>2326</v>
      </c>
      <c r="E4670">
        <v>0.01</v>
      </c>
      <c r="F4670">
        <v>1.15879</v>
      </c>
      <c r="G4670" s="355">
        <v>0</v>
      </c>
      <c r="H4670">
        <v>0</v>
      </c>
    </row>
    <row r="4671" spans="1:10" x14ac:dyDescent="0.2">
      <c r="A4671">
        <v>11018</v>
      </c>
      <c r="B4671" s="585">
        <v>43280.232638888891</v>
      </c>
      <c r="C4671" s="376" t="s">
        <v>2050</v>
      </c>
      <c r="D4671" s="355">
        <v>2326</v>
      </c>
      <c r="E4671">
        <v>0.01</v>
      </c>
      <c r="F4671">
        <v>1.1581399999999999</v>
      </c>
      <c r="G4671" s="355">
        <v>0</v>
      </c>
      <c r="H4671">
        <v>1.1581399999999999</v>
      </c>
      <c r="I4671">
        <v>-0.84</v>
      </c>
      <c r="J4671" s="355">
        <v>18621.93</v>
      </c>
    </row>
    <row r="4672" spans="1:10" x14ac:dyDescent="0.2">
      <c r="A4672">
        <v>11011</v>
      </c>
      <c r="B4672" s="585">
        <v>43279.905555555553</v>
      </c>
      <c r="C4672" s="376" t="s">
        <v>92</v>
      </c>
      <c r="D4672" s="355">
        <v>2327</v>
      </c>
      <c r="E4672">
        <v>0.02</v>
      </c>
      <c r="F4672">
        <v>1.1552800000000001</v>
      </c>
      <c r="G4672" s="355">
        <v>0</v>
      </c>
      <c r="H4672">
        <v>0</v>
      </c>
    </row>
    <row r="4673" spans="1:10" x14ac:dyDescent="0.2">
      <c r="A4673">
        <v>11019</v>
      </c>
      <c r="B4673" s="585">
        <v>43280.232638888891</v>
      </c>
      <c r="C4673" s="376" t="s">
        <v>2050</v>
      </c>
      <c r="D4673" s="355">
        <v>2327</v>
      </c>
      <c r="E4673">
        <v>0.02</v>
      </c>
      <c r="F4673">
        <v>1.1581399999999999</v>
      </c>
      <c r="G4673" s="355">
        <v>0</v>
      </c>
      <c r="H4673">
        <v>1.1581399999999999</v>
      </c>
      <c r="I4673">
        <v>5.34</v>
      </c>
      <c r="J4673" s="355">
        <v>18627.27</v>
      </c>
    </row>
    <row r="4674" spans="1:10" x14ac:dyDescent="0.2">
      <c r="A4674">
        <v>11020</v>
      </c>
      <c r="B4674" s="585">
        <v>43280.232638888891</v>
      </c>
      <c r="C4674" s="376" t="s">
        <v>92</v>
      </c>
      <c r="D4674" s="355">
        <v>2328</v>
      </c>
      <c r="E4674">
        <v>0.01</v>
      </c>
      <c r="F4674">
        <v>1.15818</v>
      </c>
      <c r="G4674" s="355">
        <v>0</v>
      </c>
      <c r="H4674">
        <v>0</v>
      </c>
    </row>
    <row r="4675" spans="1:10" x14ac:dyDescent="0.2">
      <c r="A4675">
        <v>11022</v>
      </c>
      <c r="B4675" s="585">
        <v>43280.23333333333</v>
      </c>
      <c r="C4675" s="376" t="s">
        <v>2050</v>
      </c>
      <c r="D4675" s="355">
        <v>2328</v>
      </c>
      <c r="E4675">
        <v>0.01</v>
      </c>
      <c r="F4675">
        <v>1.1597500000000001</v>
      </c>
      <c r="G4675" s="355">
        <v>0</v>
      </c>
      <c r="H4675">
        <v>1.1597500000000001</v>
      </c>
      <c r="I4675">
        <v>1.5</v>
      </c>
      <c r="J4675" s="355">
        <v>18628.77</v>
      </c>
    </row>
    <row r="4676" spans="1:10" x14ac:dyDescent="0.2">
      <c r="A4676">
        <v>11023</v>
      </c>
      <c r="B4676" s="585">
        <v>43280.239583333336</v>
      </c>
      <c r="C4676" s="376" t="s">
        <v>2112</v>
      </c>
      <c r="D4676" s="355">
        <v>2329</v>
      </c>
      <c r="E4676">
        <v>0.03</v>
      </c>
      <c r="F4676">
        <v>1.1619900000000001</v>
      </c>
      <c r="G4676" s="355">
        <v>0</v>
      </c>
      <c r="H4676">
        <v>0</v>
      </c>
    </row>
    <row r="4677" spans="1:10" x14ac:dyDescent="0.2">
      <c r="A4677">
        <v>11029</v>
      </c>
      <c r="B4677" s="585">
        <v>43280.240972222222</v>
      </c>
      <c r="C4677" s="376" t="s">
        <v>93</v>
      </c>
      <c r="D4677" s="355">
        <v>2329</v>
      </c>
      <c r="E4677">
        <v>0.03</v>
      </c>
      <c r="F4677">
        <v>1.1619900000000001</v>
      </c>
      <c r="G4677" s="355">
        <v>0</v>
      </c>
      <c r="H4677">
        <v>1.1575899999999999</v>
      </c>
    </row>
    <row r="4678" spans="1:10" x14ac:dyDescent="0.2">
      <c r="A4678">
        <v>11071</v>
      </c>
      <c r="B4678" s="585">
        <v>43283.671527777777</v>
      </c>
      <c r="C4678" s="376" t="s">
        <v>2050</v>
      </c>
      <c r="D4678" s="355">
        <v>2329</v>
      </c>
      <c r="E4678">
        <v>0.03</v>
      </c>
      <c r="F4678">
        <v>1.1607499999999999</v>
      </c>
      <c r="G4678" s="355">
        <v>0</v>
      </c>
      <c r="H4678">
        <v>1.1607499999999999</v>
      </c>
      <c r="I4678">
        <v>3.71</v>
      </c>
      <c r="J4678" s="355">
        <v>18629.53</v>
      </c>
    </row>
    <row r="4679" spans="1:10" x14ac:dyDescent="0.2">
      <c r="A4679">
        <v>11027</v>
      </c>
      <c r="B4679" s="585">
        <v>43280.239583333336</v>
      </c>
      <c r="C4679" s="376" t="s">
        <v>92</v>
      </c>
      <c r="D4679" s="355">
        <v>2330</v>
      </c>
      <c r="E4679">
        <v>0.01</v>
      </c>
      <c r="F4679">
        <v>1.1626300000000001</v>
      </c>
      <c r="G4679" s="355">
        <v>0</v>
      </c>
      <c r="H4679">
        <v>0</v>
      </c>
    </row>
    <row r="4680" spans="1:10" x14ac:dyDescent="0.2">
      <c r="A4680">
        <v>11033</v>
      </c>
      <c r="B4680" s="585">
        <v>43280.248611111114</v>
      </c>
      <c r="C4680" s="376" t="s">
        <v>2050</v>
      </c>
      <c r="D4680" s="355">
        <v>2330</v>
      </c>
      <c r="E4680">
        <v>0.01</v>
      </c>
      <c r="F4680">
        <v>1.1641999999999999</v>
      </c>
      <c r="G4680" s="355">
        <v>0</v>
      </c>
      <c r="H4680">
        <v>1.1641999999999999</v>
      </c>
      <c r="I4680">
        <v>1.5</v>
      </c>
      <c r="J4680" s="355">
        <v>18630.27</v>
      </c>
    </row>
    <row r="4681" spans="1:10" x14ac:dyDescent="0.2">
      <c r="A4681">
        <v>11034</v>
      </c>
      <c r="B4681" s="585">
        <v>43280.25</v>
      </c>
      <c r="C4681" s="376" t="s">
        <v>92</v>
      </c>
      <c r="D4681" s="355">
        <v>2331</v>
      </c>
      <c r="E4681">
        <v>0.01</v>
      </c>
      <c r="F4681">
        <v>1.1649099999999999</v>
      </c>
      <c r="G4681" s="355">
        <v>0</v>
      </c>
      <c r="H4681">
        <v>0</v>
      </c>
    </row>
    <row r="4682" spans="1:10" x14ac:dyDescent="0.2">
      <c r="A4682">
        <v>11041</v>
      </c>
      <c r="B4682" s="585">
        <v>43280.306944444441</v>
      </c>
      <c r="C4682" s="376" t="s">
        <v>2050</v>
      </c>
      <c r="D4682" s="355">
        <v>2331</v>
      </c>
      <c r="E4682">
        <v>0.01</v>
      </c>
      <c r="F4682">
        <v>1.16648</v>
      </c>
      <c r="G4682" s="355">
        <v>0</v>
      </c>
      <c r="H4682">
        <v>1.16648</v>
      </c>
      <c r="I4682">
        <v>1.5</v>
      </c>
      <c r="J4682" s="355">
        <v>18631.77</v>
      </c>
    </row>
    <row r="4683" spans="1:10" x14ac:dyDescent="0.2">
      <c r="A4683">
        <v>11036</v>
      </c>
      <c r="B4683" s="585">
        <v>43280.306944444441</v>
      </c>
      <c r="C4683" s="376" t="s">
        <v>93</v>
      </c>
      <c r="D4683" s="355">
        <v>2332</v>
      </c>
      <c r="E4683">
        <v>0.06</v>
      </c>
      <c r="F4683">
        <v>1.1655800000000001</v>
      </c>
      <c r="G4683" s="355">
        <v>0</v>
      </c>
      <c r="H4683">
        <v>0</v>
      </c>
    </row>
    <row r="4684" spans="1:10" x14ac:dyDescent="0.2">
      <c r="A4684">
        <v>11072</v>
      </c>
      <c r="B4684" s="585">
        <v>43283.671527777777</v>
      </c>
      <c r="C4684" s="376" t="s">
        <v>2050</v>
      </c>
      <c r="D4684" s="355">
        <v>2332</v>
      </c>
      <c r="E4684">
        <v>0.06</v>
      </c>
      <c r="F4684">
        <v>1.1607499999999999</v>
      </c>
      <c r="G4684" s="355">
        <v>0</v>
      </c>
      <c r="H4684">
        <v>1.1607499999999999</v>
      </c>
      <c r="I4684">
        <v>28.95</v>
      </c>
      <c r="J4684" s="355">
        <v>18658.48</v>
      </c>
    </row>
    <row r="4685" spans="1:10" x14ac:dyDescent="0.2">
      <c r="A4685">
        <v>11042</v>
      </c>
      <c r="B4685" s="585">
        <v>43280.309027777781</v>
      </c>
      <c r="C4685" s="376" t="s">
        <v>92</v>
      </c>
      <c r="D4685" s="355">
        <v>2333</v>
      </c>
      <c r="E4685">
        <v>0.01</v>
      </c>
      <c r="F4685">
        <v>1.16604</v>
      </c>
      <c r="G4685" s="355">
        <v>0</v>
      </c>
      <c r="H4685">
        <v>0</v>
      </c>
    </row>
    <row r="4686" spans="1:10" x14ac:dyDescent="0.2">
      <c r="A4686">
        <v>11047</v>
      </c>
      <c r="B4686" s="585">
        <v>43280.486111111109</v>
      </c>
      <c r="C4686" s="376" t="s">
        <v>2050</v>
      </c>
      <c r="D4686" s="355">
        <v>2333</v>
      </c>
      <c r="E4686">
        <v>0.01</v>
      </c>
      <c r="F4686">
        <v>1.1652800000000001</v>
      </c>
      <c r="G4686" s="355">
        <v>0</v>
      </c>
      <c r="H4686">
        <v>1.1652800000000001</v>
      </c>
      <c r="I4686">
        <v>-0.83</v>
      </c>
      <c r="J4686" s="355">
        <v>18630.939999999999</v>
      </c>
    </row>
    <row r="4687" spans="1:10" x14ac:dyDescent="0.2">
      <c r="A4687">
        <v>11044</v>
      </c>
      <c r="B4687" s="585">
        <v>43280.425694444442</v>
      </c>
      <c r="C4687" s="376" t="s">
        <v>92</v>
      </c>
      <c r="D4687" s="355">
        <v>2334</v>
      </c>
      <c r="E4687">
        <v>0.02</v>
      </c>
      <c r="F4687">
        <v>1.1625399999999999</v>
      </c>
      <c r="G4687" s="355">
        <v>0</v>
      </c>
      <c r="H4687">
        <v>0</v>
      </c>
    </row>
    <row r="4688" spans="1:10" x14ac:dyDescent="0.2">
      <c r="A4688">
        <v>11048</v>
      </c>
      <c r="B4688" s="585">
        <v>43280.486111111109</v>
      </c>
      <c r="C4688" s="376" t="s">
        <v>2050</v>
      </c>
      <c r="D4688" s="355">
        <v>2334</v>
      </c>
      <c r="E4688">
        <v>0.02</v>
      </c>
      <c r="F4688">
        <v>1.1652800000000001</v>
      </c>
      <c r="G4688" s="355">
        <v>0</v>
      </c>
      <c r="H4688">
        <v>1.1652800000000001</v>
      </c>
      <c r="I4688">
        <v>5.34</v>
      </c>
      <c r="J4688" s="355">
        <v>18636.28</v>
      </c>
    </row>
    <row r="4689" spans="1:10" x14ac:dyDescent="0.2">
      <c r="A4689">
        <v>11049</v>
      </c>
      <c r="B4689" s="585">
        <v>43280.486111111109</v>
      </c>
      <c r="C4689" s="376" t="s">
        <v>92</v>
      </c>
      <c r="D4689" s="355">
        <v>2335</v>
      </c>
      <c r="E4689">
        <v>0.01</v>
      </c>
      <c r="F4689">
        <v>1.16533</v>
      </c>
      <c r="G4689" s="355">
        <v>0</v>
      </c>
      <c r="H4689">
        <v>0</v>
      </c>
    </row>
    <row r="4690" spans="1:10" x14ac:dyDescent="0.2">
      <c r="A4690">
        <v>11051</v>
      </c>
      <c r="B4690" s="585">
        <v>43280.74722222222</v>
      </c>
      <c r="C4690" s="376" t="s">
        <v>2050</v>
      </c>
      <c r="D4690" s="355">
        <v>2335</v>
      </c>
      <c r="E4690">
        <v>0.01</v>
      </c>
      <c r="F4690">
        <v>1.1669</v>
      </c>
      <c r="G4690" s="355">
        <v>0</v>
      </c>
      <c r="H4690">
        <v>1.1669</v>
      </c>
      <c r="I4690">
        <v>1.5</v>
      </c>
      <c r="J4690" s="355">
        <v>18637.78</v>
      </c>
    </row>
    <row r="4691" spans="1:10" x14ac:dyDescent="0.2">
      <c r="A4691">
        <v>11052</v>
      </c>
      <c r="B4691" s="585">
        <v>43280.74722222222</v>
      </c>
      <c r="C4691" s="376" t="s">
        <v>92</v>
      </c>
      <c r="D4691" s="355">
        <v>2336</v>
      </c>
      <c r="E4691">
        <v>0.01</v>
      </c>
      <c r="F4691">
        <v>1.1669099999999999</v>
      </c>
      <c r="G4691" s="355">
        <v>0</v>
      </c>
      <c r="H4691">
        <v>0</v>
      </c>
    </row>
    <row r="4692" spans="1:10" x14ac:dyDescent="0.2">
      <c r="A4692">
        <v>11054</v>
      </c>
      <c r="B4692" s="585">
        <v>43280.976388888892</v>
      </c>
      <c r="C4692" s="376" t="s">
        <v>2050</v>
      </c>
      <c r="D4692" s="355">
        <v>2336</v>
      </c>
      <c r="E4692">
        <v>0.01</v>
      </c>
      <c r="F4692">
        <v>1.16848</v>
      </c>
      <c r="G4692" s="355">
        <v>0</v>
      </c>
      <c r="H4692">
        <v>1.16848</v>
      </c>
      <c r="I4692">
        <v>1.5</v>
      </c>
      <c r="J4692" s="355">
        <v>18639.28</v>
      </c>
    </row>
    <row r="4693" spans="1:10" x14ac:dyDescent="0.2">
      <c r="A4693">
        <v>11055</v>
      </c>
      <c r="B4693" s="585">
        <v>43280.976388888892</v>
      </c>
      <c r="C4693" s="376" t="s">
        <v>92</v>
      </c>
      <c r="D4693" s="355">
        <v>2337</v>
      </c>
      <c r="E4693">
        <v>0.01</v>
      </c>
      <c r="F4693">
        <v>1.1687099999999999</v>
      </c>
      <c r="G4693" s="355">
        <v>0</v>
      </c>
      <c r="H4693">
        <v>0</v>
      </c>
    </row>
    <row r="4694" spans="1:10" x14ac:dyDescent="0.2">
      <c r="A4694">
        <v>11086</v>
      </c>
      <c r="B4694" s="585">
        <v>43284.420138888891</v>
      </c>
      <c r="C4694" s="376" t="s">
        <v>2050</v>
      </c>
      <c r="D4694" s="355">
        <v>2337</v>
      </c>
      <c r="E4694">
        <v>0.01</v>
      </c>
      <c r="F4694">
        <v>1.1657500000000001</v>
      </c>
      <c r="G4694" s="355">
        <v>0</v>
      </c>
      <c r="H4694">
        <v>1.1657500000000001</v>
      </c>
      <c r="I4694">
        <v>-3.27</v>
      </c>
      <c r="J4694" s="355">
        <v>18656.72</v>
      </c>
    </row>
    <row r="4695" spans="1:10" x14ac:dyDescent="0.2">
      <c r="A4695">
        <v>11062</v>
      </c>
      <c r="B4695" s="585">
        <v>43283.293055555558</v>
      </c>
      <c r="C4695" s="376" t="s">
        <v>92</v>
      </c>
      <c r="D4695" s="355">
        <v>2338</v>
      </c>
      <c r="E4695">
        <v>0.02</v>
      </c>
      <c r="F4695">
        <v>1.1652100000000001</v>
      </c>
      <c r="G4695" s="355">
        <v>0</v>
      </c>
      <c r="H4695">
        <v>0</v>
      </c>
    </row>
    <row r="4696" spans="1:10" x14ac:dyDescent="0.2">
      <c r="A4696">
        <v>11087</v>
      </c>
      <c r="B4696" s="585">
        <v>43284.420138888891</v>
      </c>
      <c r="C4696" s="376" t="s">
        <v>2050</v>
      </c>
      <c r="D4696" s="355">
        <v>2338</v>
      </c>
      <c r="E4696">
        <v>0.02</v>
      </c>
      <c r="F4696">
        <v>1.1657500000000001</v>
      </c>
      <c r="G4696" s="355">
        <v>0</v>
      </c>
      <c r="H4696">
        <v>1.1657500000000001</v>
      </c>
      <c r="I4696">
        <v>0.7</v>
      </c>
      <c r="J4696" s="355">
        <v>18657.419999999998</v>
      </c>
    </row>
    <row r="4697" spans="1:10" x14ac:dyDescent="0.2">
      <c r="A4697">
        <v>11065</v>
      </c>
      <c r="B4697" s="585">
        <v>43283.665277777778</v>
      </c>
      <c r="C4697" s="376" t="s">
        <v>92</v>
      </c>
      <c r="D4697" s="355">
        <v>2339</v>
      </c>
      <c r="E4697">
        <v>0.03</v>
      </c>
      <c r="F4697">
        <v>1.1617</v>
      </c>
      <c r="G4697" s="355">
        <v>0</v>
      </c>
      <c r="H4697">
        <v>0</v>
      </c>
    </row>
    <row r="4698" spans="1:10" x14ac:dyDescent="0.2">
      <c r="A4698">
        <v>11088</v>
      </c>
      <c r="B4698" s="585">
        <v>43284.420138888891</v>
      </c>
      <c r="C4698" s="376" t="s">
        <v>2050</v>
      </c>
      <c r="D4698" s="355">
        <v>2339</v>
      </c>
      <c r="E4698">
        <v>0.03</v>
      </c>
      <c r="F4698">
        <v>1.1657500000000001</v>
      </c>
      <c r="G4698" s="355">
        <v>0</v>
      </c>
      <c r="H4698">
        <v>1.1657500000000001</v>
      </c>
      <c r="I4698">
        <v>11.58</v>
      </c>
      <c r="J4698" s="355">
        <v>18669</v>
      </c>
    </row>
    <row r="4699" spans="1:10" x14ac:dyDescent="0.2">
      <c r="A4699">
        <v>11073</v>
      </c>
      <c r="B4699" s="585">
        <v>43283.671527777777</v>
      </c>
      <c r="C4699" s="376" t="s">
        <v>93</v>
      </c>
      <c r="D4699" s="355">
        <v>2340</v>
      </c>
      <c r="E4699">
        <v>0.01</v>
      </c>
      <c r="F4699">
        <v>1.16072</v>
      </c>
      <c r="G4699" s="355">
        <v>0</v>
      </c>
      <c r="H4699">
        <v>0</v>
      </c>
    </row>
    <row r="4700" spans="1:10" x14ac:dyDescent="0.2">
      <c r="A4700">
        <v>11075</v>
      </c>
      <c r="B4700" s="585">
        <v>43283.761111111111</v>
      </c>
      <c r="C4700" s="376" t="s">
        <v>2050</v>
      </c>
      <c r="D4700" s="355">
        <v>2340</v>
      </c>
      <c r="E4700">
        <v>0.01</v>
      </c>
      <c r="F4700">
        <v>1.1591499999999999</v>
      </c>
      <c r="G4700" s="355">
        <v>0</v>
      </c>
      <c r="H4700">
        <v>1.1591499999999999</v>
      </c>
      <c r="I4700">
        <v>1.5</v>
      </c>
      <c r="J4700" s="355">
        <v>18659.98</v>
      </c>
    </row>
    <row r="4701" spans="1:10" x14ac:dyDescent="0.2">
      <c r="A4701">
        <v>11076</v>
      </c>
      <c r="B4701" s="585">
        <v>43283.761111111111</v>
      </c>
      <c r="C4701" s="376" t="s">
        <v>93</v>
      </c>
      <c r="D4701" s="355">
        <v>2341</v>
      </c>
      <c r="E4701">
        <v>0.01</v>
      </c>
      <c r="F4701">
        <v>1.1591199999999999</v>
      </c>
      <c r="G4701" s="355">
        <v>0</v>
      </c>
      <c r="H4701">
        <v>0</v>
      </c>
    </row>
    <row r="4702" spans="1:10" x14ac:dyDescent="0.2">
      <c r="A4702">
        <v>11186</v>
      </c>
      <c r="B4702" s="585">
        <v>43291.502083333333</v>
      </c>
      <c r="C4702" s="376" t="s">
        <v>2050</v>
      </c>
      <c r="D4702" s="355">
        <v>2341</v>
      </c>
      <c r="E4702">
        <v>0.01</v>
      </c>
      <c r="F4702">
        <v>1.1716800000000001</v>
      </c>
      <c r="G4702" s="355">
        <v>0</v>
      </c>
      <c r="H4702">
        <v>1.1716800000000001</v>
      </c>
      <c r="I4702">
        <v>-12.11</v>
      </c>
      <c r="J4702" s="355">
        <v>18677.93</v>
      </c>
    </row>
    <row r="4703" spans="1:10" x14ac:dyDescent="0.2">
      <c r="A4703">
        <v>11078</v>
      </c>
      <c r="B4703" s="585">
        <v>43283.965277777781</v>
      </c>
      <c r="C4703" s="376" t="s">
        <v>93</v>
      </c>
      <c r="D4703" s="355">
        <v>2342</v>
      </c>
      <c r="E4703">
        <v>0.02</v>
      </c>
      <c r="F4703">
        <v>1.16269</v>
      </c>
      <c r="G4703" s="355">
        <v>0</v>
      </c>
      <c r="H4703">
        <v>0</v>
      </c>
    </row>
    <row r="4704" spans="1:10" x14ac:dyDescent="0.2">
      <c r="A4704">
        <v>11187</v>
      </c>
      <c r="B4704" s="585">
        <v>43291.502083333333</v>
      </c>
      <c r="C4704" s="376" t="s">
        <v>2050</v>
      </c>
      <c r="D4704" s="355">
        <v>2342</v>
      </c>
      <c r="E4704">
        <v>0.02</v>
      </c>
      <c r="F4704">
        <v>1.1716800000000001</v>
      </c>
      <c r="G4704" s="355">
        <v>0</v>
      </c>
      <c r="H4704">
        <v>1.1716800000000001</v>
      </c>
      <c r="I4704">
        <v>-17.07</v>
      </c>
      <c r="J4704" s="355">
        <v>18660.849999999999</v>
      </c>
    </row>
    <row r="4705" spans="1:10" x14ac:dyDescent="0.2">
      <c r="A4705">
        <v>11089</v>
      </c>
      <c r="B4705" s="585">
        <v>43284.420138888891</v>
      </c>
      <c r="C4705" s="376" t="s">
        <v>92</v>
      </c>
      <c r="D4705" s="355">
        <v>2343</v>
      </c>
      <c r="E4705">
        <v>0.01</v>
      </c>
      <c r="F4705">
        <v>1.16578</v>
      </c>
      <c r="G4705" s="355">
        <v>0</v>
      </c>
      <c r="H4705">
        <v>0</v>
      </c>
    </row>
    <row r="4706" spans="1:10" x14ac:dyDescent="0.2">
      <c r="A4706">
        <v>11099</v>
      </c>
      <c r="B4706" s="585">
        <v>43285.1875</v>
      </c>
      <c r="C4706" s="376" t="s">
        <v>2050</v>
      </c>
      <c r="D4706" s="355">
        <v>2343</v>
      </c>
      <c r="E4706">
        <v>0.01</v>
      </c>
      <c r="F4706">
        <v>1.16747</v>
      </c>
      <c r="G4706" s="355">
        <v>0</v>
      </c>
      <c r="H4706">
        <v>1.16747</v>
      </c>
      <c r="I4706">
        <v>1.5</v>
      </c>
      <c r="J4706" s="355">
        <v>18670.5</v>
      </c>
    </row>
    <row r="4707" spans="1:10" x14ac:dyDescent="0.2">
      <c r="A4707">
        <v>11091</v>
      </c>
      <c r="B4707" s="585">
        <v>43284.444444444445</v>
      </c>
      <c r="C4707" s="376" t="s">
        <v>93</v>
      </c>
      <c r="D4707" s="355">
        <v>2344</v>
      </c>
      <c r="E4707">
        <v>0.03</v>
      </c>
      <c r="F4707">
        <v>1.16628</v>
      </c>
      <c r="G4707" s="355">
        <v>0</v>
      </c>
      <c r="H4707">
        <v>0</v>
      </c>
    </row>
    <row r="4708" spans="1:10" x14ac:dyDescent="0.2">
      <c r="A4708">
        <v>11188</v>
      </c>
      <c r="B4708" s="585">
        <v>43291.502083333333</v>
      </c>
      <c r="C4708" s="376" t="s">
        <v>2050</v>
      </c>
      <c r="D4708" s="355">
        <v>2344</v>
      </c>
      <c r="E4708">
        <v>0.03</v>
      </c>
      <c r="F4708">
        <v>1.1716800000000001</v>
      </c>
      <c r="G4708" s="355">
        <v>0</v>
      </c>
      <c r="H4708">
        <v>1.1716800000000001</v>
      </c>
      <c r="I4708">
        <v>-15.04</v>
      </c>
      <c r="J4708" s="355">
        <v>18645.82</v>
      </c>
    </row>
    <row r="4709" spans="1:10" x14ac:dyDescent="0.2">
      <c r="A4709">
        <v>11100</v>
      </c>
      <c r="B4709" s="585">
        <v>43285.1875</v>
      </c>
      <c r="C4709" s="376" t="s">
        <v>92</v>
      </c>
      <c r="D4709" s="355">
        <v>2345</v>
      </c>
      <c r="E4709">
        <v>0.01</v>
      </c>
      <c r="F4709">
        <v>1.1674899999999999</v>
      </c>
      <c r="G4709" s="355">
        <v>0</v>
      </c>
      <c r="H4709">
        <v>0</v>
      </c>
    </row>
    <row r="4710" spans="1:10" x14ac:dyDescent="0.2">
      <c r="A4710">
        <v>11105</v>
      </c>
      <c r="B4710" s="585">
        <v>43285.820833333331</v>
      </c>
      <c r="C4710" s="376" t="s">
        <v>2050</v>
      </c>
      <c r="D4710" s="355">
        <v>2345</v>
      </c>
      <c r="E4710">
        <v>0.01</v>
      </c>
      <c r="F4710">
        <v>1.16669</v>
      </c>
      <c r="G4710" s="355">
        <v>0</v>
      </c>
      <c r="H4710">
        <v>1.16669</v>
      </c>
      <c r="I4710">
        <v>-0.87</v>
      </c>
      <c r="J4710" s="355">
        <v>18669.63</v>
      </c>
    </row>
    <row r="4711" spans="1:10" x14ac:dyDescent="0.2">
      <c r="A4711">
        <v>11102</v>
      </c>
      <c r="B4711" s="585">
        <v>43285.46597222222</v>
      </c>
      <c r="C4711" s="376" t="s">
        <v>92</v>
      </c>
      <c r="D4711" s="355">
        <v>2346</v>
      </c>
      <c r="E4711">
        <v>0.02</v>
      </c>
      <c r="F4711">
        <v>1.1639299999999999</v>
      </c>
      <c r="G4711" s="355">
        <v>0</v>
      </c>
      <c r="H4711">
        <v>0</v>
      </c>
    </row>
    <row r="4712" spans="1:10" x14ac:dyDescent="0.2">
      <c r="A4712">
        <v>11106</v>
      </c>
      <c r="B4712" s="585">
        <v>43285.820833333331</v>
      </c>
      <c r="C4712" s="376" t="s">
        <v>2050</v>
      </c>
      <c r="D4712" s="355">
        <v>2346</v>
      </c>
      <c r="E4712">
        <v>0.02</v>
      </c>
      <c r="F4712">
        <v>1.16669</v>
      </c>
      <c r="G4712" s="355">
        <v>0</v>
      </c>
      <c r="H4712">
        <v>1.16669</v>
      </c>
      <c r="I4712">
        <v>5.38</v>
      </c>
      <c r="J4712" s="355">
        <v>18675.009999999998</v>
      </c>
    </row>
    <row r="4713" spans="1:10" x14ac:dyDescent="0.2">
      <c r="A4713">
        <v>11107</v>
      </c>
      <c r="B4713" s="585">
        <v>43285.820833333331</v>
      </c>
      <c r="C4713" s="376" t="s">
        <v>92</v>
      </c>
      <c r="D4713" s="355">
        <v>2347</v>
      </c>
      <c r="E4713">
        <v>0.01</v>
      </c>
      <c r="F4713">
        <v>1.1667099999999999</v>
      </c>
      <c r="G4713" s="355">
        <v>0</v>
      </c>
      <c r="H4713">
        <v>0</v>
      </c>
    </row>
    <row r="4714" spans="1:10" x14ac:dyDescent="0.2">
      <c r="A4714">
        <v>11113</v>
      </c>
      <c r="B4714" s="585">
        <v>43286.365972222222</v>
      </c>
      <c r="C4714" s="376" t="s">
        <v>2050</v>
      </c>
      <c r="D4714" s="355">
        <v>2347</v>
      </c>
      <c r="E4714">
        <v>0.01</v>
      </c>
      <c r="F4714">
        <v>1.1686399999999999</v>
      </c>
      <c r="G4714" s="355">
        <v>0</v>
      </c>
      <c r="H4714">
        <v>1.1686399999999999</v>
      </c>
      <c r="I4714">
        <v>1.5</v>
      </c>
      <c r="J4714" s="355">
        <v>18676.52</v>
      </c>
    </row>
    <row r="4715" spans="1:10" x14ac:dyDescent="0.2">
      <c r="A4715">
        <v>11114</v>
      </c>
      <c r="B4715" s="585">
        <v>43286.365972222222</v>
      </c>
      <c r="C4715" s="376" t="s">
        <v>92</v>
      </c>
      <c r="D4715" s="355">
        <v>2348</v>
      </c>
      <c r="E4715">
        <v>0.01</v>
      </c>
      <c r="F4715">
        <v>1.16869</v>
      </c>
      <c r="G4715" s="355">
        <v>0</v>
      </c>
      <c r="H4715">
        <v>0</v>
      </c>
    </row>
    <row r="4716" spans="1:10" x14ac:dyDescent="0.2">
      <c r="A4716">
        <v>11121</v>
      </c>
      <c r="B4716" s="585">
        <v>43286.400694444441</v>
      </c>
      <c r="C4716" s="376" t="s">
        <v>2050</v>
      </c>
      <c r="D4716" s="355">
        <v>2348</v>
      </c>
      <c r="E4716">
        <v>0.01</v>
      </c>
      <c r="F4716">
        <v>1.1702600000000001</v>
      </c>
      <c r="G4716" s="355">
        <v>0</v>
      </c>
      <c r="H4716">
        <v>1.1702600000000001</v>
      </c>
      <c r="I4716">
        <v>1.5</v>
      </c>
      <c r="J4716" s="355">
        <v>18678.02</v>
      </c>
    </row>
    <row r="4717" spans="1:10" x14ac:dyDescent="0.2">
      <c r="A4717">
        <v>11116</v>
      </c>
      <c r="B4717" s="585">
        <v>43286.375</v>
      </c>
      <c r="C4717" s="376" t="s">
        <v>93</v>
      </c>
      <c r="D4717" s="355">
        <v>2349</v>
      </c>
      <c r="E4717">
        <v>0.06</v>
      </c>
      <c r="F4717">
        <v>1.1697900000000001</v>
      </c>
      <c r="G4717" s="355">
        <v>0</v>
      </c>
      <c r="H4717">
        <v>0</v>
      </c>
    </row>
    <row r="4718" spans="1:10" x14ac:dyDescent="0.2">
      <c r="A4718">
        <v>11189</v>
      </c>
      <c r="B4718" s="585">
        <v>43291.502083333333</v>
      </c>
      <c r="C4718" s="376" t="s">
        <v>2050</v>
      </c>
      <c r="D4718" s="355">
        <v>2349</v>
      </c>
      <c r="E4718">
        <v>0.06</v>
      </c>
      <c r="F4718">
        <v>1.1716800000000001</v>
      </c>
      <c r="G4718" s="355">
        <v>0</v>
      </c>
      <c r="H4718">
        <v>1.1716800000000001</v>
      </c>
      <c r="I4718">
        <v>-10.58</v>
      </c>
      <c r="J4718" s="355">
        <v>18635.23</v>
      </c>
    </row>
    <row r="4719" spans="1:10" x14ac:dyDescent="0.2">
      <c r="A4719">
        <v>11122</v>
      </c>
      <c r="B4719" s="585">
        <v>43286.400694444441</v>
      </c>
      <c r="C4719" s="376" t="s">
        <v>92</v>
      </c>
      <c r="D4719" s="355">
        <v>2350</v>
      </c>
      <c r="E4719">
        <v>0.01</v>
      </c>
      <c r="F4719">
        <v>1.17038</v>
      </c>
      <c r="G4719" s="355">
        <v>0</v>
      </c>
      <c r="H4719">
        <v>0</v>
      </c>
    </row>
    <row r="4720" spans="1:10" x14ac:dyDescent="0.2">
      <c r="A4720">
        <v>11124</v>
      </c>
      <c r="B4720" s="585">
        <v>43286.640277777777</v>
      </c>
      <c r="C4720" s="376" t="s">
        <v>2050</v>
      </c>
      <c r="D4720" s="355">
        <v>2350</v>
      </c>
      <c r="E4720">
        <v>0.01</v>
      </c>
      <c r="F4720">
        <v>1.17195</v>
      </c>
      <c r="G4720" s="355">
        <v>0</v>
      </c>
      <c r="H4720">
        <v>1.17195</v>
      </c>
      <c r="I4720">
        <v>1.5</v>
      </c>
      <c r="J4720" s="355">
        <v>18679.52</v>
      </c>
    </row>
    <row r="4721" spans="1:10" x14ac:dyDescent="0.2">
      <c r="A4721">
        <v>11125</v>
      </c>
      <c r="B4721" s="585">
        <v>43286.640277777777</v>
      </c>
      <c r="C4721" s="376" t="s">
        <v>92</v>
      </c>
      <c r="D4721" s="355">
        <v>2351</v>
      </c>
      <c r="E4721">
        <v>0.01</v>
      </c>
      <c r="F4721">
        <v>1.17198</v>
      </c>
      <c r="G4721" s="355">
        <v>0</v>
      </c>
      <c r="H4721">
        <v>0</v>
      </c>
    </row>
    <row r="4722" spans="1:10" x14ac:dyDescent="0.2">
      <c r="A4722">
        <v>11136</v>
      </c>
      <c r="B4722" s="585">
        <v>43287.378472222219</v>
      </c>
      <c r="C4722" s="376" t="s">
        <v>2050</v>
      </c>
      <c r="D4722" s="355">
        <v>2351</v>
      </c>
      <c r="E4722">
        <v>0.01</v>
      </c>
      <c r="F4722">
        <v>1.17134</v>
      </c>
      <c r="G4722" s="355">
        <v>0</v>
      </c>
      <c r="H4722">
        <v>1.17134</v>
      </c>
      <c r="I4722">
        <v>-0.83</v>
      </c>
      <c r="J4722" s="355">
        <v>18678.689999999999</v>
      </c>
    </row>
    <row r="4723" spans="1:10" x14ac:dyDescent="0.2">
      <c r="A4723">
        <v>11127</v>
      </c>
      <c r="B4723" s="585">
        <v>43286.856944444444</v>
      </c>
      <c r="C4723" s="376" t="s">
        <v>92</v>
      </c>
      <c r="D4723" s="355">
        <v>2352</v>
      </c>
      <c r="E4723">
        <v>0.02</v>
      </c>
      <c r="F4723">
        <v>1.16848</v>
      </c>
      <c r="G4723" s="355">
        <v>0</v>
      </c>
      <c r="H4723">
        <v>0</v>
      </c>
    </row>
    <row r="4724" spans="1:10" x14ac:dyDescent="0.2">
      <c r="A4724">
        <v>11137</v>
      </c>
      <c r="B4724" s="585">
        <v>43287.378472222219</v>
      </c>
      <c r="C4724" s="376" t="s">
        <v>2050</v>
      </c>
      <c r="D4724" s="355">
        <v>2352</v>
      </c>
      <c r="E4724">
        <v>0.02</v>
      </c>
      <c r="F4724">
        <v>1.17134</v>
      </c>
      <c r="G4724" s="355">
        <v>0</v>
      </c>
      <c r="H4724">
        <v>1.17134</v>
      </c>
      <c r="I4724">
        <v>5.34</v>
      </c>
      <c r="J4724" s="355">
        <v>18684.03</v>
      </c>
    </row>
    <row r="4725" spans="1:10" x14ac:dyDescent="0.2">
      <c r="A4725">
        <v>11138</v>
      </c>
      <c r="B4725" s="585">
        <v>43287.378472222219</v>
      </c>
      <c r="C4725" s="376" t="s">
        <v>92</v>
      </c>
      <c r="D4725" s="355">
        <v>2353</v>
      </c>
      <c r="E4725">
        <v>0.01</v>
      </c>
      <c r="F4725">
        <v>1.1713499999999999</v>
      </c>
      <c r="G4725" s="355">
        <v>0</v>
      </c>
      <c r="H4725">
        <v>0</v>
      </c>
    </row>
    <row r="4726" spans="1:10" x14ac:dyDescent="0.2">
      <c r="A4726">
        <v>11140</v>
      </c>
      <c r="B4726" s="585">
        <v>43287.645833333336</v>
      </c>
      <c r="C4726" s="376" t="s">
        <v>2050</v>
      </c>
      <c r="D4726" s="355">
        <v>2353</v>
      </c>
      <c r="E4726">
        <v>0.01</v>
      </c>
      <c r="F4726">
        <v>1.17292</v>
      </c>
      <c r="G4726" s="355">
        <v>0</v>
      </c>
      <c r="H4726">
        <v>1.17292</v>
      </c>
      <c r="I4726">
        <v>1.5</v>
      </c>
      <c r="J4726" s="355">
        <v>18685.53</v>
      </c>
    </row>
    <row r="4727" spans="1:10" x14ac:dyDescent="0.2">
      <c r="A4727">
        <v>11141</v>
      </c>
      <c r="B4727" s="585">
        <v>43287.649305555555</v>
      </c>
      <c r="C4727" s="376" t="s">
        <v>93</v>
      </c>
      <c r="D4727" s="355">
        <v>2354</v>
      </c>
      <c r="E4727">
        <v>0.1</v>
      </c>
      <c r="F4727">
        <v>1.17381</v>
      </c>
      <c r="G4727" s="355">
        <v>0</v>
      </c>
      <c r="H4727">
        <v>0</v>
      </c>
    </row>
    <row r="4728" spans="1:10" x14ac:dyDescent="0.2">
      <c r="A4728">
        <v>11190</v>
      </c>
      <c r="B4728" s="585">
        <v>43291.502083333333</v>
      </c>
      <c r="C4728" s="376" t="s">
        <v>2050</v>
      </c>
      <c r="D4728" s="355">
        <v>2354</v>
      </c>
      <c r="E4728">
        <v>0.1</v>
      </c>
      <c r="F4728">
        <v>1.1716800000000001</v>
      </c>
      <c r="G4728" s="355">
        <v>0</v>
      </c>
      <c r="H4728">
        <v>1.1716800000000001</v>
      </c>
      <c r="I4728">
        <v>21.91</v>
      </c>
      <c r="J4728" s="355">
        <v>18657.14</v>
      </c>
    </row>
    <row r="4729" spans="1:10" x14ac:dyDescent="0.2">
      <c r="A4729">
        <v>11147</v>
      </c>
      <c r="B4729" s="585">
        <v>43287.649305555555</v>
      </c>
      <c r="C4729" s="376" t="s">
        <v>92</v>
      </c>
      <c r="D4729" s="355">
        <v>2355</v>
      </c>
      <c r="E4729">
        <v>0.01</v>
      </c>
      <c r="F4729">
        <v>1.17387</v>
      </c>
      <c r="G4729" s="355">
        <v>0</v>
      </c>
      <c r="H4729">
        <v>0</v>
      </c>
    </row>
    <row r="4730" spans="1:10" x14ac:dyDescent="0.2">
      <c r="A4730">
        <v>11149</v>
      </c>
      <c r="B4730" s="585">
        <v>43287.65</v>
      </c>
      <c r="C4730" s="376" t="s">
        <v>2050</v>
      </c>
      <c r="D4730" s="355">
        <v>2355</v>
      </c>
      <c r="E4730">
        <v>0.01</v>
      </c>
      <c r="F4730">
        <v>1.17544</v>
      </c>
      <c r="G4730" s="355">
        <v>0</v>
      </c>
      <c r="H4730">
        <v>1.17544</v>
      </c>
      <c r="I4730">
        <v>1.5</v>
      </c>
      <c r="J4730" s="355">
        <v>18687.03</v>
      </c>
    </row>
    <row r="4731" spans="1:10" x14ac:dyDescent="0.2">
      <c r="A4731">
        <v>11150</v>
      </c>
      <c r="B4731" s="585">
        <v>43287.652777777781</v>
      </c>
      <c r="C4731" s="376" t="s">
        <v>92</v>
      </c>
      <c r="D4731" s="355">
        <v>2356</v>
      </c>
      <c r="E4731">
        <v>0.01</v>
      </c>
      <c r="F4731">
        <v>1.17544</v>
      </c>
      <c r="G4731" s="355">
        <v>0</v>
      </c>
      <c r="H4731">
        <v>0</v>
      </c>
    </row>
    <row r="4732" spans="1:10" x14ac:dyDescent="0.2">
      <c r="A4732">
        <v>11158</v>
      </c>
      <c r="B4732" s="585">
        <v>43290.379861111112</v>
      </c>
      <c r="C4732" s="376" t="s">
        <v>2050</v>
      </c>
      <c r="D4732" s="355">
        <v>2356</v>
      </c>
      <c r="E4732">
        <v>0.01</v>
      </c>
      <c r="F4732">
        <v>1.17713</v>
      </c>
      <c r="G4732" s="355">
        <v>0</v>
      </c>
      <c r="H4732">
        <v>1.17713</v>
      </c>
      <c r="I4732">
        <v>1.5</v>
      </c>
      <c r="J4732" s="355">
        <v>18688.53</v>
      </c>
    </row>
    <row r="4733" spans="1:10" x14ac:dyDescent="0.2">
      <c r="A4733">
        <v>11159</v>
      </c>
      <c r="B4733" s="585">
        <v>43290.379861111112</v>
      </c>
      <c r="C4733" s="376" t="s">
        <v>92</v>
      </c>
      <c r="D4733" s="355">
        <v>2357</v>
      </c>
      <c r="E4733">
        <v>0.01</v>
      </c>
      <c r="F4733">
        <v>1.1772</v>
      </c>
      <c r="G4733" s="355">
        <v>0</v>
      </c>
      <c r="H4733">
        <v>0</v>
      </c>
    </row>
    <row r="4734" spans="1:10" x14ac:dyDescent="0.2">
      <c r="A4734">
        <v>11168</v>
      </c>
      <c r="B4734" s="585">
        <v>43290.615277777775</v>
      </c>
      <c r="C4734" s="376" t="s">
        <v>2050</v>
      </c>
      <c r="D4734" s="355">
        <v>2357</v>
      </c>
      <c r="E4734">
        <v>0.01</v>
      </c>
      <c r="F4734">
        <v>1.1787700000000001</v>
      </c>
      <c r="G4734" s="355">
        <v>0</v>
      </c>
      <c r="H4734">
        <v>1.1787700000000001</v>
      </c>
      <c r="I4734">
        <v>1.5</v>
      </c>
      <c r="J4734" s="355">
        <v>18690.03</v>
      </c>
    </row>
    <row r="4735" spans="1:10" x14ac:dyDescent="0.2">
      <c r="A4735">
        <v>11161</v>
      </c>
      <c r="B4735" s="585">
        <v>43290.379861111112</v>
      </c>
      <c r="C4735" s="376" t="s">
        <v>93</v>
      </c>
      <c r="D4735" s="355">
        <v>2358</v>
      </c>
      <c r="E4735">
        <v>0.19</v>
      </c>
      <c r="F4735">
        <v>1.1773100000000001</v>
      </c>
      <c r="G4735" s="355">
        <v>0</v>
      </c>
      <c r="H4735">
        <v>0</v>
      </c>
    </row>
    <row r="4736" spans="1:10" x14ac:dyDescent="0.2">
      <c r="A4736">
        <v>11191</v>
      </c>
      <c r="B4736" s="585">
        <v>43291.502083333333</v>
      </c>
      <c r="C4736" s="376" t="s">
        <v>2050</v>
      </c>
      <c r="D4736" s="355">
        <v>2358</v>
      </c>
      <c r="E4736">
        <v>0.19</v>
      </c>
      <c r="F4736">
        <v>1.1716800000000001</v>
      </c>
      <c r="G4736" s="355">
        <v>0</v>
      </c>
      <c r="H4736">
        <v>1.1716800000000001</v>
      </c>
      <c r="I4736">
        <v>106.88</v>
      </c>
      <c r="J4736" s="355">
        <v>18764.02</v>
      </c>
    </row>
    <row r="4737" spans="1:10" x14ac:dyDescent="0.2">
      <c r="A4737">
        <v>11169</v>
      </c>
      <c r="B4737" s="585">
        <v>43290.615277777775</v>
      </c>
      <c r="C4737" s="376" t="s">
        <v>92</v>
      </c>
      <c r="D4737" s="355">
        <v>2359</v>
      </c>
      <c r="E4737">
        <v>0.01</v>
      </c>
      <c r="F4737">
        <v>1.1788000000000001</v>
      </c>
      <c r="G4737" s="355">
        <v>0</v>
      </c>
      <c r="H4737">
        <v>0</v>
      </c>
    </row>
    <row r="4738" spans="1:10" x14ac:dyDescent="0.2">
      <c r="A4738">
        <v>11277</v>
      </c>
      <c r="B4738" s="585">
        <v>43297.370833333334</v>
      </c>
      <c r="C4738" s="376" t="s">
        <v>2050</v>
      </c>
      <c r="D4738" s="355">
        <v>2359</v>
      </c>
      <c r="E4738">
        <v>0.01</v>
      </c>
      <c r="F4738">
        <v>1.17039</v>
      </c>
      <c r="G4738" s="355">
        <v>0</v>
      </c>
      <c r="H4738">
        <v>1.17039</v>
      </c>
      <c r="I4738">
        <v>-9.31</v>
      </c>
      <c r="J4738" s="355">
        <v>18778.71</v>
      </c>
    </row>
    <row r="4739" spans="1:10" x14ac:dyDescent="0.2">
      <c r="A4739">
        <v>11171</v>
      </c>
      <c r="B4739" s="585">
        <v>43290.713194444441</v>
      </c>
      <c r="C4739" s="376" t="s">
        <v>92</v>
      </c>
      <c r="D4739" s="355">
        <v>2360</v>
      </c>
      <c r="E4739">
        <v>0.02</v>
      </c>
      <c r="F4739">
        <v>1.17527</v>
      </c>
      <c r="G4739" s="355">
        <v>0</v>
      </c>
      <c r="H4739">
        <v>0</v>
      </c>
    </row>
    <row r="4740" spans="1:10" x14ac:dyDescent="0.2">
      <c r="A4740">
        <v>11278</v>
      </c>
      <c r="B4740" s="585">
        <v>43297.370833333334</v>
      </c>
      <c r="C4740" s="376" t="s">
        <v>2050</v>
      </c>
      <c r="D4740" s="355">
        <v>2360</v>
      </c>
      <c r="E4740">
        <v>0.02</v>
      </c>
      <c r="F4740">
        <v>1.17039</v>
      </c>
      <c r="G4740" s="355">
        <v>0</v>
      </c>
      <c r="H4740">
        <v>1.17039</v>
      </c>
      <c r="I4740">
        <v>-11.56</v>
      </c>
      <c r="J4740" s="355">
        <v>18767.150000000001</v>
      </c>
    </row>
    <row r="4741" spans="1:10" x14ac:dyDescent="0.2">
      <c r="A4741">
        <v>11182</v>
      </c>
      <c r="B4741" s="585">
        <v>43291.5</v>
      </c>
      <c r="C4741" s="376" t="s">
        <v>92</v>
      </c>
      <c r="D4741" s="355">
        <v>2361</v>
      </c>
      <c r="E4741">
        <v>0.03</v>
      </c>
      <c r="F4741">
        <v>1.1717299999999999</v>
      </c>
      <c r="G4741" s="355">
        <v>0</v>
      </c>
      <c r="H4741">
        <v>0</v>
      </c>
    </row>
    <row r="4742" spans="1:10" x14ac:dyDescent="0.2">
      <c r="A4742">
        <v>11279</v>
      </c>
      <c r="B4742" s="585">
        <v>43297.370833333334</v>
      </c>
      <c r="C4742" s="376" t="s">
        <v>2050</v>
      </c>
      <c r="D4742" s="355">
        <v>2361</v>
      </c>
      <c r="E4742">
        <v>0.03</v>
      </c>
      <c r="F4742">
        <v>1.17039</v>
      </c>
      <c r="G4742" s="355">
        <v>0</v>
      </c>
      <c r="H4742">
        <v>1.17039</v>
      </c>
      <c r="I4742">
        <v>-6.37</v>
      </c>
      <c r="J4742" s="355">
        <v>18760.78</v>
      </c>
    </row>
    <row r="4743" spans="1:10" x14ac:dyDescent="0.2">
      <c r="A4743">
        <v>11192</v>
      </c>
      <c r="B4743" s="585">
        <v>43291.502083333333</v>
      </c>
      <c r="C4743" s="376" t="s">
        <v>93</v>
      </c>
      <c r="D4743" s="355">
        <v>2362</v>
      </c>
      <c r="E4743">
        <v>0.01</v>
      </c>
      <c r="F4743">
        <v>1.1716299999999999</v>
      </c>
      <c r="G4743" s="355">
        <v>0</v>
      </c>
      <c r="H4743">
        <v>0</v>
      </c>
    </row>
    <row r="4744" spans="1:10" x14ac:dyDescent="0.2">
      <c r="A4744">
        <v>11194</v>
      </c>
      <c r="B4744" s="585">
        <v>43291.584722222222</v>
      </c>
      <c r="C4744" s="376" t="s">
        <v>2050</v>
      </c>
      <c r="D4744" s="355">
        <v>2362</v>
      </c>
      <c r="E4744">
        <v>0.01</v>
      </c>
      <c r="F4744">
        <v>1.1700600000000001</v>
      </c>
      <c r="G4744" s="355">
        <v>0</v>
      </c>
      <c r="H4744">
        <v>1.1700600000000001</v>
      </c>
      <c r="I4744">
        <v>1.5</v>
      </c>
      <c r="J4744" s="355">
        <v>18765.52</v>
      </c>
    </row>
    <row r="4745" spans="1:10" x14ac:dyDescent="0.2">
      <c r="A4745">
        <v>11195</v>
      </c>
      <c r="B4745" s="585">
        <v>43291.584722222222</v>
      </c>
      <c r="C4745" s="376" t="s">
        <v>93</v>
      </c>
      <c r="D4745" s="355">
        <v>2363</v>
      </c>
      <c r="E4745">
        <v>0.01</v>
      </c>
      <c r="F4745">
        <v>1.1700200000000001</v>
      </c>
      <c r="G4745" s="355">
        <v>0</v>
      </c>
      <c r="H4745">
        <v>0</v>
      </c>
    </row>
    <row r="4746" spans="1:10" x14ac:dyDescent="0.2">
      <c r="A4746">
        <v>11205</v>
      </c>
      <c r="B4746" s="585">
        <v>43292.499305555553</v>
      </c>
      <c r="C4746" s="376" t="s">
        <v>2050</v>
      </c>
      <c r="D4746" s="355">
        <v>2363</v>
      </c>
      <c r="E4746">
        <v>0.01</v>
      </c>
      <c r="F4746">
        <v>1.1708799999999999</v>
      </c>
      <c r="G4746" s="355">
        <v>0</v>
      </c>
      <c r="H4746">
        <v>1.1708799999999999</v>
      </c>
      <c r="I4746">
        <v>-0.86</v>
      </c>
      <c r="J4746" s="355">
        <v>18764.66</v>
      </c>
    </row>
    <row r="4747" spans="1:10" x14ac:dyDescent="0.2">
      <c r="A4747">
        <v>11197</v>
      </c>
      <c r="B4747" s="585">
        <v>43291.779861111114</v>
      </c>
      <c r="C4747" s="376" t="s">
        <v>93</v>
      </c>
      <c r="D4747" s="355">
        <v>2364</v>
      </c>
      <c r="E4747">
        <v>0.02</v>
      </c>
      <c r="F4747">
        <v>1.1735599999999999</v>
      </c>
      <c r="G4747" s="355">
        <v>0</v>
      </c>
      <c r="H4747">
        <v>0</v>
      </c>
    </row>
    <row r="4748" spans="1:10" x14ac:dyDescent="0.2">
      <c r="A4748">
        <v>11206</v>
      </c>
      <c r="B4748" s="585">
        <v>43292.499305555553</v>
      </c>
      <c r="C4748" s="376" t="s">
        <v>2050</v>
      </c>
      <c r="D4748" s="355">
        <v>2364</v>
      </c>
      <c r="E4748">
        <v>0.02</v>
      </c>
      <c r="F4748">
        <v>1.1708799999999999</v>
      </c>
      <c r="G4748" s="355">
        <v>0</v>
      </c>
      <c r="H4748">
        <v>1.1708799999999999</v>
      </c>
      <c r="I4748">
        <v>5.35</v>
      </c>
      <c r="J4748" s="355">
        <v>18770.009999999998</v>
      </c>
    </row>
    <row r="4749" spans="1:10" x14ac:dyDescent="0.2">
      <c r="A4749">
        <v>11207</v>
      </c>
      <c r="B4749" s="585">
        <v>43292.499305555553</v>
      </c>
      <c r="C4749" s="376" t="s">
        <v>93</v>
      </c>
      <c r="D4749" s="355">
        <v>2365</v>
      </c>
      <c r="E4749">
        <v>0.01</v>
      </c>
      <c r="F4749">
        <v>1.17086</v>
      </c>
      <c r="G4749" s="355">
        <v>0</v>
      </c>
      <c r="H4749">
        <v>0</v>
      </c>
    </row>
    <row r="4750" spans="1:10" x14ac:dyDescent="0.2">
      <c r="A4750">
        <v>11212</v>
      </c>
      <c r="B4750" s="585">
        <v>43292.762499999997</v>
      </c>
      <c r="C4750" s="376" t="s">
        <v>2050</v>
      </c>
      <c r="D4750" s="355">
        <v>2365</v>
      </c>
      <c r="E4750">
        <v>0.01</v>
      </c>
      <c r="F4750">
        <v>1.1716200000000001</v>
      </c>
      <c r="G4750" s="355">
        <v>0</v>
      </c>
      <c r="H4750">
        <v>1.1716200000000001</v>
      </c>
      <c r="I4750">
        <v>-0.83</v>
      </c>
      <c r="J4750" s="355">
        <v>18769.18</v>
      </c>
    </row>
    <row r="4751" spans="1:10" x14ac:dyDescent="0.2">
      <c r="A4751">
        <v>11209</v>
      </c>
      <c r="B4751" s="585">
        <v>43292.654166666667</v>
      </c>
      <c r="C4751" s="376" t="s">
        <v>93</v>
      </c>
      <c r="D4751" s="355">
        <v>2366</v>
      </c>
      <c r="E4751">
        <v>0.02</v>
      </c>
      <c r="F4751">
        <v>1.1743600000000001</v>
      </c>
      <c r="G4751" s="355">
        <v>0</v>
      </c>
      <c r="H4751">
        <v>0</v>
      </c>
    </row>
    <row r="4752" spans="1:10" x14ac:dyDescent="0.2">
      <c r="A4752">
        <v>11213</v>
      </c>
      <c r="B4752" s="585">
        <v>43292.762499999997</v>
      </c>
      <c r="C4752" s="376" t="s">
        <v>2050</v>
      </c>
      <c r="D4752" s="355">
        <v>2366</v>
      </c>
      <c r="E4752">
        <v>0.02</v>
      </c>
      <c r="F4752">
        <v>1.1716200000000001</v>
      </c>
      <c r="G4752" s="355">
        <v>0</v>
      </c>
      <c r="H4752">
        <v>1.1716200000000001</v>
      </c>
      <c r="I4752">
        <v>5.34</v>
      </c>
      <c r="J4752" s="355">
        <v>18774.52</v>
      </c>
    </row>
    <row r="4753" spans="1:10" x14ac:dyDescent="0.2">
      <c r="A4753">
        <v>11214</v>
      </c>
      <c r="B4753" s="585">
        <v>43292.762499999997</v>
      </c>
      <c r="C4753" s="376" t="s">
        <v>93</v>
      </c>
      <c r="D4753" s="355">
        <v>2367</v>
      </c>
      <c r="E4753">
        <v>0.01</v>
      </c>
      <c r="F4753">
        <v>1.1715899999999999</v>
      </c>
      <c r="G4753" s="355">
        <v>0</v>
      </c>
      <c r="H4753">
        <v>0</v>
      </c>
    </row>
    <row r="4754" spans="1:10" x14ac:dyDescent="0.2">
      <c r="A4754">
        <v>11216</v>
      </c>
      <c r="B4754" s="585">
        <v>43292.826388888891</v>
      </c>
      <c r="C4754" s="376" t="s">
        <v>2050</v>
      </c>
      <c r="D4754" s="355">
        <v>2367</v>
      </c>
      <c r="E4754">
        <v>0.01</v>
      </c>
      <c r="F4754">
        <v>1.1700200000000001</v>
      </c>
      <c r="G4754" s="355">
        <v>0</v>
      </c>
      <c r="H4754">
        <v>1.1700200000000001</v>
      </c>
      <c r="I4754">
        <v>1.5</v>
      </c>
      <c r="J4754" s="355">
        <v>18776.02</v>
      </c>
    </row>
    <row r="4755" spans="1:10" x14ac:dyDescent="0.2">
      <c r="A4755">
        <v>11217</v>
      </c>
      <c r="B4755" s="585">
        <v>43292.826388888891</v>
      </c>
      <c r="C4755" s="376" t="s">
        <v>93</v>
      </c>
      <c r="D4755" s="355">
        <v>2368</v>
      </c>
      <c r="E4755">
        <v>0.01</v>
      </c>
      <c r="F4755">
        <v>1.17</v>
      </c>
      <c r="G4755" s="355">
        <v>0</v>
      </c>
      <c r="H4755">
        <v>0</v>
      </c>
    </row>
    <row r="4756" spans="1:10" x14ac:dyDescent="0.2">
      <c r="A4756">
        <v>11219</v>
      </c>
      <c r="B4756" s="585">
        <v>43292.837500000001</v>
      </c>
      <c r="C4756" s="376" t="s">
        <v>2050</v>
      </c>
      <c r="D4756" s="355">
        <v>2368</v>
      </c>
      <c r="E4756">
        <v>0.01</v>
      </c>
      <c r="F4756">
        <v>1.1684300000000001</v>
      </c>
      <c r="G4756" s="355">
        <v>0</v>
      </c>
      <c r="H4756">
        <v>1.1684300000000001</v>
      </c>
      <c r="I4756">
        <v>1.5</v>
      </c>
      <c r="J4756" s="355">
        <v>18777.52</v>
      </c>
    </row>
    <row r="4757" spans="1:10" x14ac:dyDescent="0.2">
      <c r="A4757">
        <v>11220</v>
      </c>
      <c r="B4757" s="585">
        <v>43292.837500000001</v>
      </c>
      <c r="C4757" s="376" t="s">
        <v>93</v>
      </c>
      <c r="D4757" s="355">
        <v>2369</v>
      </c>
      <c r="E4757">
        <v>0.01</v>
      </c>
      <c r="F4757">
        <v>1.1681600000000001</v>
      </c>
      <c r="G4757" s="355">
        <v>0</v>
      </c>
      <c r="H4757">
        <v>0</v>
      </c>
    </row>
    <row r="4758" spans="1:10" x14ac:dyDescent="0.2">
      <c r="A4758">
        <v>11227</v>
      </c>
      <c r="B4758" s="585">
        <v>43292.895138888889</v>
      </c>
      <c r="C4758" s="376" t="s">
        <v>2050</v>
      </c>
      <c r="D4758" s="355">
        <v>2369</v>
      </c>
      <c r="E4758">
        <v>0.01</v>
      </c>
      <c r="F4758">
        <v>1.16659</v>
      </c>
      <c r="G4758" s="355">
        <v>0</v>
      </c>
      <c r="H4758">
        <v>1.16659</v>
      </c>
      <c r="I4758">
        <v>1.5</v>
      </c>
      <c r="J4758" s="355">
        <v>18779.02</v>
      </c>
    </row>
    <row r="4759" spans="1:10" x14ac:dyDescent="0.2">
      <c r="A4759">
        <v>11222</v>
      </c>
      <c r="B4759" s="585">
        <v>43292.837500000001</v>
      </c>
      <c r="C4759" s="376" t="s">
        <v>92</v>
      </c>
      <c r="D4759" s="355">
        <v>2370</v>
      </c>
      <c r="E4759">
        <v>0.06</v>
      </c>
      <c r="F4759">
        <v>1.16818</v>
      </c>
      <c r="G4759" s="355">
        <v>0</v>
      </c>
      <c r="H4759">
        <v>0</v>
      </c>
    </row>
    <row r="4760" spans="1:10" x14ac:dyDescent="0.2">
      <c r="A4760">
        <v>11280</v>
      </c>
      <c r="B4760" s="585">
        <v>43297.370833333334</v>
      </c>
      <c r="C4760" s="376" t="s">
        <v>2050</v>
      </c>
      <c r="D4760" s="355">
        <v>2370</v>
      </c>
      <c r="E4760">
        <v>0.06</v>
      </c>
      <c r="F4760">
        <v>1.17039</v>
      </c>
      <c r="G4760" s="355">
        <v>0</v>
      </c>
      <c r="H4760">
        <v>1.17039</v>
      </c>
      <c r="I4760">
        <v>9.2799999999999994</v>
      </c>
      <c r="J4760" s="355">
        <v>18770.05</v>
      </c>
    </row>
    <row r="4761" spans="1:10" x14ac:dyDescent="0.2">
      <c r="A4761">
        <v>11228</v>
      </c>
      <c r="B4761" s="585">
        <v>43292.895138888889</v>
      </c>
      <c r="C4761" s="376" t="s">
        <v>93</v>
      </c>
      <c r="D4761" s="355">
        <v>2371</v>
      </c>
      <c r="E4761">
        <v>0.01</v>
      </c>
      <c r="F4761">
        <v>1.1665300000000001</v>
      </c>
      <c r="G4761" s="355">
        <v>0</v>
      </c>
      <c r="H4761">
        <v>0</v>
      </c>
    </row>
    <row r="4762" spans="1:10" x14ac:dyDescent="0.2">
      <c r="A4762">
        <v>11235</v>
      </c>
      <c r="B4762" s="585">
        <v>43293.60833333333</v>
      </c>
      <c r="C4762" s="376" t="s">
        <v>2050</v>
      </c>
      <c r="D4762" s="355">
        <v>2371</v>
      </c>
      <c r="E4762">
        <v>0.01</v>
      </c>
      <c r="F4762">
        <v>1.16516</v>
      </c>
      <c r="G4762" s="355">
        <v>0</v>
      </c>
      <c r="H4762">
        <v>1.16516</v>
      </c>
      <c r="I4762">
        <v>1.5</v>
      </c>
      <c r="J4762" s="355">
        <v>18780.52</v>
      </c>
    </row>
    <row r="4763" spans="1:10" x14ac:dyDescent="0.2">
      <c r="A4763">
        <v>11236</v>
      </c>
      <c r="B4763" s="585">
        <v>43293.60833333333</v>
      </c>
      <c r="C4763" s="376" t="s">
        <v>93</v>
      </c>
      <c r="D4763" s="355">
        <v>2372</v>
      </c>
      <c r="E4763">
        <v>0.01</v>
      </c>
      <c r="F4763">
        <v>1.1651400000000001</v>
      </c>
      <c r="G4763" s="355">
        <v>0</v>
      </c>
      <c r="H4763">
        <v>0</v>
      </c>
    </row>
    <row r="4764" spans="1:10" x14ac:dyDescent="0.2">
      <c r="A4764">
        <v>11247</v>
      </c>
      <c r="B4764" s="585">
        <v>43294.074999999997</v>
      </c>
      <c r="C4764" s="376" t="s">
        <v>2050</v>
      </c>
      <c r="D4764" s="355">
        <v>2372</v>
      </c>
      <c r="E4764">
        <v>0.01</v>
      </c>
      <c r="F4764">
        <v>1.16598</v>
      </c>
      <c r="G4764" s="355">
        <v>0</v>
      </c>
      <c r="H4764">
        <v>1.16598</v>
      </c>
      <c r="I4764">
        <v>-0.84</v>
      </c>
      <c r="J4764" s="355">
        <v>18779.669999999998</v>
      </c>
    </row>
    <row r="4765" spans="1:10" x14ac:dyDescent="0.2">
      <c r="A4765">
        <v>11238</v>
      </c>
      <c r="B4765" s="585">
        <v>43293.652777777781</v>
      </c>
      <c r="C4765" s="376" t="s">
        <v>93</v>
      </c>
      <c r="D4765" s="355">
        <v>2373</v>
      </c>
      <c r="E4765">
        <v>0.02</v>
      </c>
      <c r="F4765">
        <v>1.16866</v>
      </c>
      <c r="G4765" s="355">
        <v>0</v>
      </c>
      <c r="H4765">
        <v>0</v>
      </c>
    </row>
    <row r="4766" spans="1:10" x14ac:dyDescent="0.2">
      <c r="A4766">
        <v>11248</v>
      </c>
      <c r="B4766" s="585">
        <v>43294.074999999997</v>
      </c>
      <c r="C4766" s="376" t="s">
        <v>2050</v>
      </c>
      <c r="D4766" s="355">
        <v>2373</v>
      </c>
      <c r="E4766">
        <v>0.02</v>
      </c>
      <c r="F4766">
        <v>1.16598</v>
      </c>
      <c r="G4766" s="355">
        <v>0</v>
      </c>
      <c r="H4766">
        <v>1.16598</v>
      </c>
      <c r="I4766">
        <v>5.35</v>
      </c>
      <c r="J4766" s="355">
        <v>18785.02</v>
      </c>
    </row>
    <row r="4767" spans="1:10" x14ac:dyDescent="0.2">
      <c r="A4767">
        <v>11249</v>
      </c>
      <c r="B4767" s="585">
        <v>43294.074999999997</v>
      </c>
      <c r="C4767" s="376" t="s">
        <v>93</v>
      </c>
      <c r="D4767" s="355">
        <v>2374</v>
      </c>
      <c r="E4767">
        <v>0.01</v>
      </c>
      <c r="F4767">
        <v>1.1658999999999999</v>
      </c>
      <c r="G4767" s="355">
        <v>0</v>
      </c>
      <c r="H4767">
        <v>0</v>
      </c>
    </row>
    <row r="4768" spans="1:10" x14ac:dyDescent="0.2">
      <c r="A4768">
        <v>11257</v>
      </c>
      <c r="B4768" s="585">
        <v>43294.413194444445</v>
      </c>
      <c r="C4768" s="376" t="s">
        <v>2050</v>
      </c>
      <c r="D4768" s="355">
        <v>2374</v>
      </c>
      <c r="E4768">
        <v>0.01</v>
      </c>
      <c r="F4768">
        <v>1.1643300000000001</v>
      </c>
      <c r="G4768" s="355">
        <v>0</v>
      </c>
      <c r="H4768">
        <v>1.1643300000000001</v>
      </c>
      <c r="I4768">
        <v>1.5</v>
      </c>
      <c r="J4768" s="355">
        <v>18786.52</v>
      </c>
    </row>
    <row r="4769" spans="1:10" x14ac:dyDescent="0.2">
      <c r="A4769">
        <v>11251</v>
      </c>
      <c r="B4769" s="585">
        <v>43294.411805555559</v>
      </c>
      <c r="C4769" s="376" t="s">
        <v>92</v>
      </c>
      <c r="D4769" s="355">
        <v>2375</v>
      </c>
      <c r="E4769">
        <v>0.1</v>
      </c>
      <c r="F4769">
        <v>1.1646700000000001</v>
      </c>
      <c r="G4769" s="355">
        <v>0</v>
      </c>
      <c r="H4769">
        <v>0</v>
      </c>
    </row>
    <row r="4770" spans="1:10" x14ac:dyDescent="0.2">
      <c r="A4770">
        <v>11281</v>
      </c>
      <c r="B4770" s="585">
        <v>43297.370833333334</v>
      </c>
      <c r="C4770" s="376" t="s">
        <v>2050</v>
      </c>
      <c r="D4770" s="355">
        <v>2375</v>
      </c>
      <c r="E4770">
        <v>0.1</v>
      </c>
      <c r="F4770">
        <v>1.17039</v>
      </c>
      <c r="G4770" s="355">
        <v>0</v>
      </c>
      <c r="H4770">
        <v>1.17039</v>
      </c>
      <c r="I4770">
        <v>55.31</v>
      </c>
      <c r="J4770" s="355">
        <v>18825.37</v>
      </c>
    </row>
    <row r="4771" spans="1:10" x14ac:dyDescent="0.2">
      <c r="A4771">
        <v>11258</v>
      </c>
      <c r="B4771" s="585">
        <v>43294.413194444445</v>
      </c>
      <c r="C4771" s="376" t="s">
        <v>93</v>
      </c>
      <c r="D4771" s="355">
        <v>2376</v>
      </c>
      <c r="E4771">
        <v>0.01</v>
      </c>
      <c r="F4771">
        <v>1.16431</v>
      </c>
      <c r="G4771" s="355">
        <v>0</v>
      </c>
      <c r="H4771">
        <v>0</v>
      </c>
    </row>
    <row r="4772" spans="1:10" x14ac:dyDescent="0.2">
      <c r="A4772">
        <v>11260</v>
      </c>
      <c r="B4772" s="585">
        <v>43294.431250000001</v>
      </c>
      <c r="C4772" s="376" t="s">
        <v>2050</v>
      </c>
      <c r="D4772" s="355">
        <v>2376</v>
      </c>
      <c r="E4772">
        <v>0.01</v>
      </c>
      <c r="F4772">
        <v>1.1627400000000001</v>
      </c>
      <c r="G4772" s="355">
        <v>0</v>
      </c>
      <c r="H4772">
        <v>1.1627400000000001</v>
      </c>
      <c r="I4772">
        <v>1.5</v>
      </c>
      <c r="J4772" s="355">
        <v>18788.02</v>
      </c>
    </row>
    <row r="4773" spans="1:10" x14ac:dyDescent="0.2">
      <c r="A4773">
        <v>11261</v>
      </c>
      <c r="B4773" s="585">
        <v>43294.431250000001</v>
      </c>
      <c r="C4773" s="376" t="s">
        <v>93</v>
      </c>
      <c r="D4773" s="355">
        <v>2377</v>
      </c>
      <c r="E4773">
        <v>0.01</v>
      </c>
      <c r="F4773">
        <v>1.1627099999999999</v>
      </c>
      <c r="G4773" s="355">
        <v>0</v>
      </c>
      <c r="H4773">
        <v>0</v>
      </c>
    </row>
    <row r="4774" spans="1:10" x14ac:dyDescent="0.2">
      <c r="A4774">
        <v>11302</v>
      </c>
      <c r="B4774" s="585">
        <v>43298.704861111109</v>
      </c>
      <c r="C4774" s="376" t="s">
        <v>2050</v>
      </c>
      <c r="D4774" s="355">
        <v>2377</v>
      </c>
      <c r="E4774">
        <v>0.01</v>
      </c>
      <c r="F4774">
        <v>1.1686799999999999</v>
      </c>
      <c r="G4774" s="355">
        <v>0</v>
      </c>
      <c r="H4774">
        <v>1.1686799999999999</v>
      </c>
      <c r="I4774">
        <v>-5.91</v>
      </c>
      <c r="J4774" s="355">
        <v>18822.46</v>
      </c>
    </row>
    <row r="4775" spans="1:10" x14ac:dyDescent="0.2">
      <c r="A4775">
        <v>11263</v>
      </c>
      <c r="B4775" s="585">
        <v>43294.743750000001</v>
      </c>
      <c r="C4775" s="376" t="s">
        <v>93</v>
      </c>
      <c r="D4775" s="355">
        <v>2378</v>
      </c>
      <c r="E4775">
        <v>0.02</v>
      </c>
      <c r="F4775">
        <v>1.16621</v>
      </c>
      <c r="G4775" s="355">
        <v>0</v>
      </c>
      <c r="H4775">
        <v>0</v>
      </c>
    </row>
    <row r="4776" spans="1:10" x14ac:dyDescent="0.2">
      <c r="A4776">
        <v>11303</v>
      </c>
      <c r="B4776" s="585">
        <v>43298.704861111109</v>
      </c>
      <c r="C4776" s="376" t="s">
        <v>2050</v>
      </c>
      <c r="D4776" s="355">
        <v>2378</v>
      </c>
      <c r="E4776">
        <v>0.02</v>
      </c>
      <c r="F4776">
        <v>1.1686799999999999</v>
      </c>
      <c r="G4776" s="355">
        <v>0</v>
      </c>
      <c r="H4776">
        <v>1.1686799999999999</v>
      </c>
      <c r="I4776">
        <v>-4.82</v>
      </c>
      <c r="J4776" s="355">
        <v>18817.64</v>
      </c>
    </row>
    <row r="4777" spans="1:10" x14ac:dyDescent="0.2">
      <c r="A4777">
        <v>11273</v>
      </c>
      <c r="B4777" s="585">
        <v>43297.362500000003</v>
      </c>
      <c r="C4777" s="376" t="s">
        <v>93</v>
      </c>
      <c r="D4777" s="355">
        <v>2379</v>
      </c>
      <c r="E4777">
        <v>0.03</v>
      </c>
      <c r="F4777">
        <v>1.16971</v>
      </c>
      <c r="G4777" s="355">
        <v>0</v>
      </c>
      <c r="H4777">
        <v>0</v>
      </c>
    </row>
    <row r="4778" spans="1:10" x14ac:dyDescent="0.2">
      <c r="A4778">
        <v>11304</v>
      </c>
      <c r="B4778" s="585">
        <v>43298.704861111109</v>
      </c>
      <c r="C4778" s="376" t="s">
        <v>2050</v>
      </c>
      <c r="D4778" s="355">
        <v>2379</v>
      </c>
      <c r="E4778">
        <v>0.03</v>
      </c>
      <c r="F4778">
        <v>1.1686799999999999</v>
      </c>
      <c r="G4778" s="355">
        <v>0</v>
      </c>
      <c r="H4778">
        <v>1.1686799999999999</v>
      </c>
      <c r="I4778">
        <v>3.08</v>
      </c>
      <c r="J4778" s="355">
        <v>18820.72</v>
      </c>
    </row>
    <row r="4779" spans="1:10" x14ac:dyDescent="0.2">
      <c r="A4779">
        <v>11282</v>
      </c>
      <c r="B4779" s="585">
        <v>43297.370833333334</v>
      </c>
      <c r="C4779" s="376" t="s">
        <v>92</v>
      </c>
      <c r="D4779" s="355">
        <v>2380</v>
      </c>
      <c r="E4779">
        <v>0.01</v>
      </c>
      <c r="F4779">
        <v>1.1704300000000001</v>
      </c>
      <c r="G4779" s="355">
        <v>0</v>
      </c>
      <c r="H4779">
        <v>0</v>
      </c>
    </row>
    <row r="4780" spans="1:10" x14ac:dyDescent="0.2">
      <c r="A4780">
        <v>11284</v>
      </c>
      <c r="B4780" s="585">
        <v>43297.586805555555</v>
      </c>
      <c r="C4780" s="376" t="s">
        <v>2050</v>
      </c>
      <c r="D4780" s="355">
        <v>2380</v>
      </c>
      <c r="E4780">
        <v>0.01</v>
      </c>
      <c r="F4780">
        <v>1.1719999999999999</v>
      </c>
      <c r="G4780" s="355">
        <v>0</v>
      </c>
      <c r="H4780">
        <v>1.1719999999999999</v>
      </c>
      <c r="I4780">
        <v>1.5</v>
      </c>
      <c r="J4780" s="355">
        <v>18826.87</v>
      </c>
    </row>
    <row r="4781" spans="1:10" x14ac:dyDescent="0.2">
      <c r="A4781">
        <v>11285</v>
      </c>
      <c r="B4781" s="585">
        <v>43297.586805555555</v>
      </c>
      <c r="C4781" s="376" t="s">
        <v>92</v>
      </c>
      <c r="D4781" s="355">
        <v>2381</v>
      </c>
      <c r="E4781">
        <v>0.01</v>
      </c>
      <c r="F4781">
        <v>1.1720200000000001</v>
      </c>
      <c r="G4781" s="355">
        <v>0</v>
      </c>
      <c r="H4781">
        <v>0</v>
      </c>
    </row>
    <row r="4782" spans="1:10" x14ac:dyDescent="0.2">
      <c r="A4782">
        <v>11296</v>
      </c>
      <c r="B4782" s="585">
        <v>43298.446527777778</v>
      </c>
      <c r="C4782" s="376" t="s">
        <v>2050</v>
      </c>
      <c r="D4782" s="355">
        <v>2381</v>
      </c>
      <c r="E4782">
        <v>0.01</v>
      </c>
      <c r="F4782">
        <v>1.17371</v>
      </c>
      <c r="G4782" s="355">
        <v>0</v>
      </c>
      <c r="H4782">
        <v>1.17371</v>
      </c>
      <c r="I4782">
        <v>1.5</v>
      </c>
      <c r="J4782" s="355">
        <v>18828.37</v>
      </c>
    </row>
    <row r="4783" spans="1:10" x14ac:dyDescent="0.2">
      <c r="A4783">
        <v>11291</v>
      </c>
      <c r="B4783" s="585">
        <v>43298.388194444444</v>
      </c>
      <c r="C4783" s="376" t="s">
        <v>93</v>
      </c>
      <c r="D4783" s="355">
        <v>2382</v>
      </c>
      <c r="E4783">
        <v>0.06</v>
      </c>
      <c r="F4783">
        <v>1.17323</v>
      </c>
      <c r="G4783" s="355">
        <v>0</v>
      </c>
      <c r="H4783">
        <v>0</v>
      </c>
    </row>
    <row r="4784" spans="1:10" x14ac:dyDescent="0.2">
      <c r="A4784">
        <v>11305</v>
      </c>
      <c r="B4784" s="585">
        <v>43298.704861111109</v>
      </c>
      <c r="C4784" s="376" t="s">
        <v>2050</v>
      </c>
      <c r="D4784" s="355">
        <v>2382</v>
      </c>
      <c r="E4784">
        <v>0.06</v>
      </c>
      <c r="F4784">
        <v>1.1686799999999999</v>
      </c>
      <c r="G4784" s="355">
        <v>0</v>
      </c>
      <c r="H4784">
        <v>1.1686799999999999</v>
      </c>
      <c r="I4784">
        <v>26.88</v>
      </c>
      <c r="J4784" s="355">
        <v>18847.599999999999</v>
      </c>
    </row>
    <row r="4785" spans="1:10" x14ac:dyDescent="0.2">
      <c r="A4785">
        <v>11297</v>
      </c>
      <c r="B4785" s="585">
        <v>43298.446527777778</v>
      </c>
      <c r="C4785" s="376" t="s">
        <v>92</v>
      </c>
      <c r="D4785" s="355">
        <v>2383</v>
      </c>
      <c r="E4785">
        <v>0.01</v>
      </c>
      <c r="F4785">
        <v>1.1737500000000001</v>
      </c>
      <c r="G4785" s="355">
        <v>0</v>
      </c>
      <c r="H4785">
        <v>0</v>
      </c>
    </row>
    <row r="4786" spans="1:10" x14ac:dyDescent="0.2">
      <c r="A4786">
        <v>11364</v>
      </c>
      <c r="B4786" s="585">
        <v>43300.845833333333</v>
      </c>
      <c r="C4786" s="376" t="s">
        <v>2050</v>
      </c>
      <c r="D4786" s="355">
        <v>2383</v>
      </c>
      <c r="E4786">
        <v>0.01</v>
      </c>
      <c r="F4786">
        <v>1.16516</v>
      </c>
      <c r="G4786" s="355">
        <v>0</v>
      </c>
      <c r="H4786">
        <v>1.16516</v>
      </c>
      <c r="I4786">
        <v>-9.14</v>
      </c>
      <c r="J4786" s="355">
        <v>18853.439999999999</v>
      </c>
    </row>
    <row r="4787" spans="1:10" x14ac:dyDescent="0.2">
      <c r="A4787">
        <v>11299</v>
      </c>
      <c r="B4787" s="585">
        <v>43298.625694444447</v>
      </c>
      <c r="C4787" s="376" t="s">
        <v>92</v>
      </c>
      <c r="D4787" s="355">
        <v>2384</v>
      </c>
      <c r="E4787">
        <v>0.02</v>
      </c>
      <c r="F4787">
        <v>1.1702300000000001</v>
      </c>
      <c r="G4787" s="355">
        <v>0</v>
      </c>
      <c r="H4787">
        <v>0</v>
      </c>
    </row>
    <row r="4788" spans="1:10" x14ac:dyDescent="0.2">
      <c r="A4788">
        <v>11365</v>
      </c>
      <c r="B4788" s="585">
        <v>43300.845833333333</v>
      </c>
      <c r="C4788" s="376" t="s">
        <v>2050</v>
      </c>
      <c r="D4788" s="355">
        <v>2384</v>
      </c>
      <c r="E4788">
        <v>0.02</v>
      </c>
      <c r="F4788">
        <v>1.16516</v>
      </c>
      <c r="G4788" s="355">
        <v>0</v>
      </c>
      <c r="H4788">
        <v>1.16516</v>
      </c>
      <c r="I4788">
        <v>-11.23</v>
      </c>
      <c r="J4788" s="355">
        <v>18842.21</v>
      </c>
    </row>
    <row r="4789" spans="1:10" x14ac:dyDescent="0.2">
      <c r="A4789">
        <v>11306</v>
      </c>
      <c r="B4789" s="585">
        <v>43298.704861111109</v>
      </c>
      <c r="C4789" s="376" t="s">
        <v>93</v>
      </c>
      <c r="D4789" s="355">
        <v>2385</v>
      </c>
      <c r="E4789">
        <v>0.01</v>
      </c>
      <c r="F4789">
        <v>1.16866</v>
      </c>
      <c r="G4789" s="355">
        <v>0</v>
      </c>
      <c r="H4789">
        <v>0</v>
      </c>
    </row>
    <row r="4790" spans="1:10" x14ac:dyDescent="0.2">
      <c r="A4790">
        <v>11308</v>
      </c>
      <c r="B4790" s="585">
        <v>43298.790277777778</v>
      </c>
      <c r="C4790" s="376" t="s">
        <v>2050</v>
      </c>
      <c r="D4790" s="355">
        <v>2385</v>
      </c>
      <c r="E4790">
        <v>0.01</v>
      </c>
      <c r="F4790">
        <v>1.16709</v>
      </c>
      <c r="G4790" s="355">
        <v>0</v>
      </c>
      <c r="H4790">
        <v>1.16709</v>
      </c>
      <c r="I4790">
        <v>1.5</v>
      </c>
      <c r="J4790" s="355">
        <v>18849.099999999999</v>
      </c>
    </row>
    <row r="4791" spans="1:10" x14ac:dyDescent="0.2">
      <c r="A4791">
        <v>11309</v>
      </c>
      <c r="B4791" s="585">
        <v>43298.790277777778</v>
      </c>
      <c r="C4791" s="376" t="s">
        <v>93</v>
      </c>
      <c r="D4791" s="355">
        <v>2386</v>
      </c>
      <c r="E4791">
        <v>0.01</v>
      </c>
      <c r="F4791">
        <v>1.16703</v>
      </c>
      <c r="G4791" s="355">
        <v>0</v>
      </c>
      <c r="H4791">
        <v>0</v>
      </c>
    </row>
    <row r="4792" spans="1:10" x14ac:dyDescent="0.2">
      <c r="A4792">
        <v>11315</v>
      </c>
      <c r="B4792" s="585">
        <v>43298.830555555556</v>
      </c>
      <c r="C4792" s="376" t="s">
        <v>2050</v>
      </c>
      <c r="D4792" s="355">
        <v>2386</v>
      </c>
      <c r="E4792">
        <v>0.01</v>
      </c>
      <c r="F4792">
        <v>1.1654599999999999</v>
      </c>
      <c r="G4792" s="355">
        <v>0</v>
      </c>
      <c r="H4792">
        <v>1.1654599999999999</v>
      </c>
      <c r="I4792">
        <v>1.5</v>
      </c>
      <c r="J4792" s="355">
        <v>18850.599999999999</v>
      </c>
    </row>
    <row r="4793" spans="1:10" x14ac:dyDescent="0.2">
      <c r="A4793">
        <v>11311</v>
      </c>
      <c r="B4793" s="585">
        <v>43298.790972222225</v>
      </c>
      <c r="C4793" s="376" t="s">
        <v>92</v>
      </c>
      <c r="D4793" s="355">
        <v>2387</v>
      </c>
      <c r="E4793">
        <v>0.03</v>
      </c>
      <c r="F4793">
        <v>1.1666799999999999</v>
      </c>
      <c r="G4793" s="355">
        <v>0</v>
      </c>
      <c r="H4793">
        <v>0</v>
      </c>
    </row>
    <row r="4794" spans="1:10" x14ac:dyDescent="0.2">
      <c r="A4794">
        <v>11366</v>
      </c>
      <c r="B4794" s="585">
        <v>43300.845833333333</v>
      </c>
      <c r="C4794" s="376" t="s">
        <v>2050</v>
      </c>
      <c r="D4794" s="355">
        <v>2387</v>
      </c>
      <c r="E4794">
        <v>0.03</v>
      </c>
      <c r="F4794">
        <v>1.16516</v>
      </c>
      <c r="G4794" s="355">
        <v>0</v>
      </c>
      <c r="H4794">
        <v>1.16516</v>
      </c>
      <c r="I4794">
        <v>-6.2</v>
      </c>
      <c r="J4794" s="355">
        <v>18836.02</v>
      </c>
    </row>
    <row r="4795" spans="1:10" x14ac:dyDescent="0.2">
      <c r="A4795">
        <v>11316</v>
      </c>
      <c r="B4795" s="585">
        <v>43298.830555555556</v>
      </c>
      <c r="C4795" s="376" t="s">
        <v>93</v>
      </c>
      <c r="D4795" s="355">
        <v>2388</v>
      </c>
      <c r="E4795">
        <v>0.01</v>
      </c>
      <c r="F4795">
        <v>1.1654199999999999</v>
      </c>
      <c r="G4795" s="355">
        <v>0</v>
      </c>
      <c r="H4795">
        <v>0</v>
      </c>
    </row>
    <row r="4796" spans="1:10" x14ac:dyDescent="0.2">
      <c r="A4796">
        <v>11322</v>
      </c>
      <c r="B4796" s="585">
        <v>43299.342361111114</v>
      </c>
      <c r="C4796" s="376" t="s">
        <v>2050</v>
      </c>
      <c r="D4796" s="355">
        <v>2388</v>
      </c>
      <c r="E4796">
        <v>0.01</v>
      </c>
      <c r="F4796">
        <v>1.1639200000000001</v>
      </c>
      <c r="G4796" s="355">
        <v>0</v>
      </c>
      <c r="H4796">
        <v>1.1639200000000001</v>
      </c>
      <c r="I4796">
        <v>1.5</v>
      </c>
      <c r="J4796" s="355">
        <v>18852.09</v>
      </c>
    </row>
    <row r="4797" spans="1:10" x14ac:dyDescent="0.2">
      <c r="A4797">
        <v>11323</v>
      </c>
      <c r="B4797" s="585">
        <v>43299.342361111114</v>
      </c>
      <c r="C4797" s="376" t="s">
        <v>93</v>
      </c>
      <c r="D4797" s="355">
        <v>2389</v>
      </c>
      <c r="E4797">
        <v>0.01</v>
      </c>
      <c r="F4797">
        <v>1.1638599999999999</v>
      </c>
      <c r="G4797" s="355">
        <v>0</v>
      </c>
      <c r="H4797">
        <v>0</v>
      </c>
    </row>
    <row r="4798" spans="1:10" x14ac:dyDescent="0.2">
      <c r="A4798">
        <v>11330</v>
      </c>
      <c r="B4798" s="585">
        <v>43299.438888888886</v>
      </c>
      <c r="C4798" s="376" t="s">
        <v>2050</v>
      </c>
      <c r="D4798" s="355">
        <v>2389</v>
      </c>
      <c r="E4798">
        <v>0.01</v>
      </c>
      <c r="F4798">
        <v>1.16229</v>
      </c>
      <c r="G4798" s="355">
        <v>0</v>
      </c>
      <c r="H4798">
        <v>1.16229</v>
      </c>
      <c r="I4798">
        <v>1.5</v>
      </c>
      <c r="J4798" s="355">
        <v>18853.59</v>
      </c>
    </row>
    <row r="4799" spans="1:10" x14ac:dyDescent="0.2">
      <c r="A4799">
        <v>11325</v>
      </c>
      <c r="B4799" s="585">
        <v>43299.375694444447</v>
      </c>
      <c r="C4799" s="376" t="s">
        <v>92</v>
      </c>
      <c r="D4799" s="355">
        <v>2390</v>
      </c>
      <c r="E4799">
        <v>0.06</v>
      </c>
      <c r="F4799">
        <v>1.1631800000000001</v>
      </c>
      <c r="G4799" s="355">
        <v>0</v>
      </c>
      <c r="H4799">
        <v>0</v>
      </c>
    </row>
    <row r="4800" spans="1:10" x14ac:dyDescent="0.2">
      <c r="A4800">
        <v>11367</v>
      </c>
      <c r="B4800" s="585">
        <v>43300.845833333333</v>
      </c>
      <c r="C4800" s="376" t="s">
        <v>2050</v>
      </c>
      <c r="D4800" s="355">
        <v>2390</v>
      </c>
      <c r="E4800">
        <v>0.06</v>
      </c>
      <c r="F4800">
        <v>1.16516</v>
      </c>
      <c r="G4800" s="355">
        <v>0</v>
      </c>
      <c r="H4800">
        <v>1.16516</v>
      </c>
      <c r="I4800">
        <v>9.32</v>
      </c>
      <c r="J4800" s="355">
        <v>18845.34</v>
      </c>
    </row>
    <row r="4801" spans="1:10" x14ac:dyDescent="0.2">
      <c r="A4801">
        <v>11331</v>
      </c>
      <c r="B4801" s="585">
        <v>43299.438888888886</v>
      </c>
      <c r="C4801" s="376" t="s">
        <v>93</v>
      </c>
      <c r="D4801" s="355">
        <v>2391</v>
      </c>
      <c r="E4801">
        <v>0.01</v>
      </c>
      <c r="F4801">
        <v>1.16225</v>
      </c>
      <c r="G4801" s="355">
        <v>0</v>
      </c>
      <c r="H4801">
        <v>0</v>
      </c>
    </row>
    <row r="4802" spans="1:10" x14ac:dyDescent="0.2">
      <c r="A4802">
        <v>11333</v>
      </c>
      <c r="B4802" s="585">
        <v>43299.618055555555</v>
      </c>
      <c r="C4802" s="376" t="s">
        <v>2050</v>
      </c>
      <c r="D4802" s="355">
        <v>2391</v>
      </c>
      <c r="E4802">
        <v>0.01</v>
      </c>
      <c r="F4802">
        <v>1.1606799999999999</v>
      </c>
      <c r="G4802" s="355">
        <v>0</v>
      </c>
      <c r="H4802">
        <v>1.1606799999999999</v>
      </c>
      <c r="I4802">
        <v>1.5</v>
      </c>
      <c r="J4802" s="355">
        <v>18855.09</v>
      </c>
    </row>
    <row r="4803" spans="1:10" x14ac:dyDescent="0.2">
      <c r="A4803">
        <v>11334</v>
      </c>
      <c r="B4803" s="585">
        <v>43299.618055555555</v>
      </c>
      <c r="C4803" s="376" t="s">
        <v>93</v>
      </c>
      <c r="D4803" s="355">
        <v>2392</v>
      </c>
      <c r="E4803">
        <v>0.01</v>
      </c>
      <c r="F4803">
        <v>1.1606700000000001</v>
      </c>
      <c r="G4803" s="355">
        <v>0</v>
      </c>
      <c r="H4803">
        <v>0</v>
      </c>
    </row>
    <row r="4804" spans="1:10" x14ac:dyDescent="0.2">
      <c r="A4804">
        <v>11345</v>
      </c>
      <c r="B4804" s="585">
        <v>43300.421527777777</v>
      </c>
      <c r="C4804" s="376" t="s">
        <v>2050</v>
      </c>
      <c r="D4804" s="355">
        <v>2392</v>
      </c>
      <c r="E4804">
        <v>0.01</v>
      </c>
      <c r="F4804">
        <v>1.16164</v>
      </c>
      <c r="G4804" s="355">
        <v>0</v>
      </c>
      <c r="H4804">
        <v>1.16164</v>
      </c>
      <c r="I4804">
        <v>-0.84</v>
      </c>
      <c r="J4804" s="355">
        <v>18854.25</v>
      </c>
    </row>
    <row r="4805" spans="1:10" x14ac:dyDescent="0.2">
      <c r="A4805">
        <v>11336</v>
      </c>
      <c r="B4805" s="585">
        <v>43299.722916666666</v>
      </c>
      <c r="C4805" s="376" t="s">
        <v>93</v>
      </c>
      <c r="D4805" s="355">
        <v>2393</v>
      </c>
      <c r="E4805">
        <v>0.02</v>
      </c>
      <c r="F4805">
        <v>1.16418</v>
      </c>
      <c r="G4805" s="355">
        <v>0</v>
      </c>
      <c r="H4805">
        <v>0</v>
      </c>
    </row>
    <row r="4806" spans="1:10" x14ac:dyDescent="0.2">
      <c r="A4806">
        <v>11346</v>
      </c>
      <c r="B4806" s="585">
        <v>43300.421527777777</v>
      </c>
      <c r="C4806" s="376" t="s">
        <v>2050</v>
      </c>
      <c r="D4806" s="355">
        <v>2393</v>
      </c>
      <c r="E4806">
        <v>0.02</v>
      </c>
      <c r="F4806">
        <v>1.16164</v>
      </c>
      <c r="G4806" s="355">
        <v>0</v>
      </c>
      <c r="H4806">
        <v>1.16164</v>
      </c>
      <c r="I4806">
        <v>5.33</v>
      </c>
      <c r="J4806" s="355">
        <v>18859.580000000002</v>
      </c>
    </row>
    <row r="4807" spans="1:10" x14ac:dyDescent="0.2">
      <c r="A4807">
        <v>11347</v>
      </c>
      <c r="B4807" s="585">
        <v>43300.421527777777</v>
      </c>
      <c r="C4807" s="376" t="s">
        <v>93</v>
      </c>
      <c r="D4807" s="355">
        <v>2394</v>
      </c>
      <c r="E4807">
        <v>0.01</v>
      </c>
      <c r="F4807">
        <v>1.1616</v>
      </c>
      <c r="G4807" s="355">
        <v>0</v>
      </c>
      <c r="H4807">
        <v>0</v>
      </c>
    </row>
    <row r="4808" spans="1:10" x14ac:dyDescent="0.2">
      <c r="A4808">
        <v>11349</v>
      </c>
      <c r="B4808" s="585">
        <v>43300.521527777775</v>
      </c>
      <c r="C4808" s="376" t="s">
        <v>2050</v>
      </c>
      <c r="D4808" s="355">
        <v>2394</v>
      </c>
      <c r="E4808">
        <v>0.01</v>
      </c>
      <c r="F4808">
        <v>1.1600299999999999</v>
      </c>
      <c r="G4808" s="355">
        <v>0</v>
      </c>
      <c r="H4808">
        <v>1.1600299999999999</v>
      </c>
      <c r="I4808">
        <v>1.5</v>
      </c>
      <c r="J4808" s="355">
        <v>18861.080000000002</v>
      </c>
    </row>
    <row r="4809" spans="1:10" x14ac:dyDescent="0.2">
      <c r="A4809">
        <v>11350</v>
      </c>
      <c r="B4809" s="585">
        <v>43300.521527777775</v>
      </c>
      <c r="C4809" s="376" t="s">
        <v>93</v>
      </c>
      <c r="D4809" s="355">
        <v>2395</v>
      </c>
      <c r="E4809">
        <v>0.01</v>
      </c>
      <c r="F4809">
        <v>1.1599999999999999</v>
      </c>
      <c r="G4809" s="355">
        <v>0</v>
      </c>
      <c r="H4809">
        <v>0</v>
      </c>
    </row>
    <row r="4810" spans="1:10" x14ac:dyDescent="0.2">
      <c r="A4810">
        <v>11358</v>
      </c>
      <c r="B4810" s="585">
        <v>43300.640972222223</v>
      </c>
      <c r="C4810" s="376" t="s">
        <v>2050</v>
      </c>
      <c r="D4810" s="355">
        <v>2395</v>
      </c>
      <c r="E4810">
        <v>0.01</v>
      </c>
      <c r="F4810">
        <v>1.1584300000000001</v>
      </c>
      <c r="G4810" s="355">
        <v>0</v>
      </c>
      <c r="H4810">
        <v>1.1584300000000001</v>
      </c>
      <c r="I4810">
        <v>1.5</v>
      </c>
      <c r="J4810" s="355">
        <v>18862.580000000002</v>
      </c>
    </row>
    <row r="4811" spans="1:10" x14ac:dyDescent="0.2">
      <c r="A4811">
        <v>11352</v>
      </c>
      <c r="B4811" s="585">
        <v>43300.522222222222</v>
      </c>
      <c r="C4811" s="376" t="s">
        <v>92</v>
      </c>
      <c r="D4811" s="355">
        <v>2396</v>
      </c>
      <c r="E4811">
        <v>0.1</v>
      </c>
      <c r="F4811">
        <v>1.1596299999999999</v>
      </c>
      <c r="G4811" s="355">
        <v>0</v>
      </c>
      <c r="H4811">
        <v>0</v>
      </c>
    </row>
    <row r="4812" spans="1:10" x14ac:dyDescent="0.2">
      <c r="A4812">
        <v>11368</v>
      </c>
      <c r="B4812" s="585">
        <v>43300.845833333333</v>
      </c>
      <c r="C4812" s="376" t="s">
        <v>2050</v>
      </c>
      <c r="D4812" s="355">
        <v>2396</v>
      </c>
      <c r="E4812">
        <v>0.1</v>
      </c>
      <c r="F4812">
        <v>1.16516</v>
      </c>
      <c r="G4812" s="355">
        <v>0</v>
      </c>
      <c r="H4812">
        <v>1.16516</v>
      </c>
      <c r="I4812">
        <v>54.6</v>
      </c>
      <c r="J4812" s="355">
        <v>18899.939999999999</v>
      </c>
    </row>
    <row r="4813" spans="1:10" x14ac:dyDescent="0.2">
      <c r="A4813">
        <v>11359</v>
      </c>
      <c r="B4813" s="585">
        <v>43300.640972222223</v>
      </c>
      <c r="C4813" s="376" t="s">
        <v>93</v>
      </c>
      <c r="D4813" s="355">
        <v>2397</v>
      </c>
      <c r="E4813">
        <v>0.01</v>
      </c>
      <c r="F4813">
        <v>1.1584000000000001</v>
      </c>
      <c r="G4813" s="355">
        <v>0</v>
      </c>
      <c r="H4813">
        <v>0</v>
      </c>
    </row>
    <row r="4814" spans="1:10" x14ac:dyDescent="0.2">
      <c r="A4814">
        <v>11436</v>
      </c>
      <c r="B4814" s="585">
        <v>43305.321527777778</v>
      </c>
      <c r="C4814" s="376" t="s">
        <v>2050</v>
      </c>
      <c r="D4814" s="355">
        <v>2397</v>
      </c>
      <c r="E4814">
        <v>0.01</v>
      </c>
      <c r="F4814">
        <v>1.1681900000000001</v>
      </c>
      <c r="G4814" s="355">
        <v>0</v>
      </c>
      <c r="H4814">
        <v>1.1681900000000001</v>
      </c>
      <c r="I4814">
        <v>-9.66</v>
      </c>
      <c r="J4814" s="355">
        <v>18903.77</v>
      </c>
    </row>
    <row r="4815" spans="1:10" x14ac:dyDescent="0.2">
      <c r="A4815">
        <v>11361</v>
      </c>
      <c r="B4815" s="585">
        <v>43300.718055555553</v>
      </c>
      <c r="C4815" s="376" t="s">
        <v>93</v>
      </c>
      <c r="D4815" s="355">
        <v>2398</v>
      </c>
      <c r="E4815">
        <v>0.02</v>
      </c>
      <c r="F4815">
        <v>1.1619200000000001</v>
      </c>
      <c r="G4815" s="355">
        <v>0</v>
      </c>
      <c r="H4815">
        <v>0</v>
      </c>
    </row>
    <row r="4816" spans="1:10" x14ac:dyDescent="0.2">
      <c r="A4816">
        <v>11437</v>
      </c>
      <c r="B4816" s="585">
        <v>43305.321527777778</v>
      </c>
      <c r="C4816" s="376" t="s">
        <v>2050</v>
      </c>
      <c r="D4816" s="355">
        <v>2398</v>
      </c>
      <c r="E4816">
        <v>0.02</v>
      </c>
      <c r="F4816">
        <v>1.1681900000000001</v>
      </c>
      <c r="G4816" s="355">
        <v>0</v>
      </c>
      <c r="H4816">
        <v>1.1681900000000001</v>
      </c>
      <c r="I4816">
        <v>-12.29</v>
      </c>
      <c r="J4816" s="355">
        <v>18891.48</v>
      </c>
    </row>
    <row r="4817" spans="1:10" x14ac:dyDescent="0.2">
      <c r="A4817">
        <v>11369</v>
      </c>
      <c r="B4817" s="585">
        <v>43300.845833333333</v>
      </c>
      <c r="C4817" s="376" t="s">
        <v>92</v>
      </c>
      <c r="D4817" s="355">
        <v>2399</v>
      </c>
      <c r="E4817">
        <v>0.01</v>
      </c>
      <c r="F4817">
        <v>1.1652199999999999</v>
      </c>
      <c r="G4817" s="355">
        <v>0</v>
      </c>
      <c r="H4817">
        <v>0</v>
      </c>
    </row>
    <row r="4818" spans="1:10" x14ac:dyDescent="0.2">
      <c r="A4818">
        <v>11371</v>
      </c>
      <c r="B4818" s="585">
        <v>43300.84652777778</v>
      </c>
      <c r="C4818" s="376" t="s">
        <v>2050</v>
      </c>
      <c r="D4818" s="355">
        <v>2399</v>
      </c>
      <c r="E4818">
        <v>0.01</v>
      </c>
      <c r="F4818">
        <v>1.16679</v>
      </c>
      <c r="G4818" s="355">
        <v>0</v>
      </c>
      <c r="H4818">
        <v>1.16679</v>
      </c>
      <c r="I4818">
        <v>1.5</v>
      </c>
      <c r="J4818" s="355">
        <v>18901.439999999999</v>
      </c>
    </row>
    <row r="4819" spans="1:10" x14ac:dyDescent="0.2">
      <c r="A4819">
        <v>11372</v>
      </c>
      <c r="B4819" s="585">
        <v>43300.847222222219</v>
      </c>
      <c r="C4819" s="376" t="s">
        <v>2112</v>
      </c>
      <c r="D4819" s="355">
        <v>2400</v>
      </c>
      <c r="E4819">
        <v>0.03</v>
      </c>
      <c r="F4819">
        <v>1.16645</v>
      </c>
      <c r="G4819" s="355">
        <v>0</v>
      </c>
      <c r="H4819">
        <v>0</v>
      </c>
    </row>
    <row r="4820" spans="1:10" x14ac:dyDescent="0.2">
      <c r="A4820">
        <v>11378</v>
      </c>
      <c r="B4820" s="585">
        <v>43300.859722222223</v>
      </c>
      <c r="C4820" s="376" t="s">
        <v>93</v>
      </c>
      <c r="D4820" s="355">
        <v>2400</v>
      </c>
      <c r="E4820">
        <v>0.03</v>
      </c>
      <c r="F4820">
        <v>1.16645</v>
      </c>
      <c r="G4820" s="355">
        <v>0</v>
      </c>
      <c r="H4820">
        <v>1.1620600000000001</v>
      </c>
    </row>
    <row r="4821" spans="1:10" x14ac:dyDescent="0.2">
      <c r="A4821">
        <v>11438</v>
      </c>
      <c r="B4821" s="585">
        <v>43305.321527777778</v>
      </c>
      <c r="C4821" s="376" t="s">
        <v>2050</v>
      </c>
      <c r="D4821" s="355">
        <v>2400</v>
      </c>
      <c r="E4821">
        <v>0.03</v>
      </c>
      <c r="F4821">
        <v>1.1681900000000001</v>
      </c>
      <c r="G4821" s="355">
        <v>0</v>
      </c>
      <c r="H4821">
        <v>1.1681900000000001</v>
      </c>
      <c r="I4821">
        <v>-4.84</v>
      </c>
      <c r="J4821" s="355">
        <v>18886.64</v>
      </c>
    </row>
    <row r="4822" spans="1:10" x14ac:dyDescent="0.2">
      <c r="A4822">
        <v>11376</v>
      </c>
      <c r="B4822" s="585">
        <v>43300.847222222219</v>
      </c>
      <c r="C4822" s="376" t="s">
        <v>92</v>
      </c>
      <c r="D4822" s="355">
        <v>2401</v>
      </c>
      <c r="E4822">
        <v>0.01</v>
      </c>
      <c r="F4822">
        <v>1.16706</v>
      </c>
      <c r="G4822" s="355">
        <v>0</v>
      </c>
      <c r="H4822">
        <v>0</v>
      </c>
    </row>
    <row r="4823" spans="1:10" x14ac:dyDescent="0.2">
      <c r="A4823">
        <v>11390</v>
      </c>
      <c r="B4823" s="585">
        <v>43301.329861111109</v>
      </c>
      <c r="C4823" s="376" t="s">
        <v>2050</v>
      </c>
      <c r="D4823" s="355">
        <v>2401</v>
      </c>
      <c r="E4823">
        <v>0.01</v>
      </c>
      <c r="F4823">
        <v>1.1663399999999999</v>
      </c>
      <c r="G4823" s="355">
        <v>0</v>
      </c>
      <c r="H4823">
        <v>1.1663399999999999</v>
      </c>
      <c r="I4823">
        <v>-0.91</v>
      </c>
      <c r="J4823" s="355">
        <v>18900.53</v>
      </c>
    </row>
    <row r="4824" spans="1:10" x14ac:dyDescent="0.2">
      <c r="A4824">
        <v>11382</v>
      </c>
      <c r="B4824" s="585">
        <v>43300.958333333336</v>
      </c>
      <c r="C4824" s="376" t="s">
        <v>92</v>
      </c>
      <c r="D4824" s="355">
        <v>2402</v>
      </c>
      <c r="E4824">
        <v>0.02</v>
      </c>
      <c r="F4824">
        <v>1.1634500000000001</v>
      </c>
      <c r="G4824" s="355">
        <v>0</v>
      </c>
      <c r="H4824">
        <v>0</v>
      </c>
    </row>
    <row r="4825" spans="1:10" x14ac:dyDescent="0.2">
      <c r="A4825">
        <v>11391</v>
      </c>
      <c r="B4825" s="585">
        <v>43301.329861111109</v>
      </c>
      <c r="C4825" s="376" t="s">
        <v>2050</v>
      </c>
      <c r="D4825" s="355">
        <v>2402</v>
      </c>
      <c r="E4825">
        <v>0.02</v>
      </c>
      <c r="F4825">
        <v>1.1663399999999999</v>
      </c>
      <c r="G4825" s="355">
        <v>0</v>
      </c>
      <c r="H4825">
        <v>1.1663399999999999</v>
      </c>
      <c r="I4825">
        <v>5.4</v>
      </c>
      <c r="J4825" s="355">
        <v>18905.93</v>
      </c>
    </row>
    <row r="4826" spans="1:10" x14ac:dyDescent="0.2">
      <c r="A4826">
        <v>11392</v>
      </c>
      <c r="B4826" s="585">
        <v>43301.329861111109</v>
      </c>
      <c r="C4826" s="376" t="s">
        <v>92</v>
      </c>
      <c r="D4826" s="355">
        <v>2403</v>
      </c>
      <c r="E4826">
        <v>0.01</v>
      </c>
      <c r="F4826">
        <v>1.16638</v>
      </c>
      <c r="G4826" s="355">
        <v>0</v>
      </c>
      <c r="H4826">
        <v>0</v>
      </c>
    </row>
    <row r="4827" spans="1:10" x14ac:dyDescent="0.2">
      <c r="A4827">
        <v>11394</v>
      </c>
      <c r="B4827" s="585">
        <v>43301.645833333336</v>
      </c>
      <c r="C4827" s="376" t="s">
        <v>2050</v>
      </c>
      <c r="D4827" s="355">
        <v>2403</v>
      </c>
      <c r="E4827">
        <v>0.01</v>
      </c>
      <c r="F4827">
        <v>1.16795</v>
      </c>
      <c r="G4827" s="355">
        <v>0</v>
      </c>
      <c r="H4827">
        <v>1.16795</v>
      </c>
      <c r="I4827">
        <v>1.5</v>
      </c>
      <c r="J4827" s="355">
        <v>18907.43</v>
      </c>
    </row>
    <row r="4828" spans="1:10" x14ac:dyDescent="0.2">
      <c r="A4828">
        <v>11395</v>
      </c>
      <c r="B4828" s="585">
        <v>43301.645833333336</v>
      </c>
      <c r="C4828" s="376" t="s">
        <v>92</v>
      </c>
      <c r="D4828" s="355">
        <v>2404</v>
      </c>
      <c r="E4828">
        <v>0.01</v>
      </c>
      <c r="F4828">
        <v>1.1679900000000001</v>
      </c>
      <c r="G4828" s="355">
        <v>0</v>
      </c>
      <c r="H4828">
        <v>0</v>
      </c>
    </row>
    <row r="4829" spans="1:10" x14ac:dyDescent="0.2">
      <c r="A4829">
        <v>11397</v>
      </c>
      <c r="B4829" s="585">
        <v>43301.65625</v>
      </c>
      <c r="C4829" s="376" t="s">
        <v>2050</v>
      </c>
      <c r="D4829" s="355">
        <v>2404</v>
      </c>
      <c r="E4829">
        <v>0.01</v>
      </c>
      <c r="F4829">
        <v>1.1695599999999999</v>
      </c>
      <c r="G4829" s="355">
        <v>0</v>
      </c>
      <c r="H4829">
        <v>1.1695599999999999</v>
      </c>
      <c r="I4829">
        <v>1.5</v>
      </c>
      <c r="J4829" s="355">
        <v>18908.93</v>
      </c>
    </row>
    <row r="4830" spans="1:10" x14ac:dyDescent="0.2">
      <c r="A4830">
        <v>11398</v>
      </c>
      <c r="B4830" s="585">
        <v>43301.65625</v>
      </c>
      <c r="C4830" s="376" t="s">
        <v>92</v>
      </c>
      <c r="D4830" s="355">
        <v>2405</v>
      </c>
      <c r="E4830">
        <v>0.01</v>
      </c>
      <c r="F4830">
        <v>1.1696</v>
      </c>
      <c r="G4830" s="355">
        <v>0</v>
      </c>
      <c r="H4830">
        <v>0</v>
      </c>
    </row>
    <row r="4831" spans="1:10" x14ac:dyDescent="0.2">
      <c r="A4831">
        <v>11405</v>
      </c>
      <c r="B4831" s="585">
        <v>43301.665277777778</v>
      </c>
      <c r="C4831" s="376" t="s">
        <v>2050</v>
      </c>
      <c r="D4831" s="355">
        <v>2405</v>
      </c>
      <c r="E4831">
        <v>0.01</v>
      </c>
      <c r="F4831">
        <v>1.17117</v>
      </c>
      <c r="G4831" s="355">
        <v>0</v>
      </c>
      <c r="H4831">
        <v>1.17117</v>
      </c>
      <c r="I4831">
        <v>1.5</v>
      </c>
      <c r="J4831" s="355">
        <v>18910.43</v>
      </c>
    </row>
    <row r="4832" spans="1:10" x14ac:dyDescent="0.2">
      <c r="A4832">
        <v>11400</v>
      </c>
      <c r="B4832" s="585">
        <v>43301.65625</v>
      </c>
      <c r="C4832" s="376" t="s">
        <v>93</v>
      </c>
      <c r="D4832" s="355">
        <v>2406</v>
      </c>
      <c r="E4832">
        <v>0.06</v>
      </c>
      <c r="F4832">
        <v>1.16995</v>
      </c>
      <c r="G4832" s="355">
        <v>0</v>
      </c>
      <c r="H4832">
        <v>0</v>
      </c>
    </row>
    <row r="4833" spans="1:10" x14ac:dyDescent="0.2">
      <c r="A4833">
        <v>11439</v>
      </c>
      <c r="B4833" s="585">
        <v>43305.321527777778</v>
      </c>
      <c r="C4833" s="376" t="s">
        <v>2050</v>
      </c>
      <c r="D4833" s="355">
        <v>2406</v>
      </c>
      <c r="E4833">
        <v>0.06</v>
      </c>
      <c r="F4833">
        <v>1.1681900000000001</v>
      </c>
      <c r="G4833" s="355">
        <v>0</v>
      </c>
      <c r="H4833">
        <v>1.1681900000000001</v>
      </c>
      <c r="I4833">
        <v>10.92</v>
      </c>
      <c r="J4833" s="355">
        <v>18897.57</v>
      </c>
    </row>
    <row r="4834" spans="1:10" x14ac:dyDescent="0.2">
      <c r="A4834">
        <v>11406</v>
      </c>
      <c r="B4834" s="585">
        <v>43301.665277777778</v>
      </c>
      <c r="C4834" s="376" t="s">
        <v>92</v>
      </c>
      <c r="D4834" s="355">
        <v>2407</v>
      </c>
      <c r="E4834">
        <v>0.01</v>
      </c>
      <c r="F4834">
        <v>1.1712100000000001</v>
      </c>
      <c r="G4834" s="355">
        <v>0</v>
      </c>
      <c r="H4834">
        <v>0</v>
      </c>
    </row>
    <row r="4835" spans="1:10" x14ac:dyDescent="0.2">
      <c r="A4835">
        <v>11408</v>
      </c>
      <c r="B4835" s="585">
        <v>43301.878472222219</v>
      </c>
      <c r="C4835" s="376" t="s">
        <v>2050</v>
      </c>
      <c r="D4835" s="355">
        <v>2407</v>
      </c>
      <c r="E4835">
        <v>0.01</v>
      </c>
      <c r="F4835">
        <v>1.1727799999999999</v>
      </c>
      <c r="G4835" s="355">
        <v>0</v>
      </c>
      <c r="H4835">
        <v>1.1727799999999999</v>
      </c>
      <c r="I4835">
        <v>1.5</v>
      </c>
      <c r="J4835" s="355">
        <v>18911.93</v>
      </c>
    </row>
    <row r="4836" spans="1:10" x14ac:dyDescent="0.2">
      <c r="A4836">
        <v>11409</v>
      </c>
      <c r="B4836" s="585">
        <v>43301.878472222219</v>
      </c>
      <c r="C4836" s="376" t="s">
        <v>92</v>
      </c>
      <c r="D4836" s="355">
        <v>2408</v>
      </c>
      <c r="E4836">
        <v>0.01</v>
      </c>
      <c r="F4836">
        <v>1.17286</v>
      </c>
      <c r="G4836" s="355">
        <v>0</v>
      </c>
      <c r="H4836">
        <v>0</v>
      </c>
    </row>
    <row r="4837" spans="1:10" x14ac:dyDescent="0.2">
      <c r="A4837">
        <v>11423</v>
      </c>
      <c r="B4837" s="585">
        <v>43304.143750000003</v>
      </c>
      <c r="C4837" s="376" t="s">
        <v>2050</v>
      </c>
      <c r="D4837" s="355">
        <v>2408</v>
      </c>
      <c r="E4837">
        <v>0.01</v>
      </c>
      <c r="F4837">
        <v>1.17455</v>
      </c>
      <c r="G4837" s="355">
        <v>0</v>
      </c>
      <c r="H4837">
        <v>1.17455</v>
      </c>
      <c r="I4837">
        <v>1.5</v>
      </c>
      <c r="J4837" s="355">
        <v>18913.439999999999</v>
      </c>
    </row>
    <row r="4838" spans="1:10" x14ac:dyDescent="0.2">
      <c r="A4838">
        <v>11411</v>
      </c>
      <c r="B4838" s="585">
        <v>43301.879861111112</v>
      </c>
      <c r="C4838" s="376" t="s">
        <v>93</v>
      </c>
      <c r="D4838" s="355">
        <v>2409</v>
      </c>
      <c r="E4838">
        <v>0.1</v>
      </c>
      <c r="F4838">
        <v>1.1734500000000001</v>
      </c>
      <c r="G4838" s="355">
        <v>0</v>
      </c>
      <c r="H4838">
        <v>0</v>
      </c>
    </row>
    <row r="4839" spans="1:10" x14ac:dyDescent="0.2">
      <c r="A4839">
        <v>11440</v>
      </c>
      <c r="B4839" s="585">
        <v>43305.321527777778</v>
      </c>
      <c r="C4839" s="376" t="s">
        <v>2050</v>
      </c>
      <c r="D4839" s="355">
        <v>2409</v>
      </c>
      <c r="E4839">
        <v>0.1</v>
      </c>
      <c r="F4839">
        <v>1.1681900000000001</v>
      </c>
      <c r="G4839" s="355">
        <v>0</v>
      </c>
      <c r="H4839">
        <v>1.1681900000000001</v>
      </c>
      <c r="I4839">
        <v>53.21</v>
      </c>
      <c r="J4839" s="355">
        <v>18950.78</v>
      </c>
    </row>
    <row r="4840" spans="1:10" x14ac:dyDescent="0.2">
      <c r="A4840">
        <v>11424</v>
      </c>
      <c r="B4840" s="585">
        <v>43304.143750000003</v>
      </c>
      <c r="C4840" s="376" t="s">
        <v>92</v>
      </c>
      <c r="D4840" s="355">
        <v>2410</v>
      </c>
      <c r="E4840">
        <v>0.01</v>
      </c>
      <c r="F4840">
        <v>1.17458</v>
      </c>
      <c r="G4840" s="355">
        <v>0</v>
      </c>
      <c r="H4840">
        <v>0</v>
      </c>
    </row>
    <row r="4841" spans="1:10" x14ac:dyDescent="0.2">
      <c r="A4841">
        <v>11453</v>
      </c>
      <c r="B4841" s="585">
        <v>43305.581944444442</v>
      </c>
      <c r="C4841" s="376" t="s">
        <v>2050</v>
      </c>
      <c r="D4841" s="355">
        <v>2410</v>
      </c>
      <c r="E4841">
        <v>0.01</v>
      </c>
      <c r="F4841">
        <v>1.1715199999999999</v>
      </c>
      <c r="G4841" s="355">
        <v>0</v>
      </c>
      <c r="H4841">
        <v>1.1715199999999999</v>
      </c>
      <c r="I4841">
        <v>-3.25</v>
      </c>
      <c r="J4841" s="355">
        <v>18949.03</v>
      </c>
    </row>
    <row r="4842" spans="1:10" x14ac:dyDescent="0.2">
      <c r="A4842">
        <v>11426</v>
      </c>
      <c r="B4842" s="585">
        <v>43304.496527777781</v>
      </c>
      <c r="C4842" s="376" t="s">
        <v>92</v>
      </c>
      <c r="D4842" s="355">
        <v>2411</v>
      </c>
      <c r="E4842">
        <v>0.02</v>
      </c>
      <c r="F4842">
        <v>1.17106</v>
      </c>
      <c r="G4842" s="355">
        <v>0</v>
      </c>
      <c r="H4842">
        <v>0</v>
      </c>
    </row>
    <row r="4843" spans="1:10" x14ac:dyDescent="0.2">
      <c r="A4843">
        <v>11454</v>
      </c>
      <c r="B4843" s="585">
        <v>43305.581944444442</v>
      </c>
      <c r="C4843" s="376" t="s">
        <v>2050</v>
      </c>
      <c r="D4843" s="355">
        <v>2411</v>
      </c>
      <c r="E4843">
        <v>0.02</v>
      </c>
      <c r="F4843">
        <v>1.1715199999999999</v>
      </c>
      <c r="G4843" s="355">
        <v>0</v>
      </c>
      <c r="H4843">
        <v>1.1715199999999999</v>
      </c>
      <c r="I4843">
        <v>0.54</v>
      </c>
      <c r="J4843" s="355">
        <v>18949.57</v>
      </c>
    </row>
    <row r="4844" spans="1:10" x14ac:dyDescent="0.2">
      <c r="A4844">
        <v>11441</v>
      </c>
      <c r="B4844" s="585">
        <v>43305.321527777778</v>
      </c>
      <c r="C4844" s="376" t="s">
        <v>93</v>
      </c>
      <c r="D4844" s="355">
        <v>2412</v>
      </c>
      <c r="E4844">
        <v>0.01</v>
      </c>
      <c r="F4844">
        <v>1.16815</v>
      </c>
      <c r="G4844" s="355">
        <v>0</v>
      </c>
      <c r="H4844">
        <v>0</v>
      </c>
    </row>
    <row r="4845" spans="1:10" x14ac:dyDescent="0.2">
      <c r="A4845">
        <v>11447</v>
      </c>
      <c r="B4845" s="585">
        <v>43305.408333333333</v>
      </c>
      <c r="C4845" s="376" t="s">
        <v>2050</v>
      </c>
      <c r="D4845" s="355">
        <v>2412</v>
      </c>
      <c r="E4845">
        <v>0.01</v>
      </c>
      <c r="F4845">
        <v>1.16658</v>
      </c>
      <c r="G4845" s="355">
        <v>0</v>
      </c>
      <c r="H4845">
        <v>1.16658</v>
      </c>
      <c r="I4845">
        <v>1.5</v>
      </c>
      <c r="J4845" s="355">
        <v>18952.28</v>
      </c>
    </row>
    <row r="4846" spans="1:10" x14ac:dyDescent="0.2">
      <c r="A4846">
        <v>11443</v>
      </c>
      <c r="B4846" s="585">
        <v>43305.331944444442</v>
      </c>
      <c r="C4846" s="376" t="s">
        <v>92</v>
      </c>
      <c r="D4846" s="355">
        <v>2413</v>
      </c>
      <c r="E4846">
        <v>0.03</v>
      </c>
      <c r="F4846">
        <v>1.16754</v>
      </c>
      <c r="G4846" s="355">
        <v>0</v>
      </c>
      <c r="H4846">
        <v>0</v>
      </c>
    </row>
    <row r="4847" spans="1:10" x14ac:dyDescent="0.2">
      <c r="A4847">
        <v>11455</v>
      </c>
      <c r="B4847" s="585">
        <v>43305.581944444442</v>
      </c>
      <c r="C4847" s="376" t="s">
        <v>2050</v>
      </c>
      <c r="D4847" s="355">
        <v>2413</v>
      </c>
      <c r="E4847">
        <v>0.03</v>
      </c>
      <c r="F4847">
        <v>1.1715199999999999</v>
      </c>
      <c r="G4847" s="355">
        <v>0</v>
      </c>
      <c r="H4847">
        <v>1.1715199999999999</v>
      </c>
      <c r="I4847">
        <v>11.73</v>
      </c>
      <c r="J4847" s="355">
        <v>18961.3</v>
      </c>
    </row>
    <row r="4848" spans="1:10" x14ac:dyDescent="0.2">
      <c r="A4848">
        <v>11448</v>
      </c>
      <c r="B4848" s="585">
        <v>43305.408333333333</v>
      </c>
      <c r="C4848" s="376" t="s">
        <v>93</v>
      </c>
      <c r="D4848" s="355">
        <v>2414</v>
      </c>
      <c r="E4848">
        <v>0.01</v>
      </c>
      <c r="F4848">
        <v>1.16655</v>
      </c>
      <c r="G4848" s="355">
        <v>0</v>
      </c>
      <c r="H4848">
        <v>0</v>
      </c>
    </row>
    <row r="4849" spans="1:10" x14ac:dyDescent="0.2">
      <c r="A4849">
        <v>11472</v>
      </c>
      <c r="B4849" s="585">
        <v>43306.746527777781</v>
      </c>
      <c r="C4849" s="376" t="s">
        <v>2050</v>
      </c>
      <c r="D4849" s="355">
        <v>2414</v>
      </c>
      <c r="E4849">
        <v>0.01</v>
      </c>
      <c r="F4849">
        <v>1.1673800000000001</v>
      </c>
      <c r="G4849" s="355">
        <v>0</v>
      </c>
      <c r="H4849">
        <v>1.1673800000000001</v>
      </c>
      <c r="I4849">
        <v>-0.83</v>
      </c>
      <c r="J4849" s="355">
        <v>18964.98</v>
      </c>
    </row>
    <row r="4850" spans="1:10" x14ac:dyDescent="0.2">
      <c r="A4850">
        <v>11450</v>
      </c>
      <c r="B4850" s="585">
        <v>43305.440972222219</v>
      </c>
      <c r="C4850" s="376" t="s">
        <v>93</v>
      </c>
      <c r="D4850" s="355">
        <v>2415</v>
      </c>
      <c r="E4850">
        <v>0.02</v>
      </c>
      <c r="F4850">
        <v>1.17005</v>
      </c>
      <c r="G4850" s="355">
        <v>0</v>
      </c>
      <c r="H4850">
        <v>0</v>
      </c>
    </row>
    <row r="4851" spans="1:10" x14ac:dyDescent="0.2">
      <c r="A4851">
        <v>11473</v>
      </c>
      <c r="B4851" s="585">
        <v>43306.746527777781</v>
      </c>
      <c r="C4851" s="376" t="s">
        <v>2050</v>
      </c>
      <c r="D4851" s="355">
        <v>2415</v>
      </c>
      <c r="E4851">
        <v>0.02</v>
      </c>
      <c r="F4851">
        <v>1.1673800000000001</v>
      </c>
      <c r="G4851" s="355">
        <v>0</v>
      </c>
      <c r="H4851">
        <v>1.1673800000000001</v>
      </c>
      <c r="I4851">
        <v>5.33</v>
      </c>
      <c r="J4851" s="355">
        <v>18970.310000000001</v>
      </c>
    </row>
    <row r="4852" spans="1:10" x14ac:dyDescent="0.2">
      <c r="A4852">
        <v>11456</v>
      </c>
      <c r="B4852" s="585">
        <v>43305.581944444442</v>
      </c>
      <c r="C4852" s="376" t="s">
        <v>92</v>
      </c>
      <c r="D4852" s="355">
        <v>2416</v>
      </c>
      <c r="E4852">
        <v>0.01</v>
      </c>
      <c r="F4852">
        <v>1.1715500000000001</v>
      </c>
      <c r="G4852" s="355">
        <v>0</v>
      </c>
      <c r="H4852">
        <v>0</v>
      </c>
    </row>
    <row r="4853" spans="1:10" x14ac:dyDescent="0.2">
      <c r="A4853">
        <v>11465</v>
      </c>
      <c r="B4853" s="585">
        <v>43306.672222222223</v>
      </c>
      <c r="C4853" s="376" t="s">
        <v>2050</v>
      </c>
      <c r="D4853" s="355">
        <v>2416</v>
      </c>
      <c r="E4853">
        <v>0.01</v>
      </c>
      <c r="F4853">
        <v>1.1709099999999999</v>
      </c>
      <c r="G4853" s="355">
        <v>0</v>
      </c>
      <c r="H4853">
        <v>1.1709099999999999</v>
      </c>
      <c r="I4853">
        <v>-0.83</v>
      </c>
      <c r="J4853" s="355">
        <v>18960.47</v>
      </c>
    </row>
    <row r="4854" spans="1:10" x14ac:dyDescent="0.2">
      <c r="A4854">
        <v>11458</v>
      </c>
      <c r="B4854" s="585">
        <v>43305.791666666664</v>
      </c>
      <c r="C4854" s="376" t="s">
        <v>92</v>
      </c>
      <c r="D4854" s="355">
        <v>2417</v>
      </c>
      <c r="E4854">
        <v>0.02</v>
      </c>
      <c r="F4854">
        <v>1.16805</v>
      </c>
      <c r="G4854" s="355">
        <v>0</v>
      </c>
      <c r="H4854">
        <v>0</v>
      </c>
    </row>
    <row r="4855" spans="1:10" x14ac:dyDescent="0.2">
      <c r="A4855">
        <v>11466</v>
      </c>
      <c r="B4855" s="585">
        <v>43306.672222222223</v>
      </c>
      <c r="C4855" s="376" t="s">
        <v>2050</v>
      </c>
      <c r="D4855" s="355">
        <v>2417</v>
      </c>
      <c r="E4855">
        <v>0.02</v>
      </c>
      <c r="F4855">
        <v>1.1709099999999999</v>
      </c>
      <c r="G4855" s="355">
        <v>0</v>
      </c>
      <c r="H4855">
        <v>1.1709099999999999</v>
      </c>
      <c r="I4855">
        <v>5.34</v>
      </c>
      <c r="J4855" s="355">
        <v>18965.810000000001</v>
      </c>
    </row>
    <row r="4856" spans="1:10" x14ac:dyDescent="0.2">
      <c r="A4856">
        <v>11467</v>
      </c>
      <c r="B4856" s="585">
        <v>43306.672222222223</v>
      </c>
      <c r="C4856" s="376" t="s">
        <v>92</v>
      </c>
      <c r="D4856" s="355">
        <v>2418</v>
      </c>
      <c r="E4856">
        <v>0.01</v>
      </c>
      <c r="F4856">
        <v>1.1709400000000001</v>
      </c>
      <c r="G4856" s="355">
        <v>0</v>
      </c>
      <c r="H4856">
        <v>0</v>
      </c>
    </row>
    <row r="4857" spans="1:10" x14ac:dyDescent="0.2">
      <c r="A4857">
        <v>11476</v>
      </c>
      <c r="B4857" s="585">
        <v>43306.879166666666</v>
      </c>
      <c r="C4857" s="376" t="s">
        <v>2050</v>
      </c>
      <c r="D4857" s="355">
        <v>2418</v>
      </c>
      <c r="E4857">
        <v>0.01</v>
      </c>
      <c r="F4857">
        <v>1.17018</v>
      </c>
      <c r="G4857" s="355">
        <v>0</v>
      </c>
      <c r="H4857">
        <v>1.17018</v>
      </c>
      <c r="I4857">
        <v>-0.83</v>
      </c>
      <c r="J4857" s="355">
        <v>18969.48</v>
      </c>
    </row>
    <row r="4858" spans="1:10" x14ac:dyDescent="0.2">
      <c r="A4858">
        <v>11469</v>
      </c>
      <c r="B4858" s="585">
        <v>43306.746527777781</v>
      </c>
      <c r="C4858" s="376" t="s">
        <v>92</v>
      </c>
      <c r="D4858" s="355">
        <v>2419</v>
      </c>
      <c r="E4858">
        <v>0.02</v>
      </c>
      <c r="F4858">
        <v>1.16744</v>
      </c>
      <c r="G4858" s="355">
        <v>0</v>
      </c>
      <c r="H4858">
        <v>0</v>
      </c>
    </row>
    <row r="4859" spans="1:10" x14ac:dyDescent="0.2">
      <c r="A4859">
        <v>11477</v>
      </c>
      <c r="B4859" s="585">
        <v>43306.879166666666</v>
      </c>
      <c r="C4859" s="376" t="s">
        <v>2050</v>
      </c>
      <c r="D4859" s="355">
        <v>2419</v>
      </c>
      <c r="E4859">
        <v>0.02</v>
      </c>
      <c r="F4859">
        <v>1.17018</v>
      </c>
      <c r="G4859" s="355">
        <v>0</v>
      </c>
      <c r="H4859">
        <v>1.17018</v>
      </c>
      <c r="I4859">
        <v>5.34</v>
      </c>
      <c r="J4859" s="355">
        <v>18974.82</v>
      </c>
    </row>
    <row r="4860" spans="1:10" x14ac:dyDescent="0.2">
      <c r="A4860">
        <v>11474</v>
      </c>
      <c r="B4860" s="585">
        <v>43306.746527777781</v>
      </c>
      <c r="C4860" s="376" t="s">
        <v>93</v>
      </c>
      <c r="D4860" s="355">
        <v>2420</v>
      </c>
      <c r="E4860">
        <v>0.01</v>
      </c>
      <c r="F4860">
        <v>1.16733</v>
      </c>
      <c r="G4860" s="355">
        <v>0</v>
      </c>
      <c r="H4860">
        <v>0</v>
      </c>
    </row>
    <row r="4861" spans="1:10" x14ac:dyDescent="0.2">
      <c r="A4861">
        <v>11496</v>
      </c>
      <c r="B4861" s="585">
        <v>43307.646527777775</v>
      </c>
      <c r="C4861" s="376" t="s">
        <v>2050</v>
      </c>
      <c r="D4861" s="355">
        <v>2420</v>
      </c>
      <c r="E4861">
        <v>0.01</v>
      </c>
      <c r="F4861">
        <v>1.1705399999999999</v>
      </c>
      <c r="G4861" s="355">
        <v>0</v>
      </c>
      <c r="H4861">
        <v>1.1705399999999999</v>
      </c>
      <c r="I4861">
        <v>-3.08</v>
      </c>
      <c r="J4861" s="355">
        <v>18974.73</v>
      </c>
    </row>
    <row r="4862" spans="1:10" x14ac:dyDescent="0.2">
      <c r="A4862">
        <v>11478</v>
      </c>
      <c r="B4862" s="585">
        <v>43306.879166666666</v>
      </c>
      <c r="C4862" s="376" t="s">
        <v>92</v>
      </c>
      <c r="D4862" s="355">
        <v>2421</v>
      </c>
      <c r="E4862">
        <v>0.01</v>
      </c>
      <c r="F4862">
        <v>1.1702600000000001</v>
      </c>
      <c r="G4862" s="355">
        <v>0</v>
      </c>
      <c r="H4862">
        <v>0</v>
      </c>
    </row>
    <row r="4863" spans="1:10" x14ac:dyDescent="0.2">
      <c r="A4863">
        <v>11483</v>
      </c>
      <c r="B4863" s="585">
        <v>43306.942361111112</v>
      </c>
      <c r="C4863" s="376" t="s">
        <v>2050</v>
      </c>
      <c r="D4863" s="355">
        <v>2421</v>
      </c>
      <c r="E4863">
        <v>0.01</v>
      </c>
      <c r="F4863">
        <v>1.1718299999999999</v>
      </c>
      <c r="G4863" s="355">
        <v>0</v>
      </c>
      <c r="H4863">
        <v>1.1718299999999999</v>
      </c>
      <c r="I4863">
        <v>1.5</v>
      </c>
      <c r="J4863" s="355">
        <v>18976.32</v>
      </c>
    </row>
    <row r="4864" spans="1:10" x14ac:dyDescent="0.2">
      <c r="A4864">
        <v>11480</v>
      </c>
      <c r="B4864" s="585">
        <v>43306.879861111112</v>
      </c>
      <c r="C4864" s="376" t="s">
        <v>93</v>
      </c>
      <c r="D4864" s="355">
        <v>2422</v>
      </c>
      <c r="E4864">
        <v>0.02</v>
      </c>
      <c r="F4864">
        <v>1.1708400000000001</v>
      </c>
      <c r="G4864" s="355">
        <v>0</v>
      </c>
      <c r="H4864">
        <v>0</v>
      </c>
    </row>
    <row r="4865" spans="1:10" x14ac:dyDescent="0.2">
      <c r="A4865">
        <v>11497</v>
      </c>
      <c r="B4865" s="585">
        <v>43307.646527777775</v>
      </c>
      <c r="C4865" s="376" t="s">
        <v>2050</v>
      </c>
      <c r="D4865" s="355">
        <v>2422</v>
      </c>
      <c r="E4865">
        <v>0.02</v>
      </c>
      <c r="F4865">
        <v>1.1705399999999999</v>
      </c>
      <c r="G4865" s="355">
        <v>0</v>
      </c>
      <c r="H4865">
        <v>1.1705399999999999</v>
      </c>
      <c r="I4865">
        <v>0.85</v>
      </c>
      <c r="J4865" s="355">
        <v>18975.59</v>
      </c>
    </row>
    <row r="4866" spans="1:10" x14ac:dyDescent="0.2">
      <c r="A4866">
        <v>11484</v>
      </c>
      <c r="B4866" s="585">
        <v>43306.944444444445</v>
      </c>
      <c r="C4866" s="376" t="s">
        <v>92</v>
      </c>
      <c r="D4866" s="355">
        <v>2423</v>
      </c>
      <c r="E4866">
        <v>0.01</v>
      </c>
      <c r="F4866">
        <v>1.1716500000000001</v>
      </c>
      <c r="G4866" s="355">
        <v>0</v>
      </c>
      <c r="H4866">
        <v>0</v>
      </c>
    </row>
    <row r="4867" spans="1:10" x14ac:dyDescent="0.2">
      <c r="A4867">
        <v>11486</v>
      </c>
      <c r="B4867" s="585">
        <v>43306.952777777777</v>
      </c>
      <c r="C4867" s="376" t="s">
        <v>2050</v>
      </c>
      <c r="D4867" s="355">
        <v>2423</v>
      </c>
      <c r="E4867">
        <v>0.01</v>
      </c>
      <c r="F4867">
        <v>1.1732199999999999</v>
      </c>
      <c r="G4867" s="355">
        <v>0</v>
      </c>
      <c r="H4867">
        <v>1.1732199999999999</v>
      </c>
      <c r="I4867">
        <v>1.5</v>
      </c>
      <c r="J4867" s="355">
        <v>18977.82</v>
      </c>
    </row>
    <row r="4868" spans="1:10" x14ac:dyDescent="0.2">
      <c r="A4868">
        <v>11487</v>
      </c>
      <c r="B4868" s="585">
        <v>43306.952777777777</v>
      </c>
      <c r="C4868" s="376" t="s">
        <v>92</v>
      </c>
      <c r="D4868" s="355">
        <v>2424</v>
      </c>
      <c r="E4868">
        <v>0.01</v>
      </c>
      <c r="F4868">
        <v>1.17326</v>
      </c>
      <c r="G4868" s="355">
        <v>0</v>
      </c>
      <c r="H4868">
        <v>0</v>
      </c>
    </row>
    <row r="4869" spans="1:10" x14ac:dyDescent="0.2">
      <c r="A4869">
        <v>11541</v>
      </c>
      <c r="B4869" s="585">
        <v>43311.498611111114</v>
      </c>
      <c r="C4869" s="376" t="s">
        <v>2050</v>
      </c>
      <c r="D4869" s="355">
        <v>2424</v>
      </c>
      <c r="E4869">
        <v>0.01</v>
      </c>
      <c r="F4869">
        <v>1.16753</v>
      </c>
      <c r="G4869" s="355">
        <v>0</v>
      </c>
      <c r="H4869">
        <v>1.16753</v>
      </c>
      <c r="I4869">
        <v>-6.39</v>
      </c>
      <c r="J4869" s="355">
        <v>18987.91</v>
      </c>
    </row>
    <row r="4870" spans="1:10" x14ac:dyDescent="0.2">
      <c r="A4870">
        <v>11492</v>
      </c>
      <c r="B4870" s="585">
        <v>43307.182638888888</v>
      </c>
      <c r="C4870" s="376" t="s">
        <v>93</v>
      </c>
      <c r="D4870" s="355">
        <v>2425</v>
      </c>
      <c r="E4870">
        <v>0.03</v>
      </c>
      <c r="F4870">
        <v>1.17435</v>
      </c>
      <c r="G4870" s="355">
        <v>0</v>
      </c>
      <c r="H4870">
        <v>0</v>
      </c>
    </row>
    <row r="4871" spans="1:10" x14ac:dyDescent="0.2">
      <c r="A4871">
        <v>11498</v>
      </c>
      <c r="B4871" s="585">
        <v>43307.646527777775</v>
      </c>
      <c r="C4871" s="376" t="s">
        <v>2050</v>
      </c>
      <c r="D4871" s="355">
        <v>2425</v>
      </c>
      <c r="E4871">
        <v>0.03</v>
      </c>
      <c r="F4871">
        <v>1.1705399999999999</v>
      </c>
      <c r="G4871" s="355">
        <v>0</v>
      </c>
      <c r="H4871">
        <v>1.1705399999999999</v>
      </c>
      <c r="I4871">
        <v>11.22</v>
      </c>
      <c r="J4871" s="355">
        <v>18986.810000000001</v>
      </c>
    </row>
    <row r="4872" spans="1:10" x14ac:dyDescent="0.2">
      <c r="A4872">
        <v>11499</v>
      </c>
      <c r="B4872" s="585">
        <v>43307.646527777775</v>
      </c>
      <c r="C4872" s="376" t="s">
        <v>93</v>
      </c>
      <c r="D4872" s="355">
        <v>2426</v>
      </c>
      <c r="E4872">
        <v>0.01</v>
      </c>
      <c r="F4872">
        <v>1.1703699999999999</v>
      </c>
      <c r="G4872" s="355">
        <v>0</v>
      </c>
      <c r="H4872">
        <v>0</v>
      </c>
    </row>
    <row r="4873" spans="1:10" x14ac:dyDescent="0.2">
      <c r="A4873">
        <v>11504</v>
      </c>
      <c r="B4873" s="585">
        <v>43307.67083333333</v>
      </c>
      <c r="C4873" s="376" t="s">
        <v>2050</v>
      </c>
      <c r="D4873" s="355">
        <v>2426</v>
      </c>
      <c r="E4873">
        <v>0.01</v>
      </c>
      <c r="F4873">
        <v>1.1688000000000001</v>
      </c>
      <c r="G4873" s="355">
        <v>0</v>
      </c>
      <c r="H4873">
        <v>1.1688000000000001</v>
      </c>
      <c r="I4873">
        <v>1.5</v>
      </c>
      <c r="J4873" s="355">
        <v>18988.310000000001</v>
      </c>
    </row>
    <row r="4874" spans="1:10" x14ac:dyDescent="0.2">
      <c r="A4874">
        <v>11501</v>
      </c>
      <c r="B4874" s="585">
        <v>43307.663194444445</v>
      </c>
      <c r="C4874" s="376" t="s">
        <v>92</v>
      </c>
      <c r="D4874" s="355">
        <v>2427</v>
      </c>
      <c r="E4874">
        <v>0.02</v>
      </c>
      <c r="F4874">
        <v>1.1697500000000001</v>
      </c>
      <c r="G4874" s="355">
        <v>0</v>
      </c>
      <c r="H4874">
        <v>0</v>
      </c>
    </row>
    <row r="4875" spans="1:10" x14ac:dyDescent="0.2">
      <c r="A4875">
        <v>11542</v>
      </c>
      <c r="B4875" s="585">
        <v>43311.498611111114</v>
      </c>
      <c r="C4875" s="376" t="s">
        <v>2050</v>
      </c>
      <c r="D4875" s="355">
        <v>2427</v>
      </c>
      <c r="E4875">
        <v>0.02</v>
      </c>
      <c r="F4875">
        <v>1.16753</v>
      </c>
      <c r="G4875" s="355">
        <v>0</v>
      </c>
      <c r="H4875">
        <v>1.16753</v>
      </c>
      <c r="I4875">
        <v>-5.0599999999999996</v>
      </c>
      <c r="J4875" s="355">
        <v>18982.849999999999</v>
      </c>
    </row>
    <row r="4876" spans="1:10" x14ac:dyDescent="0.2">
      <c r="A4876">
        <v>11505</v>
      </c>
      <c r="B4876" s="585">
        <v>43307.67083333333</v>
      </c>
      <c r="C4876" s="376" t="s">
        <v>93</v>
      </c>
      <c r="D4876" s="355">
        <v>2428</v>
      </c>
      <c r="E4876">
        <v>0.01</v>
      </c>
      <c r="F4876">
        <v>1.16876</v>
      </c>
      <c r="G4876" s="355">
        <v>0</v>
      </c>
      <c r="H4876">
        <v>0</v>
      </c>
    </row>
    <row r="4877" spans="1:10" x14ac:dyDescent="0.2">
      <c r="A4877">
        <v>11507</v>
      </c>
      <c r="B4877" s="585">
        <v>43307.714583333334</v>
      </c>
      <c r="C4877" s="376" t="s">
        <v>2050</v>
      </c>
      <c r="D4877" s="355">
        <v>2428</v>
      </c>
      <c r="E4877">
        <v>0.01</v>
      </c>
      <c r="F4877">
        <v>1.1671899999999999</v>
      </c>
      <c r="G4877" s="355">
        <v>0</v>
      </c>
      <c r="H4877">
        <v>1.1671899999999999</v>
      </c>
      <c r="I4877">
        <v>1.5</v>
      </c>
      <c r="J4877" s="355">
        <v>18989.810000000001</v>
      </c>
    </row>
    <row r="4878" spans="1:10" x14ac:dyDescent="0.2">
      <c r="A4878">
        <v>11508</v>
      </c>
      <c r="B4878" s="585">
        <v>43307.714583333334</v>
      </c>
      <c r="C4878" s="376" t="s">
        <v>93</v>
      </c>
      <c r="D4878" s="355">
        <v>2429</v>
      </c>
      <c r="E4878">
        <v>0.01</v>
      </c>
      <c r="F4878">
        <v>1.1671800000000001</v>
      </c>
      <c r="G4878" s="355">
        <v>0</v>
      </c>
      <c r="H4878">
        <v>0</v>
      </c>
    </row>
    <row r="4879" spans="1:10" x14ac:dyDescent="0.2">
      <c r="A4879">
        <v>11514</v>
      </c>
      <c r="B4879" s="585">
        <v>43307.723611111112</v>
      </c>
      <c r="C4879" s="376" t="s">
        <v>2050</v>
      </c>
      <c r="D4879" s="355">
        <v>2429</v>
      </c>
      <c r="E4879">
        <v>0.01</v>
      </c>
      <c r="F4879">
        <v>1.16561</v>
      </c>
      <c r="G4879" s="355">
        <v>0</v>
      </c>
      <c r="H4879">
        <v>1.16561</v>
      </c>
      <c r="I4879">
        <v>1.5</v>
      </c>
      <c r="J4879" s="355">
        <v>18991.310000000001</v>
      </c>
    </row>
    <row r="4880" spans="1:10" x14ac:dyDescent="0.2">
      <c r="A4880">
        <v>11510</v>
      </c>
      <c r="B4880" s="585">
        <v>43307.722916666666</v>
      </c>
      <c r="C4880" s="376" t="s">
        <v>92</v>
      </c>
      <c r="D4880" s="355">
        <v>2430</v>
      </c>
      <c r="E4880">
        <v>0.03</v>
      </c>
      <c r="F4880">
        <v>1.1662399999999999</v>
      </c>
      <c r="G4880" s="355">
        <v>0</v>
      </c>
      <c r="H4880">
        <v>0</v>
      </c>
    </row>
    <row r="4881" spans="1:10" x14ac:dyDescent="0.2">
      <c r="A4881">
        <v>11543</v>
      </c>
      <c r="B4881" s="585">
        <v>43311.498611111114</v>
      </c>
      <c r="C4881" s="376" t="s">
        <v>2050</v>
      </c>
      <c r="D4881" s="355">
        <v>2430</v>
      </c>
      <c r="E4881">
        <v>0.03</v>
      </c>
      <c r="F4881">
        <v>1.16753</v>
      </c>
      <c r="G4881" s="355">
        <v>0</v>
      </c>
      <c r="H4881">
        <v>1.16753</v>
      </c>
      <c r="I4881">
        <v>2.95</v>
      </c>
      <c r="J4881" s="355">
        <v>18985.8</v>
      </c>
    </row>
    <row r="4882" spans="1:10" x14ac:dyDescent="0.2">
      <c r="A4882">
        <v>11515</v>
      </c>
      <c r="B4882" s="585">
        <v>43307.725694444445</v>
      </c>
      <c r="C4882" s="376" t="s">
        <v>93</v>
      </c>
      <c r="D4882" s="355">
        <v>2431</v>
      </c>
      <c r="E4882">
        <v>0.01</v>
      </c>
      <c r="F4882">
        <v>1.16595</v>
      </c>
      <c r="G4882" s="355">
        <v>0</v>
      </c>
      <c r="H4882">
        <v>0</v>
      </c>
    </row>
    <row r="4883" spans="1:10" x14ac:dyDescent="0.2">
      <c r="A4883">
        <v>11517</v>
      </c>
      <c r="B4883" s="585">
        <v>43307.893750000003</v>
      </c>
      <c r="C4883" s="376" t="s">
        <v>2050</v>
      </c>
      <c r="D4883" s="355">
        <v>2431</v>
      </c>
      <c r="E4883">
        <v>0.01</v>
      </c>
      <c r="F4883">
        <v>1.16438</v>
      </c>
      <c r="G4883" s="355">
        <v>0</v>
      </c>
      <c r="H4883">
        <v>1.16438</v>
      </c>
      <c r="I4883">
        <v>1.5</v>
      </c>
      <c r="J4883" s="355">
        <v>18992.810000000001</v>
      </c>
    </row>
    <row r="4884" spans="1:10" x14ac:dyDescent="0.2">
      <c r="A4884">
        <v>11518</v>
      </c>
      <c r="B4884" s="585">
        <v>43307.893750000003</v>
      </c>
      <c r="C4884" s="376" t="s">
        <v>93</v>
      </c>
      <c r="D4884" s="355">
        <v>2432</v>
      </c>
      <c r="E4884">
        <v>0.01</v>
      </c>
      <c r="F4884">
        <v>1.1643699999999999</v>
      </c>
      <c r="G4884" s="355">
        <v>0</v>
      </c>
      <c r="H4884">
        <v>0</v>
      </c>
    </row>
    <row r="4885" spans="1:10" x14ac:dyDescent="0.2">
      <c r="A4885">
        <v>11524</v>
      </c>
      <c r="B4885" s="585">
        <v>43308.474999999999</v>
      </c>
      <c r="C4885" s="376" t="s">
        <v>2050</v>
      </c>
      <c r="D4885" s="355">
        <v>2432</v>
      </c>
      <c r="E4885">
        <v>0.01</v>
      </c>
      <c r="F4885">
        <v>1.1628700000000001</v>
      </c>
      <c r="G4885" s="355">
        <v>0</v>
      </c>
      <c r="H4885">
        <v>1.1628700000000001</v>
      </c>
      <c r="I4885">
        <v>1.5</v>
      </c>
      <c r="J4885" s="355">
        <v>18994.3</v>
      </c>
    </row>
    <row r="4886" spans="1:10" x14ac:dyDescent="0.2">
      <c r="A4886">
        <v>11525</v>
      </c>
      <c r="B4886" s="585">
        <v>43308.474999999999</v>
      </c>
      <c r="C4886" s="376" t="s">
        <v>93</v>
      </c>
      <c r="D4886" s="355">
        <v>2433</v>
      </c>
      <c r="E4886">
        <v>0.01</v>
      </c>
      <c r="F4886">
        <v>1.16276</v>
      </c>
      <c r="G4886" s="355">
        <v>0</v>
      </c>
      <c r="H4886">
        <v>0</v>
      </c>
    </row>
    <row r="4887" spans="1:10" x14ac:dyDescent="0.2">
      <c r="A4887">
        <v>11575</v>
      </c>
      <c r="B4887" s="585">
        <v>43312.998611111114</v>
      </c>
      <c r="C4887" s="376" t="s">
        <v>2050</v>
      </c>
      <c r="D4887" s="355">
        <v>2433</v>
      </c>
      <c r="E4887">
        <v>0.01</v>
      </c>
      <c r="F4887">
        <v>1.16875</v>
      </c>
      <c r="G4887" s="355">
        <v>0</v>
      </c>
      <c r="H4887">
        <v>1.16875</v>
      </c>
      <c r="I4887">
        <v>-5.93</v>
      </c>
      <c r="J4887" s="355">
        <v>19013.54</v>
      </c>
    </row>
    <row r="4888" spans="1:10" x14ac:dyDescent="0.2">
      <c r="A4888">
        <v>11527</v>
      </c>
      <c r="B4888" s="585">
        <v>43308.477777777778</v>
      </c>
      <c r="C4888" s="376" t="s">
        <v>92</v>
      </c>
      <c r="D4888" s="355">
        <v>2434</v>
      </c>
      <c r="E4888">
        <v>0.06</v>
      </c>
      <c r="F4888">
        <v>1.16273</v>
      </c>
      <c r="G4888" s="355">
        <v>0</v>
      </c>
      <c r="H4888">
        <v>0</v>
      </c>
    </row>
    <row r="4889" spans="1:10" x14ac:dyDescent="0.2">
      <c r="A4889">
        <v>11544</v>
      </c>
      <c r="B4889" s="585">
        <v>43311.498611111114</v>
      </c>
      <c r="C4889" s="376" t="s">
        <v>2050</v>
      </c>
      <c r="D4889" s="355">
        <v>2434</v>
      </c>
      <c r="E4889">
        <v>0.06</v>
      </c>
      <c r="F4889">
        <v>1.16753</v>
      </c>
      <c r="G4889" s="355">
        <v>0</v>
      </c>
      <c r="H4889">
        <v>1.16753</v>
      </c>
      <c r="I4889">
        <v>27.67</v>
      </c>
      <c r="J4889" s="355">
        <v>19013.47</v>
      </c>
    </row>
    <row r="4890" spans="1:10" x14ac:dyDescent="0.2">
      <c r="A4890">
        <v>11532</v>
      </c>
      <c r="B4890" s="585">
        <v>43308.950694444444</v>
      </c>
      <c r="C4890" s="376" t="s">
        <v>93</v>
      </c>
      <c r="D4890" s="355">
        <v>2435</v>
      </c>
      <c r="E4890">
        <v>0.02</v>
      </c>
      <c r="F4890">
        <v>1.1662600000000001</v>
      </c>
      <c r="G4890" s="355">
        <v>0</v>
      </c>
      <c r="H4890">
        <v>0</v>
      </c>
    </row>
    <row r="4891" spans="1:10" x14ac:dyDescent="0.2">
      <c r="A4891">
        <v>11576</v>
      </c>
      <c r="B4891" s="585">
        <v>43312.998611111114</v>
      </c>
      <c r="C4891" s="376" t="s">
        <v>2050</v>
      </c>
      <c r="D4891" s="355">
        <v>2435</v>
      </c>
      <c r="E4891">
        <v>0.02</v>
      </c>
      <c r="F4891">
        <v>1.16875</v>
      </c>
      <c r="G4891" s="355">
        <v>0</v>
      </c>
      <c r="H4891">
        <v>1.16875</v>
      </c>
      <c r="I4891">
        <v>-4.8600000000000003</v>
      </c>
      <c r="J4891" s="355">
        <v>19008.68</v>
      </c>
    </row>
    <row r="4892" spans="1:10" x14ac:dyDescent="0.2">
      <c r="A4892">
        <v>11545</v>
      </c>
      <c r="B4892" s="585">
        <v>43311.498611111114</v>
      </c>
      <c r="C4892" s="376" t="s">
        <v>92</v>
      </c>
      <c r="D4892" s="355">
        <v>2436</v>
      </c>
      <c r="E4892">
        <v>0.01</v>
      </c>
      <c r="F4892">
        <v>1.16757</v>
      </c>
      <c r="G4892" s="355">
        <v>0</v>
      </c>
      <c r="H4892">
        <v>0</v>
      </c>
    </row>
    <row r="4893" spans="1:10" x14ac:dyDescent="0.2">
      <c r="A4893">
        <v>11547</v>
      </c>
      <c r="B4893" s="585">
        <v>43311.52847222222</v>
      </c>
      <c r="C4893" s="376" t="s">
        <v>2050</v>
      </c>
      <c r="D4893" s="355">
        <v>2436</v>
      </c>
      <c r="E4893">
        <v>0.01</v>
      </c>
      <c r="F4893">
        <v>1.1691400000000001</v>
      </c>
      <c r="G4893" s="355">
        <v>0</v>
      </c>
      <c r="H4893">
        <v>1.1691400000000001</v>
      </c>
      <c r="I4893">
        <v>1.5</v>
      </c>
      <c r="J4893" s="355">
        <v>19014.97</v>
      </c>
    </row>
    <row r="4894" spans="1:10" x14ac:dyDescent="0.2">
      <c r="A4894">
        <v>11548</v>
      </c>
      <c r="B4894" s="585">
        <v>43311.52847222222</v>
      </c>
      <c r="C4894" s="376" t="s">
        <v>92</v>
      </c>
      <c r="D4894" s="355">
        <v>2437</v>
      </c>
      <c r="E4894">
        <v>0.01</v>
      </c>
      <c r="F4894">
        <v>1.16917</v>
      </c>
      <c r="G4894" s="355">
        <v>0</v>
      </c>
      <c r="H4894">
        <v>0</v>
      </c>
    </row>
    <row r="4895" spans="1:10" x14ac:dyDescent="0.2">
      <c r="A4895">
        <v>11554</v>
      </c>
      <c r="B4895" s="585">
        <v>43311.701388888891</v>
      </c>
      <c r="C4895" s="376" t="s">
        <v>2050</v>
      </c>
      <c r="D4895" s="355">
        <v>2437</v>
      </c>
      <c r="E4895">
        <v>0.01</v>
      </c>
      <c r="F4895">
        <v>1.1707399999999999</v>
      </c>
      <c r="G4895" s="355">
        <v>0</v>
      </c>
      <c r="H4895">
        <v>1.1707399999999999</v>
      </c>
      <c r="I4895">
        <v>1.5</v>
      </c>
      <c r="J4895" s="355">
        <v>19016.47</v>
      </c>
    </row>
    <row r="4896" spans="1:10" x14ac:dyDescent="0.2">
      <c r="A4896">
        <v>11550</v>
      </c>
      <c r="B4896" s="585">
        <v>43311.667361111111</v>
      </c>
      <c r="C4896" s="376" t="s">
        <v>93</v>
      </c>
      <c r="D4896" s="355">
        <v>2438</v>
      </c>
      <c r="E4896">
        <v>0.03</v>
      </c>
      <c r="F4896">
        <v>1.16978</v>
      </c>
      <c r="G4896" s="355">
        <v>0</v>
      </c>
      <c r="H4896">
        <v>0</v>
      </c>
    </row>
    <row r="4897" spans="1:10" x14ac:dyDescent="0.2">
      <c r="A4897">
        <v>11577</v>
      </c>
      <c r="B4897" s="585">
        <v>43312.998611111114</v>
      </c>
      <c r="C4897" s="376" t="s">
        <v>2050</v>
      </c>
      <c r="D4897" s="355">
        <v>2438</v>
      </c>
      <c r="E4897">
        <v>0.03</v>
      </c>
      <c r="F4897">
        <v>1.16875</v>
      </c>
      <c r="G4897" s="355">
        <v>0</v>
      </c>
      <c r="H4897">
        <v>1.16875</v>
      </c>
      <c r="I4897">
        <v>3.08</v>
      </c>
      <c r="J4897" s="355">
        <v>19011.759999999998</v>
      </c>
    </row>
    <row r="4898" spans="1:10" x14ac:dyDescent="0.2">
      <c r="A4898">
        <v>11555</v>
      </c>
      <c r="B4898" s="585">
        <v>43311.701388888891</v>
      </c>
      <c r="C4898" s="376" t="s">
        <v>92</v>
      </c>
      <c r="D4898" s="355">
        <v>2439</v>
      </c>
      <c r="E4898">
        <v>0.01</v>
      </c>
      <c r="F4898">
        <v>1.17079</v>
      </c>
      <c r="G4898" s="355">
        <v>0</v>
      </c>
      <c r="H4898">
        <v>0</v>
      </c>
    </row>
    <row r="4899" spans="1:10" x14ac:dyDescent="0.2">
      <c r="A4899">
        <v>11561</v>
      </c>
      <c r="B4899" s="585">
        <v>43312.415277777778</v>
      </c>
      <c r="C4899" s="376" t="s">
        <v>2050</v>
      </c>
      <c r="D4899" s="355">
        <v>2439</v>
      </c>
      <c r="E4899">
        <v>0.01</v>
      </c>
      <c r="F4899">
        <v>1.17248</v>
      </c>
      <c r="G4899" s="355">
        <v>0</v>
      </c>
      <c r="H4899">
        <v>1.17248</v>
      </c>
      <c r="I4899">
        <v>1.5</v>
      </c>
      <c r="J4899" s="355">
        <v>19017.97</v>
      </c>
    </row>
    <row r="4900" spans="1:10" x14ac:dyDescent="0.2">
      <c r="A4900">
        <v>11562</v>
      </c>
      <c r="B4900" s="585">
        <v>43312.415277777778</v>
      </c>
      <c r="C4900" s="376" t="s">
        <v>92</v>
      </c>
      <c r="D4900" s="355">
        <v>2440</v>
      </c>
      <c r="E4900">
        <v>0.01</v>
      </c>
      <c r="F4900">
        <v>1.17255</v>
      </c>
      <c r="G4900" s="355">
        <v>0</v>
      </c>
      <c r="H4900">
        <v>0</v>
      </c>
    </row>
    <row r="4901" spans="1:10" x14ac:dyDescent="0.2">
      <c r="A4901">
        <v>11569</v>
      </c>
      <c r="B4901" s="585">
        <v>43312.593055555553</v>
      </c>
      <c r="C4901" s="376" t="s">
        <v>2050</v>
      </c>
      <c r="D4901" s="355">
        <v>2440</v>
      </c>
      <c r="E4901">
        <v>0.01</v>
      </c>
      <c r="F4901">
        <v>1.1741200000000001</v>
      </c>
      <c r="G4901" s="355">
        <v>0</v>
      </c>
      <c r="H4901">
        <v>1.1741200000000001</v>
      </c>
      <c r="I4901">
        <v>1.5</v>
      </c>
      <c r="J4901" s="355">
        <v>19019.47</v>
      </c>
    </row>
    <row r="4902" spans="1:10" x14ac:dyDescent="0.2">
      <c r="A4902">
        <v>11564</v>
      </c>
      <c r="B4902" s="585">
        <v>43312.570138888892</v>
      </c>
      <c r="C4902" s="376" t="s">
        <v>93</v>
      </c>
      <c r="D4902" s="355">
        <v>2441</v>
      </c>
      <c r="E4902">
        <v>0.06</v>
      </c>
      <c r="F4902">
        <v>1.1733</v>
      </c>
      <c r="G4902" s="355">
        <v>0</v>
      </c>
      <c r="H4902">
        <v>0</v>
      </c>
    </row>
    <row r="4903" spans="1:10" x14ac:dyDescent="0.2">
      <c r="A4903">
        <v>11578</v>
      </c>
      <c r="B4903" s="585">
        <v>43312.998611111114</v>
      </c>
      <c r="C4903" s="376" t="s">
        <v>2050</v>
      </c>
      <c r="D4903" s="355">
        <v>2441</v>
      </c>
      <c r="E4903">
        <v>0.06</v>
      </c>
      <c r="F4903">
        <v>1.16875</v>
      </c>
      <c r="G4903" s="355">
        <v>0</v>
      </c>
      <c r="H4903">
        <v>1.16875</v>
      </c>
      <c r="I4903">
        <v>26.88</v>
      </c>
      <c r="J4903" s="355">
        <v>19038.64</v>
      </c>
    </row>
    <row r="4904" spans="1:10" x14ac:dyDescent="0.2">
      <c r="A4904">
        <v>11570</v>
      </c>
      <c r="B4904" s="585">
        <v>43312.593055555553</v>
      </c>
      <c r="C4904" s="376" t="s">
        <v>92</v>
      </c>
      <c r="D4904" s="355">
        <v>2442</v>
      </c>
      <c r="E4904">
        <v>0.01</v>
      </c>
      <c r="F4904">
        <v>1.17414</v>
      </c>
      <c r="G4904" s="355">
        <v>0</v>
      </c>
      <c r="H4904">
        <v>0</v>
      </c>
    </row>
    <row r="4905" spans="1:10" x14ac:dyDescent="0.2">
      <c r="A4905">
        <v>11679</v>
      </c>
      <c r="B4905" s="585">
        <v>43319.50277777778</v>
      </c>
      <c r="C4905" s="376" t="s">
        <v>2050</v>
      </c>
      <c r="D4905" s="355">
        <v>2442</v>
      </c>
      <c r="E4905">
        <v>0.01</v>
      </c>
      <c r="F4905">
        <v>1.1592800000000001</v>
      </c>
      <c r="G4905" s="355">
        <v>0</v>
      </c>
      <c r="H4905">
        <v>1.1592800000000001</v>
      </c>
      <c r="I4905">
        <v>-15.76</v>
      </c>
      <c r="J4905" s="355">
        <v>19042.37</v>
      </c>
    </row>
    <row r="4906" spans="1:10" x14ac:dyDescent="0.2">
      <c r="A4906">
        <v>11572</v>
      </c>
      <c r="B4906" s="585">
        <v>43312.701388888891</v>
      </c>
      <c r="C4906" s="376" t="s">
        <v>92</v>
      </c>
      <c r="D4906" s="355">
        <v>2443</v>
      </c>
      <c r="E4906">
        <v>0.02</v>
      </c>
      <c r="F4906">
        <v>1.17062</v>
      </c>
      <c r="G4906" s="355">
        <v>0</v>
      </c>
      <c r="H4906">
        <v>0</v>
      </c>
    </row>
    <row r="4907" spans="1:10" x14ac:dyDescent="0.2">
      <c r="A4907">
        <v>11680</v>
      </c>
      <c r="B4907" s="585">
        <v>43319.50277777778</v>
      </c>
      <c r="C4907" s="376" t="s">
        <v>2050</v>
      </c>
      <c r="D4907" s="355">
        <v>2443</v>
      </c>
      <c r="E4907">
        <v>0.02</v>
      </c>
      <c r="F4907">
        <v>1.1592800000000001</v>
      </c>
      <c r="G4907" s="355">
        <v>0</v>
      </c>
      <c r="H4907">
        <v>1.1592800000000001</v>
      </c>
      <c r="I4907">
        <v>-24.48</v>
      </c>
      <c r="J4907" s="355">
        <v>19017.89</v>
      </c>
    </row>
    <row r="4908" spans="1:10" x14ac:dyDescent="0.2">
      <c r="A4908">
        <v>11579</v>
      </c>
      <c r="B4908" s="585">
        <v>43312.998611111114</v>
      </c>
      <c r="C4908" s="376" t="s">
        <v>93</v>
      </c>
      <c r="D4908" s="355">
        <v>2444</v>
      </c>
      <c r="E4908">
        <v>0.01</v>
      </c>
      <c r="F4908">
        <v>1.16869</v>
      </c>
      <c r="G4908" s="355">
        <v>0</v>
      </c>
      <c r="H4908">
        <v>0</v>
      </c>
    </row>
    <row r="4909" spans="1:10" x14ac:dyDescent="0.2">
      <c r="A4909">
        <v>11584</v>
      </c>
      <c r="B4909" s="585">
        <v>43313.744444444441</v>
      </c>
      <c r="C4909" s="376" t="s">
        <v>2050</v>
      </c>
      <c r="D4909" s="355">
        <v>2444</v>
      </c>
      <c r="E4909">
        <v>0.01</v>
      </c>
      <c r="F4909">
        <v>1.1671899999999999</v>
      </c>
      <c r="G4909" s="355">
        <v>0</v>
      </c>
      <c r="H4909">
        <v>1.1671899999999999</v>
      </c>
      <c r="I4909">
        <v>1.5</v>
      </c>
      <c r="J4909" s="355">
        <v>19040.13</v>
      </c>
    </row>
    <row r="4910" spans="1:10" x14ac:dyDescent="0.2">
      <c r="A4910">
        <v>11585</v>
      </c>
      <c r="B4910" s="585">
        <v>43313.744444444441</v>
      </c>
      <c r="C4910" s="376" t="s">
        <v>93</v>
      </c>
      <c r="D4910" s="355">
        <v>2445</v>
      </c>
      <c r="E4910">
        <v>0.01</v>
      </c>
      <c r="F4910">
        <v>1.1670799999999999</v>
      </c>
      <c r="G4910" s="355">
        <v>0</v>
      </c>
      <c r="H4910">
        <v>0</v>
      </c>
    </row>
    <row r="4911" spans="1:10" x14ac:dyDescent="0.2">
      <c r="A4911">
        <v>11595</v>
      </c>
      <c r="B4911" s="585">
        <v>43314.238888888889</v>
      </c>
      <c r="C4911" s="376" t="s">
        <v>2050</v>
      </c>
      <c r="D4911" s="355">
        <v>2445</v>
      </c>
      <c r="E4911">
        <v>0.01</v>
      </c>
      <c r="F4911">
        <v>1.16571</v>
      </c>
      <c r="G4911" s="355">
        <v>0</v>
      </c>
      <c r="H4911">
        <v>1.16571</v>
      </c>
      <c r="I4911">
        <v>1.5</v>
      </c>
      <c r="J4911" s="355">
        <v>19041.63</v>
      </c>
    </row>
    <row r="4912" spans="1:10" x14ac:dyDescent="0.2">
      <c r="A4912">
        <v>11587</v>
      </c>
      <c r="B4912" s="585">
        <v>43313.744444444441</v>
      </c>
      <c r="C4912" s="376" t="s">
        <v>92</v>
      </c>
      <c r="D4912" s="355">
        <v>2446</v>
      </c>
      <c r="E4912">
        <v>0.03</v>
      </c>
      <c r="F4912">
        <v>1.1671100000000001</v>
      </c>
      <c r="G4912" s="355">
        <v>0</v>
      </c>
      <c r="H4912">
        <v>0</v>
      </c>
    </row>
    <row r="4913" spans="1:10" x14ac:dyDescent="0.2">
      <c r="A4913">
        <v>11681</v>
      </c>
      <c r="B4913" s="585">
        <v>43319.50277777778</v>
      </c>
      <c r="C4913" s="376" t="s">
        <v>2050</v>
      </c>
      <c r="D4913" s="355">
        <v>2446</v>
      </c>
      <c r="E4913">
        <v>0.03</v>
      </c>
      <c r="F4913">
        <v>1.1592800000000001</v>
      </c>
      <c r="G4913" s="355">
        <v>0</v>
      </c>
      <c r="H4913">
        <v>1.1592800000000001</v>
      </c>
      <c r="I4913">
        <v>-25.84</v>
      </c>
      <c r="J4913" s="355">
        <v>18992.05</v>
      </c>
    </row>
    <row r="4914" spans="1:10" x14ac:dyDescent="0.2">
      <c r="A4914">
        <v>11596</v>
      </c>
      <c r="B4914" s="585">
        <v>43314.238888888889</v>
      </c>
      <c r="C4914" s="376" t="s">
        <v>93</v>
      </c>
      <c r="D4914" s="355">
        <v>2447</v>
      </c>
      <c r="E4914">
        <v>0.01</v>
      </c>
      <c r="F4914">
        <v>1.16568</v>
      </c>
      <c r="G4914" s="355">
        <v>0</v>
      </c>
      <c r="H4914">
        <v>0</v>
      </c>
    </row>
    <row r="4915" spans="1:10" x14ac:dyDescent="0.2">
      <c r="A4915">
        <v>11598</v>
      </c>
      <c r="B4915" s="585">
        <v>43314.386111111111</v>
      </c>
      <c r="C4915" s="376" t="s">
        <v>2050</v>
      </c>
      <c r="D4915" s="355">
        <v>2447</v>
      </c>
      <c r="E4915">
        <v>0.01</v>
      </c>
      <c r="F4915">
        <v>1.16411</v>
      </c>
      <c r="G4915" s="355">
        <v>0</v>
      </c>
      <c r="H4915">
        <v>1.16411</v>
      </c>
      <c r="I4915">
        <v>1.5</v>
      </c>
      <c r="J4915" s="355">
        <v>19043.13</v>
      </c>
    </row>
    <row r="4916" spans="1:10" x14ac:dyDescent="0.2">
      <c r="A4916">
        <v>11599</v>
      </c>
      <c r="B4916" s="585">
        <v>43314.386111111111</v>
      </c>
      <c r="C4916" s="376" t="s">
        <v>93</v>
      </c>
      <c r="D4916" s="355">
        <v>2448</v>
      </c>
      <c r="E4916">
        <v>0.01</v>
      </c>
      <c r="F4916">
        <v>1.16408</v>
      </c>
      <c r="G4916" s="355">
        <v>0</v>
      </c>
      <c r="H4916">
        <v>0</v>
      </c>
    </row>
    <row r="4917" spans="1:10" x14ac:dyDescent="0.2">
      <c r="A4917">
        <v>11606</v>
      </c>
      <c r="B4917" s="585">
        <v>43314.433333333334</v>
      </c>
      <c r="C4917" s="376" t="s">
        <v>2050</v>
      </c>
      <c r="D4917" s="355">
        <v>2448</v>
      </c>
      <c r="E4917">
        <v>0.01</v>
      </c>
      <c r="F4917">
        <v>1.1625099999999999</v>
      </c>
      <c r="G4917" s="355">
        <v>0</v>
      </c>
      <c r="H4917">
        <v>1.1625099999999999</v>
      </c>
      <c r="I4917">
        <v>1.5</v>
      </c>
      <c r="J4917" s="355">
        <v>19044.63</v>
      </c>
    </row>
    <row r="4918" spans="1:10" x14ac:dyDescent="0.2">
      <c r="A4918">
        <v>11601</v>
      </c>
      <c r="B4918" s="585">
        <v>43314.404861111114</v>
      </c>
      <c r="C4918" s="376" t="s">
        <v>92</v>
      </c>
      <c r="D4918" s="355">
        <v>2449</v>
      </c>
      <c r="E4918">
        <v>0.06</v>
      </c>
      <c r="F4918">
        <v>1.1636</v>
      </c>
      <c r="G4918" s="355">
        <v>0</v>
      </c>
      <c r="H4918">
        <v>0</v>
      </c>
    </row>
    <row r="4919" spans="1:10" x14ac:dyDescent="0.2">
      <c r="A4919">
        <v>11682</v>
      </c>
      <c r="B4919" s="585">
        <v>43319.50277777778</v>
      </c>
      <c r="C4919" s="376" t="s">
        <v>2050</v>
      </c>
      <c r="D4919" s="355">
        <v>2449</v>
      </c>
      <c r="E4919">
        <v>0.06</v>
      </c>
      <c r="F4919">
        <v>1.1592800000000001</v>
      </c>
      <c r="G4919" s="355">
        <v>0</v>
      </c>
      <c r="H4919">
        <v>1.1592800000000001</v>
      </c>
      <c r="I4919">
        <v>-28.48</v>
      </c>
      <c r="J4919" s="355">
        <v>18963.57</v>
      </c>
    </row>
    <row r="4920" spans="1:10" x14ac:dyDescent="0.2">
      <c r="A4920">
        <v>11607</v>
      </c>
      <c r="B4920" s="585">
        <v>43314.433333333334</v>
      </c>
      <c r="C4920" s="376" t="s">
        <v>93</v>
      </c>
      <c r="D4920" s="355">
        <v>2450</v>
      </c>
      <c r="E4920">
        <v>0.01</v>
      </c>
      <c r="F4920">
        <v>1.16249</v>
      </c>
      <c r="G4920" s="355">
        <v>0</v>
      </c>
      <c r="H4920">
        <v>0</v>
      </c>
    </row>
    <row r="4921" spans="1:10" x14ac:dyDescent="0.2">
      <c r="A4921">
        <v>11609</v>
      </c>
      <c r="B4921" s="585">
        <v>43314.525000000001</v>
      </c>
      <c r="C4921" s="376" t="s">
        <v>2050</v>
      </c>
      <c r="D4921" s="355">
        <v>2450</v>
      </c>
      <c r="E4921">
        <v>0.01</v>
      </c>
      <c r="F4921">
        <v>1.16092</v>
      </c>
      <c r="G4921" s="355">
        <v>0</v>
      </c>
      <c r="H4921">
        <v>1.16092</v>
      </c>
      <c r="I4921">
        <v>1.5</v>
      </c>
      <c r="J4921" s="355">
        <v>19046.13</v>
      </c>
    </row>
    <row r="4922" spans="1:10" x14ac:dyDescent="0.2">
      <c r="A4922">
        <v>11610</v>
      </c>
      <c r="B4922" s="585">
        <v>43314.525000000001</v>
      </c>
      <c r="C4922" s="376" t="s">
        <v>93</v>
      </c>
      <c r="D4922" s="355">
        <v>2451</v>
      </c>
      <c r="E4922">
        <v>0.01</v>
      </c>
      <c r="F4922">
        <v>1.1608799999999999</v>
      </c>
      <c r="G4922" s="355">
        <v>0</v>
      </c>
      <c r="H4922">
        <v>0</v>
      </c>
    </row>
    <row r="4923" spans="1:10" x14ac:dyDescent="0.2">
      <c r="A4923">
        <v>11618</v>
      </c>
      <c r="B4923" s="585">
        <v>43314.897916666669</v>
      </c>
      <c r="C4923" s="376" t="s">
        <v>2050</v>
      </c>
      <c r="D4923" s="355">
        <v>2451</v>
      </c>
      <c r="E4923">
        <v>0.01</v>
      </c>
      <c r="F4923">
        <v>1.1593100000000001</v>
      </c>
      <c r="G4923" s="355">
        <v>0</v>
      </c>
      <c r="H4923">
        <v>1.1593100000000001</v>
      </c>
      <c r="I4923">
        <v>1.5</v>
      </c>
      <c r="J4923" s="355">
        <v>19047.63</v>
      </c>
    </row>
    <row r="4924" spans="1:10" x14ac:dyDescent="0.2">
      <c r="A4924">
        <v>11612</v>
      </c>
      <c r="B4924" s="585">
        <v>43314.844444444447</v>
      </c>
      <c r="C4924" s="376" t="s">
        <v>92</v>
      </c>
      <c r="D4924" s="355">
        <v>2452</v>
      </c>
      <c r="E4924">
        <v>0.1</v>
      </c>
      <c r="F4924">
        <v>1.1600900000000001</v>
      </c>
      <c r="G4924" s="355">
        <v>0</v>
      </c>
      <c r="H4924">
        <v>0</v>
      </c>
    </row>
    <row r="4925" spans="1:10" x14ac:dyDescent="0.2">
      <c r="A4925">
        <v>11683</v>
      </c>
      <c r="B4925" s="585">
        <v>43319.50277777778</v>
      </c>
      <c r="C4925" s="376" t="s">
        <v>2050</v>
      </c>
      <c r="D4925" s="355">
        <v>2452</v>
      </c>
      <c r="E4925">
        <v>0.1</v>
      </c>
      <c r="F4925">
        <v>1.1592800000000001</v>
      </c>
      <c r="G4925" s="355">
        <v>0</v>
      </c>
      <c r="H4925">
        <v>1.1592800000000001</v>
      </c>
      <c r="I4925">
        <v>-12.36</v>
      </c>
      <c r="J4925" s="355">
        <v>18951.2</v>
      </c>
    </row>
    <row r="4926" spans="1:10" x14ac:dyDescent="0.2">
      <c r="A4926">
        <v>11619</v>
      </c>
      <c r="B4926" s="585">
        <v>43314.897916666669</v>
      </c>
      <c r="C4926" s="376" t="s">
        <v>93</v>
      </c>
      <c r="D4926" s="355">
        <v>2453</v>
      </c>
      <c r="E4926">
        <v>0.01</v>
      </c>
      <c r="F4926">
        <v>1.1592899999999999</v>
      </c>
      <c r="G4926" s="355">
        <v>0</v>
      </c>
      <c r="H4926">
        <v>0</v>
      </c>
    </row>
    <row r="4927" spans="1:10" x14ac:dyDescent="0.2">
      <c r="A4927">
        <v>11627</v>
      </c>
      <c r="B4927" s="585">
        <v>43315.39166666667</v>
      </c>
      <c r="C4927" s="376" t="s">
        <v>2050</v>
      </c>
      <c r="D4927" s="355">
        <v>2453</v>
      </c>
      <c r="E4927">
        <v>0.01</v>
      </c>
      <c r="F4927">
        <v>1.1577900000000001</v>
      </c>
      <c r="G4927" s="355">
        <v>0</v>
      </c>
      <c r="H4927">
        <v>1.1577900000000001</v>
      </c>
      <c r="I4927">
        <v>1.5</v>
      </c>
      <c r="J4927" s="355">
        <v>19049.12</v>
      </c>
    </row>
    <row r="4928" spans="1:10" x14ac:dyDescent="0.2">
      <c r="A4928">
        <v>11628</v>
      </c>
      <c r="B4928" s="585">
        <v>43315.39166666667</v>
      </c>
      <c r="C4928" s="376" t="s">
        <v>93</v>
      </c>
      <c r="D4928" s="355">
        <v>2454</v>
      </c>
      <c r="E4928">
        <v>0.01</v>
      </c>
      <c r="F4928">
        <v>1.1577299999999999</v>
      </c>
      <c r="G4928" s="355">
        <v>0</v>
      </c>
      <c r="H4928">
        <v>0</v>
      </c>
    </row>
    <row r="4929" spans="1:10" x14ac:dyDescent="0.2">
      <c r="A4929">
        <v>11637</v>
      </c>
      <c r="B4929" s="585">
        <v>43315.690972222219</v>
      </c>
      <c r="C4929" s="376" t="s">
        <v>2050</v>
      </c>
      <c r="D4929" s="355">
        <v>2454</v>
      </c>
      <c r="E4929">
        <v>0.01</v>
      </c>
      <c r="F4929">
        <v>1.1561600000000001</v>
      </c>
      <c r="G4929" s="355">
        <v>0</v>
      </c>
      <c r="H4929">
        <v>1.1561600000000001</v>
      </c>
      <c r="I4929">
        <v>1.5</v>
      </c>
      <c r="J4929" s="355">
        <v>19050.62</v>
      </c>
    </row>
    <row r="4930" spans="1:10" x14ac:dyDescent="0.2">
      <c r="A4930">
        <v>11630</v>
      </c>
      <c r="B4930" s="585">
        <v>43315.456250000003</v>
      </c>
      <c r="C4930" s="376" t="s">
        <v>92</v>
      </c>
      <c r="D4930" s="355">
        <v>2455</v>
      </c>
      <c r="E4930">
        <v>0.19</v>
      </c>
      <c r="F4930">
        <v>1.15659</v>
      </c>
      <c r="G4930" s="355">
        <v>0</v>
      </c>
      <c r="H4930">
        <v>0</v>
      </c>
    </row>
    <row r="4931" spans="1:10" x14ac:dyDescent="0.2">
      <c r="A4931">
        <v>11684</v>
      </c>
      <c r="B4931" s="585">
        <v>43319.50277777778</v>
      </c>
      <c r="C4931" s="376" t="s">
        <v>2050</v>
      </c>
      <c r="D4931" s="355">
        <v>2455</v>
      </c>
      <c r="E4931">
        <v>0.19</v>
      </c>
      <c r="F4931">
        <v>1.1592800000000001</v>
      </c>
      <c r="G4931" s="355">
        <v>0</v>
      </c>
      <c r="H4931">
        <v>1.1592800000000001</v>
      </c>
      <c r="I4931">
        <v>45.27</v>
      </c>
      <c r="J4931" s="355">
        <v>18996.47</v>
      </c>
    </row>
    <row r="4932" spans="1:10" x14ac:dyDescent="0.2">
      <c r="A4932">
        <v>11638</v>
      </c>
      <c r="B4932" s="585">
        <v>43315.690972222219</v>
      </c>
      <c r="C4932" s="376" t="s">
        <v>93</v>
      </c>
      <c r="D4932" s="355">
        <v>2456</v>
      </c>
      <c r="E4932">
        <v>0.01</v>
      </c>
      <c r="F4932">
        <v>1.15605</v>
      </c>
      <c r="G4932" s="355">
        <v>0</v>
      </c>
      <c r="H4932">
        <v>0</v>
      </c>
    </row>
    <row r="4933" spans="1:10" x14ac:dyDescent="0.2">
      <c r="A4933">
        <v>11643</v>
      </c>
      <c r="B4933" s="585">
        <v>43315.972916666666</v>
      </c>
      <c r="C4933" s="376" t="s">
        <v>2050</v>
      </c>
      <c r="D4933" s="355">
        <v>2456</v>
      </c>
      <c r="E4933">
        <v>0.01</v>
      </c>
      <c r="F4933">
        <v>1.15683</v>
      </c>
      <c r="G4933" s="355">
        <v>0</v>
      </c>
      <c r="H4933">
        <v>1.15683</v>
      </c>
      <c r="I4933">
        <v>-0.85</v>
      </c>
      <c r="J4933" s="355">
        <v>19049.77</v>
      </c>
    </row>
    <row r="4934" spans="1:10" x14ac:dyDescent="0.2">
      <c r="A4934">
        <v>11640</v>
      </c>
      <c r="B4934" s="585">
        <v>43315.737500000003</v>
      </c>
      <c r="C4934" s="376" t="s">
        <v>93</v>
      </c>
      <c r="D4934" s="355">
        <v>2457</v>
      </c>
      <c r="E4934">
        <v>0.02</v>
      </c>
      <c r="F4934">
        <v>1.1595800000000001</v>
      </c>
      <c r="G4934" s="355">
        <v>0</v>
      </c>
      <c r="H4934">
        <v>0</v>
      </c>
    </row>
    <row r="4935" spans="1:10" x14ac:dyDescent="0.2">
      <c r="A4935">
        <v>11644</v>
      </c>
      <c r="B4935" s="585">
        <v>43315.972916666666</v>
      </c>
      <c r="C4935" s="376" t="s">
        <v>2050</v>
      </c>
      <c r="D4935" s="355">
        <v>2457</v>
      </c>
      <c r="E4935">
        <v>0.02</v>
      </c>
      <c r="F4935">
        <v>1.15683</v>
      </c>
      <c r="G4935" s="355">
        <v>0</v>
      </c>
      <c r="H4935">
        <v>1.15683</v>
      </c>
      <c r="I4935">
        <v>5.36</v>
      </c>
      <c r="J4935" s="355">
        <v>19055.13</v>
      </c>
    </row>
    <row r="4936" spans="1:10" x14ac:dyDescent="0.2">
      <c r="A4936">
        <v>11645</v>
      </c>
      <c r="B4936" s="585">
        <v>43315.972916666666</v>
      </c>
      <c r="C4936" s="376" t="s">
        <v>93</v>
      </c>
      <c r="D4936" s="355">
        <v>2458</v>
      </c>
      <c r="E4936">
        <v>0.01</v>
      </c>
      <c r="F4936">
        <v>1.1568000000000001</v>
      </c>
      <c r="G4936" s="355">
        <v>0</v>
      </c>
      <c r="H4936">
        <v>0</v>
      </c>
    </row>
    <row r="4937" spans="1:10" x14ac:dyDescent="0.2">
      <c r="A4937">
        <v>11654</v>
      </c>
      <c r="B4937" s="585">
        <v>43318.354861111111</v>
      </c>
      <c r="C4937" s="376" t="s">
        <v>2050</v>
      </c>
      <c r="D4937" s="355">
        <v>2458</v>
      </c>
      <c r="E4937">
        <v>0.01</v>
      </c>
      <c r="F4937">
        <v>1.1553</v>
      </c>
      <c r="G4937" s="355">
        <v>0</v>
      </c>
      <c r="H4937">
        <v>1.1553</v>
      </c>
      <c r="I4937">
        <v>1.5</v>
      </c>
      <c r="J4937" s="355">
        <v>19056.63</v>
      </c>
    </row>
    <row r="4938" spans="1:10" x14ac:dyDescent="0.2">
      <c r="A4938">
        <v>11655</v>
      </c>
      <c r="B4938" s="585">
        <v>43318.354861111111</v>
      </c>
      <c r="C4938" s="376" t="s">
        <v>93</v>
      </c>
      <c r="D4938" s="355">
        <v>2459</v>
      </c>
      <c r="E4938">
        <v>0.01</v>
      </c>
      <c r="F4938">
        <v>1.15526</v>
      </c>
      <c r="G4938" s="355">
        <v>0</v>
      </c>
      <c r="H4938">
        <v>0</v>
      </c>
    </row>
    <row r="4939" spans="1:10" x14ac:dyDescent="0.2">
      <c r="A4939">
        <v>11657</v>
      </c>
      <c r="B4939" s="585">
        <v>43318.575694444444</v>
      </c>
      <c r="C4939" s="376" t="s">
        <v>2050</v>
      </c>
      <c r="D4939" s="355">
        <v>2459</v>
      </c>
      <c r="E4939">
        <v>0.01</v>
      </c>
      <c r="F4939">
        <v>1.1536900000000001</v>
      </c>
      <c r="G4939" s="355">
        <v>0</v>
      </c>
      <c r="H4939">
        <v>1.1536900000000001</v>
      </c>
      <c r="I4939">
        <v>1.5</v>
      </c>
      <c r="J4939" s="355">
        <v>19058.13</v>
      </c>
    </row>
    <row r="4940" spans="1:10" x14ac:dyDescent="0.2">
      <c r="A4940">
        <v>11658</v>
      </c>
      <c r="B4940" s="585">
        <v>43318.575694444444</v>
      </c>
      <c r="C4940" s="376" t="s">
        <v>93</v>
      </c>
      <c r="D4940" s="355">
        <v>2460</v>
      </c>
      <c r="E4940">
        <v>0.01</v>
      </c>
      <c r="F4940">
        <v>1.15364</v>
      </c>
      <c r="G4940" s="355">
        <v>0</v>
      </c>
      <c r="H4940">
        <v>0</v>
      </c>
    </row>
    <row r="4941" spans="1:10" x14ac:dyDescent="0.2">
      <c r="A4941">
        <v>11716</v>
      </c>
      <c r="B4941" s="585">
        <v>43321.748611111114</v>
      </c>
      <c r="C4941" s="376" t="s">
        <v>2050</v>
      </c>
      <c r="D4941" s="355">
        <v>2460</v>
      </c>
      <c r="E4941">
        <v>0.01</v>
      </c>
      <c r="F4941">
        <v>1.15703</v>
      </c>
      <c r="G4941" s="355">
        <v>0</v>
      </c>
      <c r="H4941">
        <v>1.15703</v>
      </c>
      <c r="I4941">
        <v>-3.13</v>
      </c>
      <c r="J4941" s="355">
        <v>19204.89</v>
      </c>
    </row>
    <row r="4942" spans="1:10" x14ac:dyDescent="0.2">
      <c r="A4942">
        <v>11660</v>
      </c>
      <c r="B4942" s="585">
        <v>43318.57708333333</v>
      </c>
      <c r="C4942" s="376" t="s">
        <v>92</v>
      </c>
      <c r="D4942" s="355">
        <v>2461</v>
      </c>
      <c r="E4942">
        <v>0.34</v>
      </c>
      <c r="F4942">
        <v>1.1530899999999999</v>
      </c>
      <c r="G4942" s="355">
        <v>0</v>
      </c>
      <c r="H4942">
        <v>0</v>
      </c>
    </row>
    <row r="4943" spans="1:10" x14ac:dyDescent="0.2">
      <c r="A4943">
        <v>11685</v>
      </c>
      <c r="B4943" s="585">
        <v>43319.50277777778</v>
      </c>
      <c r="C4943" s="376" t="s">
        <v>2050</v>
      </c>
      <c r="D4943" s="355">
        <v>2461</v>
      </c>
      <c r="E4943">
        <v>0.34</v>
      </c>
      <c r="F4943">
        <v>1.1592800000000001</v>
      </c>
      <c r="G4943" s="355">
        <v>0</v>
      </c>
      <c r="H4943">
        <v>1.1592800000000001</v>
      </c>
      <c r="I4943">
        <v>204.04</v>
      </c>
      <c r="J4943" s="355">
        <v>19200.509999999998</v>
      </c>
    </row>
    <row r="4944" spans="1:10" x14ac:dyDescent="0.2">
      <c r="A4944">
        <v>11676</v>
      </c>
      <c r="B4944" s="585">
        <v>43319.393750000003</v>
      </c>
      <c r="C4944" s="376" t="s">
        <v>93</v>
      </c>
      <c r="D4944" s="355">
        <v>2462</v>
      </c>
      <c r="E4944">
        <v>0.02</v>
      </c>
      <c r="F4944">
        <v>1.15717</v>
      </c>
      <c r="G4944" s="355">
        <v>0</v>
      </c>
      <c r="H4944">
        <v>0</v>
      </c>
    </row>
    <row r="4945" spans="1:10" x14ac:dyDescent="0.2">
      <c r="A4945">
        <v>11717</v>
      </c>
      <c r="B4945" s="585">
        <v>43321.748611111114</v>
      </c>
      <c r="C4945" s="376" t="s">
        <v>2050</v>
      </c>
      <c r="D4945" s="355">
        <v>2462</v>
      </c>
      <c r="E4945">
        <v>0.02</v>
      </c>
      <c r="F4945">
        <v>1.15703</v>
      </c>
      <c r="G4945" s="355">
        <v>0</v>
      </c>
      <c r="H4945">
        <v>1.15703</v>
      </c>
      <c r="I4945">
        <v>0.66</v>
      </c>
      <c r="J4945" s="355">
        <v>19205.55</v>
      </c>
    </row>
    <row r="4946" spans="1:10" x14ac:dyDescent="0.2">
      <c r="A4946">
        <v>11686</v>
      </c>
      <c r="B4946" s="585">
        <v>43319.50277777778</v>
      </c>
      <c r="C4946" s="376" t="s">
        <v>92</v>
      </c>
      <c r="D4946" s="355">
        <v>2463</v>
      </c>
      <c r="E4946">
        <v>0.01</v>
      </c>
      <c r="F4946">
        <v>1.15933</v>
      </c>
      <c r="G4946" s="355">
        <v>0</v>
      </c>
      <c r="H4946">
        <v>0</v>
      </c>
    </row>
    <row r="4947" spans="1:10" x14ac:dyDescent="0.2">
      <c r="A4947">
        <v>11696</v>
      </c>
      <c r="B4947" s="585">
        <v>43320.253472222219</v>
      </c>
      <c r="C4947" s="376" t="s">
        <v>2050</v>
      </c>
      <c r="D4947" s="355">
        <v>2463</v>
      </c>
      <c r="E4947">
        <v>0.01</v>
      </c>
      <c r="F4947">
        <v>1.1610199999999999</v>
      </c>
      <c r="G4947" s="355">
        <v>0</v>
      </c>
      <c r="H4947">
        <v>1.1610199999999999</v>
      </c>
      <c r="I4947">
        <v>1.5</v>
      </c>
      <c r="J4947" s="355">
        <v>19202.009999999998</v>
      </c>
    </row>
    <row r="4948" spans="1:10" x14ac:dyDescent="0.2">
      <c r="A4948">
        <v>11688</v>
      </c>
      <c r="B4948" s="585">
        <v>43319.650694444441</v>
      </c>
      <c r="C4948" s="376" t="s">
        <v>93</v>
      </c>
      <c r="D4948" s="355">
        <v>2464</v>
      </c>
      <c r="E4948">
        <v>0.03</v>
      </c>
      <c r="F4948">
        <v>1.1606700000000001</v>
      </c>
      <c r="G4948" s="355">
        <v>0</v>
      </c>
      <c r="H4948">
        <v>0</v>
      </c>
    </row>
    <row r="4949" spans="1:10" x14ac:dyDescent="0.2">
      <c r="A4949">
        <v>11718</v>
      </c>
      <c r="B4949" s="585">
        <v>43321.748611111114</v>
      </c>
      <c r="C4949" s="376" t="s">
        <v>2050</v>
      </c>
      <c r="D4949" s="355">
        <v>2464</v>
      </c>
      <c r="E4949">
        <v>0.03</v>
      </c>
      <c r="F4949">
        <v>1.15703</v>
      </c>
      <c r="G4949" s="355">
        <v>0</v>
      </c>
      <c r="H4949">
        <v>1.15703</v>
      </c>
      <c r="I4949">
        <v>11.49</v>
      </c>
      <c r="J4949" s="355">
        <v>19217.05</v>
      </c>
    </row>
    <row r="4950" spans="1:10" x14ac:dyDescent="0.2">
      <c r="A4950">
        <v>11697</v>
      </c>
      <c r="B4950" s="585">
        <v>43320.253472222219</v>
      </c>
      <c r="C4950" s="376" t="s">
        <v>92</v>
      </c>
      <c r="D4950" s="355">
        <v>2465</v>
      </c>
      <c r="E4950">
        <v>0.01</v>
      </c>
      <c r="F4950">
        <v>1.16106</v>
      </c>
      <c r="G4950" s="355">
        <v>0</v>
      </c>
      <c r="H4950">
        <v>0</v>
      </c>
    </row>
    <row r="4951" spans="1:10" x14ac:dyDescent="0.2">
      <c r="A4951">
        <v>11699</v>
      </c>
      <c r="B4951" s="585">
        <v>43320.300694444442</v>
      </c>
      <c r="C4951" s="376" t="s">
        <v>2050</v>
      </c>
      <c r="D4951" s="355">
        <v>2465</v>
      </c>
      <c r="E4951">
        <v>0.01</v>
      </c>
      <c r="F4951">
        <v>1.1626300000000001</v>
      </c>
      <c r="G4951" s="355">
        <v>0</v>
      </c>
      <c r="H4951">
        <v>1.1626300000000001</v>
      </c>
      <c r="I4951">
        <v>1.5</v>
      </c>
      <c r="J4951" s="355">
        <v>19203.509999999998</v>
      </c>
    </row>
    <row r="4952" spans="1:10" x14ac:dyDescent="0.2">
      <c r="A4952">
        <v>11700</v>
      </c>
      <c r="B4952" s="585">
        <v>43320.300694444442</v>
      </c>
      <c r="C4952" s="376" t="s">
        <v>92</v>
      </c>
      <c r="D4952" s="355">
        <v>2466</v>
      </c>
      <c r="E4952">
        <v>0.01</v>
      </c>
      <c r="F4952">
        <v>1.1626399999999999</v>
      </c>
      <c r="G4952" s="355">
        <v>0</v>
      </c>
      <c r="H4952">
        <v>0</v>
      </c>
    </row>
    <row r="4953" spans="1:10" x14ac:dyDescent="0.2">
      <c r="A4953">
        <v>11705</v>
      </c>
      <c r="B4953" s="585">
        <v>43320.907638888886</v>
      </c>
      <c r="C4953" s="376" t="s">
        <v>2050</v>
      </c>
      <c r="D4953" s="355">
        <v>2466</v>
      </c>
      <c r="E4953">
        <v>0.01</v>
      </c>
      <c r="F4953">
        <v>1.16188</v>
      </c>
      <c r="G4953" s="355">
        <v>0</v>
      </c>
      <c r="H4953">
        <v>1.16188</v>
      </c>
      <c r="I4953">
        <v>-0.83</v>
      </c>
      <c r="J4953" s="355">
        <v>19202.68</v>
      </c>
    </row>
    <row r="4954" spans="1:10" x14ac:dyDescent="0.2">
      <c r="A4954">
        <v>11702</v>
      </c>
      <c r="B4954" s="585">
        <v>43320.470833333333</v>
      </c>
      <c r="C4954" s="376" t="s">
        <v>92</v>
      </c>
      <c r="D4954" s="355">
        <v>2467</v>
      </c>
      <c r="E4954">
        <v>0.02</v>
      </c>
      <c r="F4954">
        <v>1.1591400000000001</v>
      </c>
      <c r="G4954" s="355">
        <v>0</v>
      </c>
      <c r="H4954">
        <v>0</v>
      </c>
    </row>
    <row r="4955" spans="1:10" x14ac:dyDescent="0.2">
      <c r="A4955">
        <v>11706</v>
      </c>
      <c r="B4955" s="585">
        <v>43320.907638888886</v>
      </c>
      <c r="C4955" s="376" t="s">
        <v>2050</v>
      </c>
      <c r="D4955" s="355">
        <v>2467</v>
      </c>
      <c r="E4955">
        <v>0.02</v>
      </c>
      <c r="F4955">
        <v>1.16188</v>
      </c>
      <c r="G4955" s="355">
        <v>0</v>
      </c>
      <c r="H4955">
        <v>1.16188</v>
      </c>
      <c r="I4955">
        <v>5.34</v>
      </c>
      <c r="J4955" s="355">
        <v>19208.02</v>
      </c>
    </row>
    <row r="4956" spans="1:10" x14ac:dyDescent="0.2">
      <c r="A4956">
        <v>11707</v>
      </c>
      <c r="B4956" s="585">
        <v>43320.907638888886</v>
      </c>
      <c r="C4956" s="376" t="s">
        <v>92</v>
      </c>
      <c r="D4956" s="355">
        <v>2468</v>
      </c>
      <c r="E4956">
        <v>0.01</v>
      </c>
      <c r="F4956">
        <v>1.1618999999999999</v>
      </c>
      <c r="G4956" s="355">
        <v>0</v>
      </c>
      <c r="H4956">
        <v>0</v>
      </c>
    </row>
    <row r="4957" spans="1:10" x14ac:dyDescent="0.2">
      <c r="A4957">
        <v>11895</v>
      </c>
      <c r="B4957" s="585">
        <v>43328.191666666666</v>
      </c>
      <c r="C4957" s="376" t="s">
        <v>2050</v>
      </c>
      <c r="D4957" s="355">
        <v>2468</v>
      </c>
      <c r="E4957">
        <v>0.01</v>
      </c>
      <c r="F4957">
        <v>1.1373</v>
      </c>
      <c r="G4957" s="355">
        <v>0</v>
      </c>
      <c r="H4957">
        <v>1.1373</v>
      </c>
      <c r="I4957">
        <v>-25.86</v>
      </c>
      <c r="J4957" s="355">
        <v>19227.18</v>
      </c>
    </row>
    <row r="4958" spans="1:10" x14ac:dyDescent="0.2">
      <c r="A4958">
        <v>11713</v>
      </c>
      <c r="B4958" s="585">
        <v>43321.4375</v>
      </c>
      <c r="C4958" s="376" t="s">
        <v>92</v>
      </c>
      <c r="D4958" s="355">
        <v>2469</v>
      </c>
      <c r="E4958">
        <v>0.02</v>
      </c>
      <c r="F4958">
        <v>1.1584000000000001</v>
      </c>
      <c r="G4958" s="355">
        <v>0</v>
      </c>
      <c r="H4958">
        <v>0</v>
      </c>
    </row>
    <row r="4959" spans="1:10" x14ac:dyDescent="0.2">
      <c r="A4959">
        <v>11896</v>
      </c>
      <c r="B4959" s="585">
        <v>43328.191666666666</v>
      </c>
      <c r="C4959" s="376" t="s">
        <v>2050</v>
      </c>
      <c r="D4959" s="355">
        <v>2469</v>
      </c>
      <c r="E4959">
        <v>0.02</v>
      </c>
      <c r="F4959">
        <v>1.1373</v>
      </c>
      <c r="G4959" s="355">
        <v>0</v>
      </c>
      <c r="H4959">
        <v>1.1373</v>
      </c>
      <c r="I4959">
        <v>-44</v>
      </c>
      <c r="J4959" s="355">
        <v>19183.18</v>
      </c>
    </row>
    <row r="4960" spans="1:10" x14ac:dyDescent="0.2">
      <c r="A4960">
        <v>11719</v>
      </c>
      <c r="B4960" s="585">
        <v>43321.748611111114</v>
      </c>
      <c r="C4960" s="376" t="s">
        <v>93</v>
      </c>
      <c r="D4960" s="355">
        <v>2470</v>
      </c>
      <c r="E4960">
        <v>0.01</v>
      </c>
      <c r="F4960">
        <v>1.1570100000000001</v>
      </c>
      <c r="G4960" s="355">
        <v>0</v>
      </c>
      <c r="H4960">
        <v>0</v>
      </c>
    </row>
    <row r="4961" spans="1:10" x14ac:dyDescent="0.2">
      <c r="A4961">
        <v>11721</v>
      </c>
      <c r="B4961" s="585">
        <v>43321.835416666669</v>
      </c>
      <c r="C4961" s="376" t="s">
        <v>2050</v>
      </c>
      <c r="D4961" s="355">
        <v>2470</v>
      </c>
      <c r="E4961">
        <v>0.01</v>
      </c>
      <c r="F4961">
        <v>1.15544</v>
      </c>
      <c r="G4961" s="355">
        <v>0</v>
      </c>
      <c r="H4961">
        <v>1.15544</v>
      </c>
      <c r="I4961">
        <v>1.5</v>
      </c>
      <c r="J4961" s="355">
        <v>19218.55</v>
      </c>
    </row>
    <row r="4962" spans="1:10" x14ac:dyDescent="0.2">
      <c r="A4962">
        <v>11722</v>
      </c>
      <c r="B4962" s="585">
        <v>43321.835416666669</v>
      </c>
      <c r="C4962" s="376" t="s">
        <v>93</v>
      </c>
      <c r="D4962" s="355">
        <v>2471</v>
      </c>
      <c r="E4962">
        <v>0.01</v>
      </c>
      <c r="F4962">
        <v>1.15541</v>
      </c>
      <c r="G4962" s="355">
        <v>0</v>
      </c>
      <c r="H4962">
        <v>0</v>
      </c>
    </row>
    <row r="4963" spans="1:10" x14ac:dyDescent="0.2">
      <c r="A4963">
        <v>11728</v>
      </c>
      <c r="B4963" s="585">
        <v>43321.92291666667</v>
      </c>
      <c r="C4963" s="376" t="s">
        <v>2050</v>
      </c>
      <c r="D4963" s="355">
        <v>2471</v>
      </c>
      <c r="E4963">
        <v>0.01</v>
      </c>
      <c r="F4963">
        <v>1.15384</v>
      </c>
      <c r="G4963" s="355">
        <v>0</v>
      </c>
      <c r="H4963">
        <v>1.15384</v>
      </c>
      <c r="I4963">
        <v>1.5</v>
      </c>
      <c r="J4963" s="355">
        <v>19220.05</v>
      </c>
    </row>
    <row r="4964" spans="1:10" x14ac:dyDescent="0.2">
      <c r="A4964">
        <v>11724</v>
      </c>
      <c r="B4964" s="585">
        <v>43321.913194444445</v>
      </c>
      <c r="C4964" s="376" t="s">
        <v>92</v>
      </c>
      <c r="D4964" s="355">
        <v>2472</v>
      </c>
      <c r="E4964">
        <v>0.03</v>
      </c>
      <c r="F4964">
        <v>1.1548799999999999</v>
      </c>
      <c r="G4964" s="355">
        <v>0</v>
      </c>
      <c r="H4964">
        <v>0</v>
      </c>
    </row>
    <row r="4965" spans="1:10" x14ac:dyDescent="0.2">
      <c r="A4965">
        <v>11897</v>
      </c>
      <c r="B4965" s="585">
        <v>43328.191666666666</v>
      </c>
      <c r="C4965" s="376" t="s">
        <v>2050</v>
      </c>
      <c r="D4965" s="355">
        <v>2472</v>
      </c>
      <c r="E4965">
        <v>0.03</v>
      </c>
      <c r="F4965">
        <v>1.1373</v>
      </c>
      <c r="G4965" s="355">
        <v>0</v>
      </c>
      <c r="H4965">
        <v>1.1373</v>
      </c>
      <c r="I4965">
        <v>-55.44</v>
      </c>
      <c r="J4965" s="355">
        <v>19127.73</v>
      </c>
    </row>
    <row r="4966" spans="1:10" x14ac:dyDescent="0.2">
      <c r="A4966">
        <v>11729</v>
      </c>
      <c r="B4966" s="585">
        <v>43321.92291666667</v>
      </c>
      <c r="C4966" s="376" t="s">
        <v>93</v>
      </c>
      <c r="D4966" s="355">
        <v>2473</v>
      </c>
      <c r="E4966">
        <v>0.01</v>
      </c>
      <c r="F4966">
        <v>1.15381</v>
      </c>
      <c r="G4966" s="355">
        <v>0</v>
      </c>
      <c r="H4966">
        <v>0</v>
      </c>
    </row>
    <row r="4967" spans="1:10" x14ac:dyDescent="0.2">
      <c r="A4967">
        <v>11735</v>
      </c>
      <c r="B4967" s="585">
        <v>43322.070833333331</v>
      </c>
      <c r="C4967" s="376" t="s">
        <v>2050</v>
      </c>
      <c r="D4967" s="355">
        <v>2473</v>
      </c>
      <c r="E4967">
        <v>0.01</v>
      </c>
      <c r="F4967">
        <v>1.1523099999999999</v>
      </c>
      <c r="G4967" s="355">
        <v>0</v>
      </c>
      <c r="H4967">
        <v>1.1523099999999999</v>
      </c>
      <c r="I4967">
        <v>1.5</v>
      </c>
      <c r="J4967" s="355">
        <v>19221.54</v>
      </c>
    </row>
    <row r="4968" spans="1:10" x14ac:dyDescent="0.2">
      <c r="A4968">
        <v>11736</v>
      </c>
      <c r="B4968" s="585">
        <v>43322.070833333331</v>
      </c>
      <c r="C4968" s="376" t="s">
        <v>93</v>
      </c>
      <c r="D4968" s="355">
        <v>2474</v>
      </c>
      <c r="E4968">
        <v>0.01</v>
      </c>
      <c r="F4968">
        <v>1.1522699999999999</v>
      </c>
      <c r="G4968" s="355">
        <v>0</v>
      </c>
      <c r="H4968">
        <v>0</v>
      </c>
    </row>
    <row r="4969" spans="1:10" x14ac:dyDescent="0.2">
      <c r="A4969">
        <v>11743</v>
      </c>
      <c r="B4969" s="585">
        <v>43322.339583333334</v>
      </c>
      <c r="C4969" s="376" t="s">
        <v>2050</v>
      </c>
      <c r="D4969" s="355">
        <v>2474</v>
      </c>
      <c r="E4969">
        <v>0.01</v>
      </c>
      <c r="F4969">
        <v>1.1507000000000001</v>
      </c>
      <c r="G4969" s="355">
        <v>0</v>
      </c>
      <c r="H4969">
        <v>1.1507000000000001</v>
      </c>
      <c r="I4969">
        <v>1.5</v>
      </c>
      <c r="J4969" s="355">
        <v>19223.04</v>
      </c>
    </row>
    <row r="4970" spans="1:10" x14ac:dyDescent="0.2">
      <c r="A4970">
        <v>11738</v>
      </c>
      <c r="B4970" s="585">
        <v>43322.338888888888</v>
      </c>
      <c r="C4970" s="376" t="s">
        <v>92</v>
      </c>
      <c r="D4970" s="355">
        <v>2475</v>
      </c>
      <c r="E4970">
        <v>0.06</v>
      </c>
      <c r="F4970">
        <v>1.1513599999999999</v>
      </c>
      <c r="G4970" s="355">
        <v>0</v>
      </c>
      <c r="H4970">
        <v>0</v>
      </c>
    </row>
    <row r="4971" spans="1:10" x14ac:dyDescent="0.2">
      <c r="A4971">
        <v>11898</v>
      </c>
      <c r="B4971" s="585">
        <v>43328.191666666666</v>
      </c>
      <c r="C4971" s="376" t="s">
        <v>2050</v>
      </c>
      <c r="D4971" s="355">
        <v>2475</v>
      </c>
      <c r="E4971">
        <v>0.06</v>
      </c>
      <c r="F4971">
        <v>1.1373</v>
      </c>
      <c r="G4971" s="355">
        <v>0</v>
      </c>
      <c r="H4971">
        <v>1.1373</v>
      </c>
      <c r="I4971">
        <v>-89.06</v>
      </c>
      <c r="J4971" s="355">
        <v>19038.68</v>
      </c>
    </row>
    <row r="4972" spans="1:10" x14ac:dyDescent="0.2">
      <c r="A4972">
        <v>11744</v>
      </c>
      <c r="B4972" s="585">
        <v>43322.339583333334</v>
      </c>
      <c r="C4972" s="376" t="s">
        <v>93</v>
      </c>
      <c r="D4972" s="355">
        <v>2476</v>
      </c>
      <c r="E4972">
        <v>0.01</v>
      </c>
      <c r="F4972">
        <v>1.15066</v>
      </c>
      <c r="G4972" s="355">
        <v>0</v>
      </c>
      <c r="H4972">
        <v>0</v>
      </c>
    </row>
    <row r="4973" spans="1:10" x14ac:dyDescent="0.2">
      <c r="A4973">
        <v>11746</v>
      </c>
      <c r="B4973" s="585">
        <v>43322.339583333334</v>
      </c>
      <c r="C4973" s="376" t="s">
        <v>2050</v>
      </c>
      <c r="D4973" s="355">
        <v>2476</v>
      </c>
      <c r="E4973">
        <v>0.01</v>
      </c>
      <c r="F4973">
        <v>1.1490899999999999</v>
      </c>
      <c r="G4973" s="355">
        <v>0</v>
      </c>
      <c r="H4973">
        <v>1.1490899999999999</v>
      </c>
      <c r="I4973">
        <v>1.5</v>
      </c>
      <c r="J4973" s="355">
        <v>19224.54</v>
      </c>
    </row>
    <row r="4974" spans="1:10" x14ac:dyDescent="0.2">
      <c r="A4974">
        <v>11747</v>
      </c>
      <c r="B4974" s="585">
        <v>43322.340277777781</v>
      </c>
      <c r="C4974" s="376" t="s">
        <v>93</v>
      </c>
      <c r="D4974" s="355">
        <v>2477</v>
      </c>
      <c r="E4974">
        <v>0.01</v>
      </c>
      <c r="F4974">
        <v>1.14778</v>
      </c>
      <c r="G4974" s="355">
        <v>0</v>
      </c>
      <c r="H4974">
        <v>0</v>
      </c>
    </row>
    <row r="4975" spans="1:10" x14ac:dyDescent="0.2">
      <c r="A4975">
        <v>11755</v>
      </c>
      <c r="B4975" s="585">
        <v>43322.344444444447</v>
      </c>
      <c r="C4975" s="376" t="s">
        <v>2050</v>
      </c>
      <c r="D4975" s="355">
        <v>2477</v>
      </c>
      <c r="E4975">
        <v>0.01</v>
      </c>
      <c r="F4975">
        <v>1.14621</v>
      </c>
      <c r="G4975" s="355">
        <v>0</v>
      </c>
      <c r="H4975">
        <v>1.14621</v>
      </c>
      <c r="I4975">
        <v>1.5</v>
      </c>
      <c r="J4975" s="355">
        <v>19226.04</v>
      </c>
    </row>
    <row r="4976" spans="1:10" x14ac:dyDescent="0.2">
      <c r="A4976">
        <v>11749</v>
      </c>
      <c r="B4976" s="585">
        <v>43322.340277777781</v>
      </c>
      <c r="C4976" s="376" t="s">
        <v>92</v>
      </c>
      <c r="D4976" s="355">
        <v>2478</v>
      </c>
      <c r="E4976">
        <v>0.1</v>
      </c>
      <c r="F4976">
        <v>1.14785</v>
      </c>
      <c r="G4976" s="355">
        <v>0</v>
      </c>
      <c r="H4976">
        <v>0</v>
      </c>
    </row>
    <row r="4977" spans="1:10" x14ac:dyDescent="0.2">
      <c r="A4977">
        <v>11899</v>
      </c>
      <c r="B4977" s="585">
        <v>43328.191666666666</v>
      </c>
      <c r="C4977" s="376" t="s">
        <v>2050</v>
      </c>
      <c r="D4977" s="355">
        <v>2478</v>
      </c>
      <c r="E4977">
        <v>0.1</v>
      </c>
      <c r="F4977">
        <v>1.1373</v>
      </c>
      <c r="G4977" s="355">
        <v>0</v>
      </c>
      <c r="H4977">
        <v>1.1373</v>
      </c>
      <c r="I4977">
        <v>-113.33</v>
      </c>
      <c r="J4977" s="355">
        <v>18925.349999999999</v>
      </c>
    </row>
    <row r="4978" spans="1:10" x14ac:dyDescent="0.2">
      <c r="A4978">
        <v>11756</v>
      </c>
      <c r="B4978" s="585">
        <v>43322.344444444447</v>
      </c>
      <c r="C4978" s="376" t="s">
        <v>93</v>
      </c>
      <c r="D4978" s="355">
        <v>2479</v>
      </c>
      <c r="E4978">
        <v>0.01</v>
      </c>
      <c r="F4978">
        <v>1.1461699999999999</v>
      </c>
      <c r="G4978" s="355">
        <v>0</v>
      </c>
      <c r="H4978">
        <v>0</v>
      </c>
    </row>
    <row r="4979" spans="1:10" x14ac:dyDescent="0.2">
      <c r="A4979">
        <v>11758</v>
      </c>
      <c r="B4979" s="585">
        <v>43322.345138888886</v>
      </c>
      <c r="C4979" s="376" t="s">
        <v>2050</v>
      </c>
      <c r="D4979" s="355">
        <v>2479</v>
      </c>
      <c r="E4979">
        <v>0.01</v>
      </c>
      <c r="F4979">
        <v>1.1446000000000001</v>
      </c>
      <c r="G4979" s="355">
        <v>0</v>
      </c>
      <c r="H4979">
        <v>1.1446000000000001</v>
      </c>
      <c r="I4979">
        <v>1.5</v>
      </c>
      <c r="J4979" s="355">
        <v>19227.54</v>
      </c>
    </row>
    <row r="4980" spans="1:10" x14ac:dyDescent="0.2">
      <c r="A4980">
        <v>11759</v>
      </c>
      <c r="B4980" s="585">
        <v>43322.347222222219</v>
      </c>
      <c r="C4980" s="376" t="s">
        <v>93</v>
      </c>
      <c r="D4980" s="355">
        <v>2480</v>
      </c>
      <c r="E4980">
        <v>0.01</v>
      </c>
      <c r="F4980">
        <v>1.1460300000000001</v>
      </c>
      <c r="G4980" s="355">
        <v>0</v>
      </c>
      <c r="H4980">
        <v>0</v>
      </c>
    </row>
    <row r="4981" spans="1:10" x14ac:dyDescent="0.2">
      <c r="A4981">
        <v>11761</v>
      </c>
      <c r="B4981" s="585">
        <v>43322.351388888892</v>
      </c>
      <c r="C4981" s="376" t="s">
        <v>2050</v>
      </c>
      <c r="D4981" s="355">
        <v>2480</v>
      </c>
      <c r="E4981">
        <v>0.01</v>
      </c>
      <c r="F4981">
        <v>1.14446</v>
      </c>
      <c r="G4981" s="355">
        <v>0</v>
      </c>
      <c r="H4981">
        <v>1.14446</v>
      </c>
      <c r="I4981">
        <v>1.5</v>
      </c>
      <c r="J4981" s="355">
        <v>19229.04</v>
      </c>
    </row>
    <row r="4982" spans="1:10" x14ac:dyDescent="0.2">
      <c r="A4982">
        <v>11762</v>
      </c>
      <c r="B4982" s="585">
        <v>43322.354166666664</v>
      </c>
      <c r="C4982" s="376" t="s">
        <v>93</v>
      </c>
      <c r="D4982" s="355">
        <v>2481</v>
      </c>
      <c r="E4982">
        <v>0.01</v>
      </c>
      <c r="F4982">
        <v>1.1443099999999999</v>
      </c>
      <c r="G4982" s="355">
        <v>0</v>
      </c>
      <c r="H4982">
        <v>0</v>
      </c>
    </row>
    <row r="4983" spans="1:10" x14ac:dyDescent="0.2">
      <c r="A4983">
        <v>11774</v>
      </c>
      <c r="B4983" s="585">
        <v>43322.62777777778</v>
      </c>
      <c r="C4983" s="376" t="s">
        <v>2050</v>
      </c>
      <c r="D4983" s="355">
        <v>2481</v>
      </c>
      <c r="E4983">
        <v>0.01</v>
      </c>
      <c r="F4983">
        <v>1.14507</v>
      </c>
      <c r="G4983" s="355">
        <v>0</v>
      </c>
      <c r="H4983">
        <v>1.14507</v>
      </c>
      <c r="I4983">
        <v>-0.83</v>
      </c>
      <c r="J4983" s="355">
        <v>19228.21</v>
      </c>
    </row>
    <row r="4984" spans="1:10" x14ac:dyDescent="0.2">
      <c r="A4984">
        <v>11764</v>
      </c>
      <c r="B4984" s="585">
        <v>43322.354166666664</v>
      </c>
      <c r="C4984" s="376" t="s">
        <v>92</v>
      </c>
      <c r="D4984" s="355">
        <v>2482</v>
      </c>
      <c r="E4984">
        <v>0.19</v>
      </c>
      <c r="F4984">
        <v>1.1443300000000001</v>
      </c>
      <c r="G4984" s="355">
        <v>0</v>
      </c>
      <c r="H4984">
        <v>0</v>
      </c>
    </row>
    <row r="4985" spans="1:10" x14ac:dyDescent="0.2">
      <c r="A4985">
        <v>11900</v>
      </c>
      <c r="B4985" s="585">
        <v>43328.191666666666</v>
      </c>
      <c r="C4985" s="376" t="s">
        <v>2050</v>
      </c>
      <c r="D4985" s="355">
        <v>2482</v>
      </c>
      <c r="E4985">
        <v>0.19</v>
      </c>
      <c r="F4985">
        <v>1.1373</v>
      </c>
      <c r="G4985" s="355">
        <v>0</v>
      </c>
      <c r="H4985">
        <v>1.1373</v>
      </c>
      <c r="I4985">
        <v>-148.44</v>
      </c>
      <c r="J4985" s="355">
        <v>18776.91</v>
      </c>
    </row>
    <row r="4986" spans="1:10" x14ac:dyDescent="0.2">
      <c r="A4986">
        <v>11771</v>
      </c>
      <c r="B4986" s="585">
        <v>43322.56527777778</v>
      </c>
      <c r="C4986" s="376" t="s">
        <v>93</v>
      </c>
      <c r="D4986" s="355">
        <v>2483</v>
      </c>
      <c r="E4986">
        <v>0.02</v>
      </c>
      <c r="F4986">
        <v>1.14781</v>
      </c>
      <c r="G4986" s="355">
        <v>0</v>
      </c>
      <c r="H4986">
        <v>0</v>
      </c>
    </row>
    <row r="4987" spans="1:10" x14ac:dyDescent="0.2">
      <c r="A4987">
        <v>11775</v>
      </c>
      <c r="B4987" s="585">
        <v>43322.62777777778</v>
      </c>
      <c r="C4987" s="376" t="s">
        <v>2050</v>
      </c>
      <c r="D4987" s="355">
        <v>2483</v>
      </c>
      <c r="E4987">
        <v>0.02</v>
      </c>
      <c r="F4987">
        <v>1.14507</v>
      </c>
      <c r="G4987" s="355">
        <v>0</v>
      </c>
      <c r="H4987">
        <v>1.14507</v>
      </c>
      <c r="I4987">
        <v>5.34</v>
      </c>
      <c r="J4987" s="355">
        <v>19233.55</v>
      </c>
    </row>
    <row r="4988" spans="1:10" x14ac:dyDescent="0.2">
      <c r="A4988">
        <v>11776</v>
      </c>
      <c r="B4988" s="585">
        <v>43322.628472222219</v>
      </c>
      <c r="C4988" s="376" t="s">
        <v>93</v>
      </c>
      <c r="D4988" s="355">
        <v>2484</v>
      </c>
      <c r="E4988">
        <v>0.01</v>
      </c>
      <c r="F4988">
        <v>1.14513</v>
      </c>
      <c r="G4988" s="355">
        <v>0</v>
      </c>
      <c r="H4988">
        <v>0</v>
      </c>
    </row>
    <row r="4989" spans="1:10" x14ac:dyDescent="0.2">
      <c r="A4989">
        <v>11778</v>
      </c>
      <c r="B4989" s="585">
        <v>43322.676388888889</v>
      </c>
      <c r="C4989" s="376" t="s">
        <v>2050</v>
      </c>
      <c r="D4989" s="355">
        <v>2484</v>
      </c>
      <c r="E4989">
        <v>0.01</v>
      </c>
      <c r="F4989">
        <v>1.1435599999999999</v>
      </c>
      <c r="G4989" s="355">
        <v>0</v>
      </c>
      <c r="H4989">
        <v>1.1435599999999999</v>
      </c>
      <c r="I4989">
        <v>1.5</v>
      </c>
      <c r="J4989" s="355">
        <v>19235.05</v>
      </c>
    </row>
    <row r="4990" spans="1:10" x14ac:dyDescent="0.2">
      <c r="A4990">
        <v>11779</v>
      </c>
      <c r="B4990" s="585">
        <v>43322.676388888889</v>
      </c>
      <c r="C4990" s="376" t="s">
        <v>93</v>
      </c>
      <c r="D4990" s="355">
        <v>2485</v>
      </c>
      <c r="E4990">
        <v>0.01</v>
      </c>
      <c r="F4990">
        <v>1.1435299999999999</v>
      </c>
      <c r="G4990" s="355">
        <v>0</v>
      </c>
      <c r="H4990">
        <v>0</v>
      </c>
    </row>
    <row r="4991" spans="1:10" x14ac:dyDescent="0.2">
      <c r="A4991">
        <v>11781</v>
      </c>
      <c r="B4991" s="585">
        <v>43322.677777777775</v>
      </c>
      <c r="C4991" s="376" t="s">
        <v>2050</v>
      </c>
      <c r="D4991" s="355">
        <v>2485</v>
      </c>
      <c r="E4991">
        <v>0.01</v>
      </c>
      <c r="F4991">
        <v>1.1419600000000001</v>
      </c>
      <c r="G4991" s="355">
        <v>0</v>
      </c>
      <c r="H4991">
        <v>1.1419600000000001</v>
      </c>
      <c r="I4991">
        <v>1.5</v>
      </c>
      <c r="J4991" s="355">
        <v>19236.55</v>
      </c>
    </row>
    <row r="4992" spans="1:10" x14ac:dyDescent="0.2">
      <c r="A4992">
        <v>11782</v>
      </c>
      <c r="B4992" s="585">
        <v>43322.680555555555</v>
      </c>
      <c r="C4992" s="376" t="s">
        <v>93</v>
      </c>
      <c r="D4992" s="355">
        <v>2486</v>
      </c>
      <c r="E4992">
        <v>0.01</v>
      </c>
      <c r="F4992">
        <v>1.14205</v>
      </c>
      <c r="G4992" s="355">
        <v>0</v>
      </c>
      <c r="H4992">
        <v>0</v>
      </c>
    </row>
    <row r="4993" spans="1:10" x14ac:dyDescent="0.2">
      <c r="A4993">
        <v>11792</v>
      </c>
      <c r="B4993" s="585">
        <v>43322.785416666666</v>
      </c>
      <c r="C4993" s="376" t="s">
        <v>2050</v>
      </c>
      <c r="D4993" s="355">
        <v>2486</v>
      </c>
      <c r="E4993">
        <v>0.01</v>
      </c>
      <c r="F4993">
        <v>1.1404799999999999</v>
      </c>
      <c r="G4993" s="355">
        <v>0</v>
      </c>
      <c r="H4993">
        <v>1.1404799999999999</v>
      </c>
      <c r="I4993">
        <v>1.5</v>
      </c>
      <c r="J4993" s="355">
        <v>19238.05</v>
      </c>
    </row>
    <row r="4994" spans="1:10" x14ac:dyDescent="0.2">
      <c r="A4994">
        <v>11784</v>
      </c>
      <c r="B4994" s="585">
        <v>43322.785416666666</v>
      </c>
      <c r="C4994" s="376" t="s">
        <v>92</v>
      </c>
      <c r="D4994" s="355">
        <v>2487</v>
      </c>
      <c r="E4994">
        <v>0.34</v>
      </c>
      <c r="F4994">
        <v>1.1407799999999999</v>
      </c>
      <c r="G4994" s="355">
        <v>0</v>
      </c>
      <c r="H4994">
        <v>0</v>
      </c>
    </row>
    <row r="4995" spans="1:10" x14ac:dyDescent="0.2">
      <c r="A4995">
        <v>11901</v>
      </c>
      <c r="B4995" s="585">
        <v>43328.191666666666</v>
      </c>
      <c r="C4995" s="376" t="s">
        <v>2050</v>
      </c>
      <c r="D4995" s="355">
        <v>2487</v>
      </c>
      <c r="E4995">
        <v>0.34</v>
      </c>
      <c r="F4995">
        <v>1.1373</v>
      </c>
      <c r="G4995" s="355">
        <v>0</v>
      </c>
      <c r="H4995">
        <v>1.1373</v>
      </c>
      <c r="I4995">
        <v>-144.94</v>
      </c>
      <c r="J4995" s="355">
        <v>18631.97</v>
      </c>
    </row>
    <row r="4996" spans="1:10" x14ac:dyDescent="0.2">
      <c r="A4996">
        <v>11793</v>
      </c>
      <c r="B4996" s="585">
        <v>43322.785416666666</v>
      </c>
      <c r="C4996" s="376" t="s">
        <v>93</v>
      </c>
      <c r="D4996" s="355">
        <v>2488</v>
      </c>
      <c r="E4996">
        <v>0.01</v>
      </c>
      <c r="F4996">
        <v>1.14045</v>
      </c>
      <c r="G4996" s="355">
        <v>0</v>
      </c>
      <c r="H4996">
        <v>0</v>
      </c>
    </row>
    <row r="4997" spans="1:10" x14ac:dyDescent="0.2">
      <c r="A4997">
        <v>11795</v>
      </c>
      <c r="B4997" s="585">
        <v>43322.85</v>
      </c>
      <c r="C4997" s="376" t="s">
        <v>2050</v>
      </c>
      <c r="D4997" s="355">
        <v>2488</v>
      </c>
      <c r="E4997">
        <v>0.01</v>
      </c>
      <c r="F4997">
        <v>1.1388799999999999</v>
      </c>
      <c r="G4997" s="355">
        <v>0</v>
      </c>
      <c r="H4997">
        <v>1.1388799999999999</v>
      </c>
      <c r="I4997">
        <v>1.5</v>
      </c>
      <c r="J4997" s="355">
        <v>19239.55</v>
      </c>
    </row>
    <row r="4998" spans="1:10" x14ac:dyDescent="0.2">
      <c r="A4998">
        <v>11796</v>
      </c>
      <c r="B4998" s="585">
        <v>43322.85</v>
      </c>
      <c r="C4998" s="376" t="s">
        <v>93</v>
      </c>
      <c r="D4998" s="355">
        <v>2489</v>
      </c>
      <c r="E4998">
        <v>0.01</v>
      </c>
      <c r="F4998">
        <v>1.1388199999999999</v>
      </c>
      <c r="G4998" s="355">
        <v>0</v>
      </c>
      <c r="H4998">
        <v>0</v>
      </c>
    </row>
    <row r="4999" spans="1:10" x14ac:dyDescent="0.2">
      <c r="A4999">
        <v>11805</v>
      </c>
      <c r="B4999" s="585">
        <v>43325</v>
      </c>
      <c r="C4999" s="376" t="s">
        <v>2115</v>
      </c>
      <c r="D4999" s="355">
        <v>2489</v>
      </c>
      <c r="E4999">
        <v>0.01</v>
      </c>
      <c r="F4999">
        <v>1.13731</v>
      </c>
      <c r="G4999" s="355">
        <v>0</v>
      </c>
      <c r="H4999">
        <v>1.1372500000000001</v>
      </c>
      <c r="I4999">
        <v>1.51</v>
      </c>
      <c r="J4999" s="355">
        <v>19241.060000000001</v>
      </c>
    </row>
    <row r="5000" spans="1:10" x14ac:dyDescent="0.2">
      <c r="A5000">
        <v>11806</v>
      </c>
      <c r="B5000" s="585">
        <v>43325.002083333333</v>
      </c>
      <c r="C5000" s="376" t="s">
        <v>93</v>
      </c>
      <c r="D5000" s="355">
        <v>2490</v>
      </c>
      <c r="E5000">
        <v>0.01</v>
      </c>
      <c r="F5000">
        <v>1.1376900000000001</v>
      </c>
      <c r="G5000" s="355">
        <v>0</v>
      </c>
      <c r="H5000">
        <v>0</v>
      </c>
    </row>
    <row r="5001" spans="1:10" x14ac:dyDescent="0.2">
      <c r="A5001">
        <v>11830</v>
      </c>
      <c r="B5001" s="585">
        <v>43326.499305555553</v>
      </c>
      <c r="C5001" s="376" t="s">
        <v>2050</v>
      </c>
      <c r="D5001" s="355">
        <v>2490</v>
      </c>
      <c r="E5001">
        <v>0.01</v>
      </c>
      <c r="F5001">
        <v>1.1386099999999999</v>
      </c>
      <c r="G5001" s="355">
        <v>0</v>
      </c>
      <c r="H5001">
        <v>1.1386099999999999</v>
      </c>
      <c r="I5001">
        <v>-0.92</v>
      </c>
      <c r="J5001" s="355">
        <v>19240.13</v>
      </c>
    </row>
    <row r="5002" spans="1:10" x14ac:dyDescent="0.2">
      <c r="A5002">
        <v>11808</v>
      </c>
      <c r="B5002" s="585">
        <v>43325.012499999997</v>
      </c>
      <c r="C5002" s="376" t="s">
        <v>92</v>
      </c>
      <c r="D5002" s="355">
        <v>2491</v>
      </c>
      <c r="E5002">
        <v>0.61</v>
      </c>
      <c r="F5002">
        <v>1.13727</v>
      </c>
      <c r="G5002" s="355">
        <v>0</v>
      </c>
      <c r="H5002">
        <v>0</v>
      </c>
    </row>
    <row r="5003" spans="1:10" x14ac:dyDescent="0.2">
      <c r="A5003">
        <v>11902</v>
      </c>
      <c r="B5003" s="585">
        <v>43328.191666666666</v>
      </c>
      <c r="C5003" s="376" t="s">
        <v>2050</v>
      </c>
      <c r="D5003" s="355">
        <v>2491</v>
      </c>
      <c r="E5003">
        <v>0.61</v>
      </c>
      <c r="F5003">
        <v>1.1373</v>
      </c>
      <c r="G5003" s="355">
        <v>0</v>
      </c>
      <c r="H5003">
        <v>1.1373</v>
      </c>
      <c r="I5003">
        <v>-38.67</v>
      </c>
      <c r="J5003" s="355">
        <v>18593.3</v>
      </c>
    </row>
    <row r="5004" spans="1:10" x14ac:dyDescent="0.2">
      <c r="A5004">
        <v>11817</v>
      </c>
      <c r="B5004" s="585">
        <v>43325.621527777781</v>
      </c>
      <c r="C5004" s="376" t="s">
        <v>93</v>
      </c>
      <c r="D5004" s="355">
        <v>2492</v>
      </c>
      <c r="E5004">
        <v>0.02</v>
      </c>
      <c r="F5004">
        <v>1.1413199999999999</v>
      </c>
      <c r="G5004" s="355">
        <v>0</v>
      </c>
      <c r="H5004">
        <v>0</v>
      </c>
    </row>
    <row r="5005" spans="1:10" x14ac:dyDescent="0.2">
      <c r="A5005">
        <v>11831</v>
      </c>
      <c r="B5005" s="585">
        <v>43326.499305555553</v>
      </c>
      <c r="C5005" s="376" t="s">
        <v>2050</v>
      </c>
      <c r="D5005" s="355">
        <v>2492</v>
      </c>
      <c r="E5005">
        <v>0.02</v>
      </c>
      <c r="F5005">
        <v>1.1386099999999999</v>
      </c>
      <c r="G5005" s="355">
        <v>0</v>
      </c>
      <c r="H5005">
        <v>1.1386099999999999</v>
      </c>
      <c r="I5005">
        <v>5.41</v>
      </c>
      <c r="J5005" s="355">
        <v>19245.54</v>
      </c>
    </row>
    <row r="5006" spans="1:10" x14ac:dyDescent="0.2">
      <c r="A5006">
        <v>11832</v>
      </c>
      <c r="B5006" s="585">
        <v>43326.499305555553</v>
      </c>
      <c r="C5006" s="376" t="s">
        <v>93</v>
      </c>
      <c r="D5006" s="355">
        <v>2493</v>
      </c>
      <c r="E5006">
        <v>0.01</v>
      </c>
      <c r="F5006">
        <v>1.1385799999999999</v>
      </c>
      <c r="G5006" s="355">
        <v>0</v>
      </c>
      <c r="H5006">
        <v>0</v>
      </c>
    </row>
    <row r="5007" spans="1:10" x14ac:dyDescent="0.2">
      <c r="A5007">
        <v>11834</v>
      </c>
      <c r="B5007" s="585">
        <v>43326.75277777778</v>
      </c>
      <c r="C5007" s="376" t="s">
        <v>2050</v>
      </c>
      <c r="D5007" s="355">
        <v>2493</v>
      </c>
      <c r="E5007">
        <v>0.01</v>
      </c>
      <c r="F5007">
        <v>1.1370100000000001</v>
      </c>
      <c r="G5007" s="355">
        <v>0</v>
      </c>
      <c r="H5007">
        <v>1.1370100000000001</v>
      </c>
      <c r="I5007">
        <v>1.5</v>
      </c>
      <c r="J5007" s="355">
        <v>19247.04</v>
      </c>
    </row>
    <row r="5008" spans="1:10" x14ac:dyDescent="0.2">
      <c r="A5008">
        <v>11835</v>
      </c>
      <c r="B5008" s="585">
        <v>43326.75277777778</v>
      </c>
      <c r="C5008" s="376" t="s">
        <v>93</v>
      </c>
      <c r="D5008" s="355">
        <v>2494</v>
      </c>
      <c r="E5008">
        <v>0.01</v>
      </c>
      <c r="F5008">
        <v>1.1369899999999999</v>
      </c>
      <c r="G5008" s="355">
        <v>0</v>
      </c>
      <c r="H5008">
        <v>0</v>
      </c>
    </row>
    <row r="5009" spans="1:10" x14ac:dyDescent="0.2">
      <c r="A5009">
        <v>11837</v>
      </c>
      <c r="B5009" s="585">
        <v>43326.763194444444</v>
      </c>
      <c r="C5009" s="376" t="s">
        <v>2050</v>
      </c>
      <c r="D5009" s="355">
        <v>2494</v>
      </c>
      <c r="E5009">
        <v>0.01</v>
      </c>
      <c r="F5009">
        <v>1.1354200000000001</v>
      </c>
      <c r="G5009" s="355">
        <v>0</v>
      </c>
      <c r="H5009">
        <v>1.1354200000000001</v>
      </c>
      <c r="I5009">
        <v>1.5</v>
      </c>
      <c r="J5009" s="355">
        <v>19248.54</v>
      </c>
    </row>
    <row r="5010" spans="1:10" x14ac:dyDescent="0.2">
      <c r="A5010">
        <v>11838</v>
      </c>
      <c r="B5010" s="585">
        <v>43326.763888888891</v>
      </c>
      <c r="C5010" s="376" t="s">
        <v>93</v>
      </c>
      <c r="D5010" s="355">
        <v>2495</v>
      </c>
      <c r="E5010">
        <v>0.01</v>
      </c>
      <c r="F5010">
        <v>1.1356999999999999</v>
      </c>
      <c r="G5010" s="355">
        <v>0</v>
      </c>
      <c r="H5010">
        <v>0</v>
      </c>
    </row>
    <row r="5011" spans="1:10" x14ac:dyDescent="0.2">
      <c r="A5011">
        <v>11840</v>
      </c>
      <c r="B5011" s="585">
        <v>43326.794444444444</v>
      </c>
      <c r="C5011" s="376" t="s">
        <v>2050</v>
      </c>
      <c r="D5011" s="355">
        <v>2495</v>
      </c>
      <c r="E5011">
        <v>0.01</v>
      </c>
      <c r="F5011">
        <v>1.1341300000000001</v>
      </c>
      <c r="G5011" s="355">
        <v>0</v>
      </c>
      <c r="H5011">
        <v>1.1341300000000001</v>
      </c>
      <c r="I5011">
        <v>1.5</v>
      </c>
      <c r="J5011" s="355">
        <v>19250.04</v>
      </c>
    </row>
    <row r="5012" spans="1:10" x14ac:dyDescent="0.2">
      <c r="A5012">
        <v>11841</v>
      </c>
      <c r="B5012" s="585">
        <v>43326.794444444444</v>
      </c>
      <c r="C5012" s="376" t="s">
        <v>93</v>
      </c>
      <c r="D5012" s="355">
        <v>2496</v>
      </c>
      <c r="E5012">
        <v>0.01</v>
      </c>
      <c r="F5012">
        <v>1.1340699999999999</v>
      </c>
      <c r="G5012" s="355">
        <v>0</v>
      </c>
      <c r="H5012">
        <v>0</v>
      </c>
    </row>
    <row r="5013" spans="1:10" x14ac:dyDescent="0.2">
      <c r="A5013">
        <v>11863</v>
      </c>
      <c r="B5013" s="585">
        <v>43327.247916666667</v>
      </c>
      <c r="C5013" s="376" t="s">
        <v>2050</v>
      </c>
      <c r="D5013" s="355">
        <v>2496</v>
      </c>
      <c r="E5013">
        <v>0.01</v>
      </c>
      <c r="F5013">
        <v>1.1325700000000001</v>
      </c>
      <c r="G5013" s="355">
        <v>0</v>
      </c>
      <c r="H5013">
        <v>1.1325700000000001</v>
      </c>
      <c r="I5013">
        <v>1.5</v>
      </c>
      <c r="J5013" s="355">
        <v>19251.54</v>
      </c>
    </row>
    <row r="5014" spans="1:10" x14ac:dyDescent="0.2">
      <c r="A5014">
        <v>11843</v>
      </c>
      <c r="B5014" s="585">
        <v>43326.837500000001</v>
      </c>
      <c r="C5014" s="376" t="s">
        <v>92</v>
      </c>
      <c r="D5014" s="355">
        <v>2497</v>
      </c>
      <c r="E5014">
        <v>1.1000000000000001</v>
      </c>
      <c r="F5014">
        <v>1.1337699999999999</v>
      </c>
      <c r="G5014" s="355">
        <v>0</v>
      </c>
      <c r="H5014">
        <v>0</v>
      </c>
    </row>
    <row r="5015" spans="1:10" x14ac:dyDescent="0.2">
      <c r="A5015">
        <v>11903</v>
      </c>
      <c r="B5015" s="585">
        <v>43328.191666666666</v>
      </c>
      <c r="C5015" s="376" t="s">
        <v>2050</v>
      </c>
      <c r="D5015" s="355">
        <v>2497</v>
      </c>
      <c r="E5015">
        <v>1.1000000000000001</v>
      </c>
      <c r="F5015">
        <v>1.1373</v>
      </c>
      <c r="G5015" s="355">
        <v>0</v>
      </c>
      <c r="H5015">
        <v>1.1373</v>
      </c>
      <c r="I5015">
        <v>328.33</v>
      </c>
      <c r="J5015" s="355">
        <v>18921.62</v>
      </c>
    </row>
    <row r="5016" spans="1:10" x14ac:dyDescent="0.2">
      <c r="A5016">
        <v>11864</v>
      </c>
      <c r="B5016" s="585">
        <v>43327.247916666667</v>
      </c>
      <c r="C5016" s="376" t="s">
        <v>93</v>
      </c>
      <c r="D5016" s="355">
        <v>2498</v>
      </c>
      <c r="E5016">
        <v>0.01</v>
      </c>
      <c r="F5016">
        <v>1.13256</v>
      </c>
      <c r="G5016" s="355">
        <v>0</v>
      </c>
      <c r="H5016">
        <v>0</v>
      </c>
    </row>
    <row r="5017" spans="1:10" x14ac:dyDescent="0.2">
      <c r="A5017">
        <v>11866</v>
      </c>
      <c r="B5017" s="585">
        <v>43327.603472222225</v>
      </c>
      <c r="C5017" s="376" t="s">
        <v>2050</v>
      </c>
      <c r="D5017" s="355">
        <v>2498</v>
      </c>
      <c r="E5017">
        <v>0.01</v>
      </c>
      <c r="F5017">
        <v>1.1309899999999999</v>
      </c>
      <c r="G5017" s="355">
        <v>0</v>
      </c>
      <c r="H5017">
        <v>1.1309899999999999</v>
      </c>
      <c r="I5017">
        <v>1.5</v>
      </c>
      <c r="J5017" s="355">
        <v>19253.04</v>
      </c>
    </row>
    <row r="5018" spans="1:10" x14ac:dyDescent="0.2">
      <c r="A5018">
        <v>11867</v>
      </c>
      <c r="B5018" s="585">
        <v>43327.603472222225</v>
      </c>
      <c r="C5018" s="376" t="s">
        <v>93</v>
      </c>
      <c r="D5018" s="355">
        <v>2499</v>
      </c>
      <c r="E5018">
        <v>0.01</v>
      </c>
      <c r="F5018">
        <v>1.1309199999999999</v>
      </c>
      <c r="G5018" s="355">
        <v>0</v>
      </c>
      <c r="H5018">
        <v>0</v>
      </c>
    </row>
    <row r="5019" spans="1:10" x14ac:dyDescent="0.2">
      <c r="A5019">
        <v>12083</v>
      </c>
      <c r="B5019" s="585">
        <v>43335.837500000001</v>
      </c>
      <c r="C5019" s="376" t="s">
        <v>2050</v>
      </c>
      <c r="D5019" s="355">
        <v>2499</v>
      </c>
      <c r="E5019">
        <v>0.01</v>
      </c>
      <c r="F5019">
        <v>1.1536900000000001</v>
      </c>
      <c r="G5019" s="355">
        <v>0</v>
      </c>
      <c r="H5019">
        <v>1.1536900000000001</v>
      </c>
      <c r="I5019">
        <v>-22.19</v>
      </c>
      <c r="J5019" s="355">
        <v>20253.47</v>
      </c>
    </row>
    <row r="5020" spans="1:10" x14ac:dyDescent="0.2">
      <c r="A5020">
        <v>11869</v>
      </c>
      <c r="B5020" s="585">
        <v>43327.70416666667</v>
      </c>
      <c r="C5020" s="376" t="s">
        <v>92</v>
      </c>
      <c r="D5020" s="355">
        <v>2500</v>
      </c>
      <c r="E5020">
        <v>1.98</v>
      </c>
      <c r="F5020">
        <v>1.1302700000000001</v>
      </c>
      <c r="G5020" s="355">
        <v>0</v>
      </c>
      <c r="H5020">
        <v>0</v>
      </c>
    </row>
    <row r="5021" spans="1:10" x14ac:dyDescent="0.2">
      <c r="A5021">
        <v>11904</v>
      </c>
      <c r="B5021" s="585">
        <v>43328.191666666666</v>
      </c>
      <c r="C5021" s="376" t="s">
        <v>2050</v>
      </c>
      <c r="D5021" s="355">
        <v>2500</v>
      </c>
      <c r="E5021">
        <v>1.98</v>
      </c>
      <c r="F5021">
        <v>1.1373</v>
      </c>
      <c r="G5021" s="355">
        <v>0</v>
      </c>
      <c r="H5021">
        <v>1.1373</v>
      </c>
      <c r="I5021">
        <v>1307.51</v>
      </c>
      <c r="J5021" s="355">
        <v>20229.14</v>
      </c>
    </row>
    <row r="5022" spans="1:10" x14ac:dyDescent="0.2">
      <c r="A5022">
        <v>11880</v>
      </c>
      <c r="B5022" s="585">
        <v>43327.811805555553</v>
      </c>
      <c r="C5022" s="376" t="s">
        <v>93</v>
      </c>
      <c r="D5022" s="355">
        <v>2501</v>
      </c>
      <c r="E5022">
        <v>0.02</v>
      </c>
      <c r="F5022">
        <v>1.13442</v>
      </c>
      <c r="G5022" s="355">
        <v>0</v>
      </c>
      <c r="H5022">
        <v>0</v>
      </c>
    </row>
    <row r="5023" spans="1:10" x14ac:dyDescent="0.2">
      <c r="A5023">
        <v>12084</v>
      </c>
      <c r="B5023" s="585">
        <v>43335.837500000001</v>
      </c>
      <c r="C5023" s="376" t="s">
        <v>2050</v>
      </c>
      <c r="D5023" s="355">
        <v>2501</v>
      </c>
      <c r="E5023">
        <v>0.02</v>
      </c>
      <c r="F5023">
        <v>1.1536900000000001</v>
      </c>
      <c r="G5023" s="355">
        <v>0</v>
      </c>
      <c r="H5023">
        <v>1.1536900000000001</v>
      </c>
      <c r="I5023">
        <v>-37.369999999999997</v>
      </c>
      <c r="J5023" s="355">
        <v>20216.099999999999</v>
      </c>
    </row>
    <row r="5024" spans="1:10" x14ac:dyDescent="0.2">
      <c r="A5024">
        <v>11905</v>
      </c>
      <c r="B5024" s="585">
        <v>43328.194444444445</v>
      </c>
      <c r="C5024" s="376" t="s">
        <v>92</v>
      </c>
      <c r="D5024" s="355">
        <v>2502</v>
      </c>
      <c r="E5024">
        <v>0.01</v>
      </c>
      <c r="F5024">
        <v>1.1366799999999999</v>
      </c>
      <c r="G5024" s="355">
        <v>0</v>
      </c>
      <c r="H5024">
        <v>0</v>
      </c>
    </row>
    <row r="5025" spans="1:10" x14ac:dyDescent="0.2">
      <c r="A5025">
        <v>11911</v>
      </c>
      <c r="B5025" s="585">
        <v>43328.227777777778</v>
      </c>
      <c r="C5025" s="376" t="s">
        <v>2050</v>
      </c>
      <c r="D5025" s="355">
        <v>2502</v>
      </c>
      <c r="E5025">
        <v>0.01</v>
      </c>
      <c r="F5025">
        <v>1.13825</v>
      </c>
      <c r="G5025" s="355">
        <v>0</v>
      </c>
      <c r="H5025">
        <v>1.13825</v>
      </c>
      <c r="I5025">
        <v>1.5</v>
      </c>
      <c r="J5025" s="355">
        <v>20230.64</v>
      </c>
    </row>
    <row r="5026" spans="1:10" x14ac:dyDescent="0.2">
      <c r="A5026">
        <v>11907</v>
      </c>
      <c r="B5026" s="585">
        <v>43328.218055555553</v>
      </c>
      <c r="C5026" s="376" t="s">
        <v>93</v>
      </c>
      <c r="D5026" s="355">
        <v>2503</v>
      </c>
      <c r="E5026">
        <v>0.03</v>
      </c>
      <c r="F5026">
        <v>1.13792</v>
      </c>
      <c r="G5026" s="355">
        <v>0</v>
      </c>
      <c r="H5026">
        <v>0</v>
      </c>
    </row>
    <row r="5027" spans="1:10" x14ac:dyDescent="0.2">
      <c r="A5027">
        <v>12085</v>
      </c>
      <c r="B5027" s="585">
        <v>43335.837500000001</v>
      </c>
      <c r="C5027" s="376" t="s">
        <v>2050</v>
      </c>
      <c r="D5027" s="355">
        <v>2503</v>
      </c>
      <c r="E5027">
        <v>0.03</v>
      </c>
      <c r="F5027">
        <v>1.1536900000000001</v>
      </c>
      <c r="G5027" s="355">
        <v>0</v>
      </c>
      <c r="H5027">
        <v>1.1536900000000001</v>
      </c>
      <c r="I5027">
        <v>-46.15</v>
      </c>
      <c r="J5027" s="355">
        <v>20169.95</v>
      </c>
    </row>
    <row r="5028" spans="1:10" x14ac:dyDescent="0.2">
      <c r="A5028">
        <v>11912</v>
      </c>
      <c r="B5028" s="585">
        <v>43328.227777777778</v>
      </c>
      <c r="C5028" s="376" t="s">
        <v>92</v>
      </c>
      <c r="D5028" s="355">
        <v>2504</v>
      </c>
      <c r="E5028">
        <v>0.01</v>
      </c>
      <c r="F5028">
        <v>1.13826</v>
      </c>
      <c r="G5028" s="355">
        <v>0</v>
      </c>
      <c r="H5028">
        <v>0</v>
      </c>
    </row>
    <row r="5029" spans="1:10" x14ac:dyDescent="0.2">
      <c r="A5029">
        <v>11914</v>
      </c>
      <c r="B5029" s="585">
        <v>43328.699305555558</v>
      </c>
      <c r="C5029" s="376" t="s">
        <v>2050</v>
      </c>
      <c r="D5029" s="355">
        <v>2504</v>
      </c>
      <c r="E5029">
        <v>0.01</v>
      </c>
      <c r="F5029">
        <v>1.1398299999999999</v>
      </c>
      <c r="G5029" s="355">
        <v>0</v>
      </c>
      <c r="H5029">
        <v>1.1398299999999999</v>
      </c>
      <c r="I5029">
        <v>1.5</v>
      </c>
      <c r="J5029" s="355">
        <v>20232.14</v>
      </c>
    </row>
    <row r="5030" spans="1:10" x14ac:dyDescent="0.2">
      <c r="A5030">
        <v>11915</v>
      </c>
      <c r="B5030" s="585">
        <v>43328.699305555558</v>
      </c>
      <c r="C5030" s="376" t="s">
        <v>92</v>
      </c>
      <c r="D5030" s="355">
        <v>2505</v>
      </c>
      <c r="E5030">
        <v>0.01</v>
      </c>
      <c r="F5030">
        <v>1.1399300000000001</v>
      </c>
      <c r="G5030" s="355">
        <v>0</v>
      </c>
      <c r="H5030">
        <v>0</v>
      </c>
    </row>
    <row r="5031" spans="1:10" x14ac:dyDescent="0.2">
      <c r="A5031">
        <v>11925</v>
      </c>
      <c r="B5031" s="585">
        <v>43329.407638888886</v>
      </c>
      <c r="C5031" s="376" t="s">
        <v>2050</v>
      </c>
      <c r="D5031" s="355">
        <v>2505</v>
      </c>
      <c r="E5031">
        <v>0.01</v>
      </c>
      <c r="F5031">
        <v>1.1392500000000001</v>
      </c>
      <c r="G5031" s="355">
        <v>0</v>
      </c>
      <c r="H5031">
        <v>1.1392500000000001</v>
      </c>
      <c r="I5031">
        <v>-0.87</v>
      </c>
      <c r="J5031" s="355">
        <v>20231.27</v>
      </c>
    </row>
    <row r="5032" spans="1:10" x14ac:dyDescent="0.2">
      <c r="A5032">
        <v>11917</v>
      </c>
      <c r="B5032" s="585">
        <v>43328.822222222225</v>
      </c>
      <c r="C5032" s="376" t="s">
        <v>92</v>
      </c>
      <c r="D5032" s="355">
        <v>2506</v>
      </c>
      <c r="E5032">
        <v>0.02</v>
      </c>
      <c r="F5032">
        <v>1.1363700000000001</v>
      </c>
      <c r="G5032" s="355">
        <v>0</v>
      </c>
      <c r="H5032">
        <v>0</v>
      </c>
    </row>
    <row r="5033" spans="1:10" x14ac:dyDescent="0.2">
      <c r="A5033">
        <v>11926</v>
      </c>
      <c r="B5033" s="585">
        <v>43329.407638888886</v>
      </c>
      <c r="C5033" s="376" t="s">
        <v>2050</v>
      </c>
      <c r="D5033" s="355">
        <v>2506</v>
      </c>
      <c r="E5033">
        <v>0.02</v>
      </c>
      <c r="F5033">
        <v>1.1392500000000001</v>
      </c>
      <c r="G5033" s="355">
        <v>0</v>
      </c>
      <c r="H5033">
        <v>1.1392500000000001</v>
      </c>
      <c r="I5033">
        <v>5.38</v>
      </c>
      <c r="J5033" s="355">
        <v>20236.650000000001</v>
      </c>
    </row>
    <row r="5034" spans="1:10" x14ac:dyDescent="0.2">
      <c r="A5034">
        <v>11927</v>
      </c>
      <c r="B5034" s="585">
        <v>43329.407638888886</v>
      </c>
      <c r="C5034" s="376" t="s">
        <v>92</v>
      </c>
      <c r="D5034" s="355">
        <v>2507</v>
      </c>
      <c r="E5034">
        <v>0.01</v>
      </c>
      <c r="F5034">
        <v>1.1392599999999999</v>
      </c>
      <c r="G5034" s="355">
        <v>0</v>
      </c>
      <c r="H5034">
        <v>0</v>
      </c>
    </row>
    <row r="5035" spans="1:10" x14ac:dyDescent="0.2">
      <c r="A5035">
        <v>11929</v>
      </c>
      <c r="B5035" s="585">
        <v>43329.463888888888</v>
      </c>
      <c r="C5035" s="376" t="s">
        <v>2050</v>
      </c>
      <c r="D5035" s="355">
        <v>2507</v>
      </c>
      <c r="E5035">
        <v>0.01</v>
      </c>
      <c r="F5035">
        <v>1.14083</v>
      </c>
      <c r="G5035" s="355">
        <v>0</v>
      </c>
      <c r="H5035">
        <v>1.14083</v>
      </c>
      <c r="I5035">
        <v>1.5</v>
      </c>
      <c r="J5035" s="355">
        <v>20238.150000000001</v>
      </c>
    </row>
    <row r="5036" spans="1:10" x14ac:dyDescent="0.2">
      <c r="A5036">
        <v>11930</v>
      </c>
      <c r="B5036" s="585">
        <v>43329.465277777781</v>
      </c>
      <c r="C5036" s="376" t="s">
        <v>92</v>
      </c>
      <c r="D5036" s="355">
        <v>2508</v>
      </c>
      <c r="E5036">
        <v>0.01</v>
      </c>
      <c r="F5036">
        <v>1.14133</v>
      </c>
      <c r="G5036" s="355">
        <v>0</v>
      </c>
      <c r="H5036">
        <v>0</v>
      </c>
    </row>
    <row r="5037" spans="1:10" x14ac:dyDescent="0.2">
      <c r="A5037">
        <v>11940</v>
      </c>
      <c r="B5037" s="585">
        <v>43329.661111111112</v>
      </c>
      <c r="C5037" s="376" t="s">
        <v>2050</v>
      </c>
      <c r="D5037" s="355">
        <v>2508</v>
      </c>
      <c r="E5037">
        <v>0.01</v>
      </c>
      <c r="F5037">
        <v>1.14056</v>
      </c>
      <c r="G5037" s="355">
        <v>0</v>
      </c>
      <c r="H5037">
        <v>1.14056</v>
      </c>
      <c r="I5037">
        <v>-0.84</v>
      </c>
      <c r="J5037" s="355">
        <v>20237.310000000001</v>
      </c>
    </row>
    <row r="5038" spans="1:10" x14ac:dyDescent="0.2">
      <c r="A5038">
        <v>11932</v>
      </c>
      <c r="B5038" s="585">
        <v>43329.465277777781</v>
      </c>
      <c r="C5038" s="376" t="s">
        <v>93</v>
      </c>
      <c r="D5038" s="355">
        <v>2509</v>
      </c>
      <c r="E5038">
        <v>0.06</v>
      </c>
      <c r="F5038">
        <v>1.1414200000000001</v>
      </c>
      <c r="G5038" s="355">
        <v>0</v>
      </c>
      <c r="H5038">
        <v>0</v>
      </c>
    </row>
    <row r="5039" spans="1:10" x14ac:dyDescent="0.2">
      <c r="A5039">
        <v>12086</v>
      </c>
      <c r="B5039" s="585">
        <v>43335.837500000001</v>
      </c>
      <c r="C5039" s="376" t="s">
        <v>2050</v>
      </c>
      <c r="D5039" s="355">
        <v>2509</v>
      </c>
      <c r="E5039">
        <v>0.06</v>
      </c>
      <c r="F5039">
        <v>1.1536900000000001</v>
      </c>
      <c r="G5039" s="355">
        <v>0</v>
      </c>
      <c r="H5039">
        <v>1.1536900000000001</v>
      </c>
      <c r="I5039">
        <v>-71.69</v>
      </c>
      <c r="J5039" s="355">
        <v>20098.259999999998</v>
      </c>
    </row>
    <row r="5040" spans="1:10" x14ac:dyDescent="0.2">
      <c r="A5040">
        <v>11937</v>
      </c>
      <c r="B5040" s="585">
        <v>43329.542361111111</v>
      </c>
      <c r="C5040" s="376" t="s">
        <v>92</v>
      </c>
      <c r="D5040" s="355">
        <v>2510</v>
      </c>
      <c r="E5040">
        <v>0.02</v>
      </c>
      <c r="F5040">
        <v>1.1378200000000001</v>
      </c>
      <c r="G5040" s="355">
        <v>0</v>
      </c>
      <c r="H5040">
        <v>0</v>
      </c>
    </row>
    <row r="5041" spans="1:10" x14ac:dyDescent="0.2">
      <c r="A5041">
        <v>11941</v>
      </c>
      <c r="B5041" s="585">
        <v>43329.661111111112</v>
      </c>
      <c r="C5041" s="376" t="s">
        <v>2050</v>
      </c>
      <c r="D5041" s="355">
        <v>2510</v>
      </c>
      <c r="E5041">
        <v>0.02</v>
      </c>
      <c r="F5041">
        <v>1.14056</v>
      </c>
      <c r="G5041" s="355">
        <v>0</v>
      </c>
      <c r="H5041">
        <v>1.14056</v>
      </c>
      <c r="I5041">
        <v>5.34</v>
      </c>
      <c r="J5041" s="355">
        <v>20242.650000000001</v>
      </c>
    </row>
    <row r="5042" spans="1:10" x14ac:dyDescent="0.2">
      <c r="A5042">
        <v>11942</v>
      </c>
      <c r="B5042" s="585">
        <v>43329.661111111112</v>
      </c>
      <c r="C5042" s="376" t="s">
        <v>92</v>
      </c>
      <c r="D5042" s="355">
        <v>2511</v>
      </c>
      <c r="E5042">
        <v>0.01</v>
      </c>
      <c r="F5042">
        <v>1.14059</v>
      </c>
      <c r="G5042" s="355">
        <v>0</v>
      </c>
      <c r="H5042">
        <v>0</v>
      </c>
    </row>
    <row r="5043" spans="1:10" x14ac:dyDescent="0.2">
      <c r="A5043">
        <v>11944</v>
      </c>
      <c r="B5043" s="585">
        <v>43329.736805555556</v>
      </c>
      <c r="C5043" s="376" t="s">
        <v>2050</v>
      </c>
      <c r="D5043" s="355">
        <v>2511</v>
      </c>
      <c r="E5043">
        <v>0.01</v>
      </c>
      <c r="F5043">
        <v>1.1421600000000001</v>
      </c>
      <c r="G5043" s="355">
        <v>0</v>
      </c>
      <c r="H5043">
        <v>1.1421600000000001</v>
      </c>
      <c r="I5043">
        <v>1.5</v>
      </c>
      <c r="J5043" s="355">
        <v>20244.150000000001</v>
      </c>
    </row>
    <row r="5044" spans="1:10" x14ac:dyDescent="0.2">
      <c r="A5044">
        <v>11945</v>
      </c>
      <c r="B5044" s="585">
        <v>43329.736805555556</v>
      </c>
      <c r="C5044" s="376" t="s">
        <v>92</v>
      </c>
      <c r="D5044" s="355">
        <v>2512</v>
      </c>
      <c r="E5044">
        <v>0.01</v>
      </c>
      <c r="F5044">
        <v>1.1422000000000001</v>
      </c>
      <c r="G5044" s="355">
        <v>0</v>
      </c>
      <c r="H5044">
        <v>0</v>
      </c>
    </row>
    <row r="5045" spans="1:10" x14ac:dyDescent="0.2">
      <c r="A5045">
        <v>11947</v>
      </c>
      <c r="B5045" s="585">
        <v>43329.904861111114</v>
      </c>
      <c r="C5045" s="376" t="s">
        <v>2050</v>
      </c>
      <c r="D5045" s="355">
        <v>2512</v>
      </c>
      <c r="E5045">
        <v>0.01</v>
      </c>
      <c r="F5045">
        <v>1.14377</v>
      </c>
      <c r="G5045" s="355">
        <v>0</v>
      </c>
      <c r="H5045">
        <v>1.14377</v>
      </c>
      <c r="I5045">
        <v>1.5</v>
      </c>
      <c r="J5045" s="355">
        <v>20245.650000000001</v>
      </c>
    </row>
    <row r="5046" spans="1:10" x14ac:dyDescent="0.2">
      <c r="A5046">
        <v>11948</v>
      </c>
      <c r="B5046" s="585">
        <v>43329.904861111114</v>
      </c>
      <c r="C5046" s="376" t="s">
        <v>92</v>
      </c>
      <c r="D5046" s="355">
        <v>2513</v>
      </c>
      <c r="E5046">
        <v>0.01</v>
      </c>
      <c r="F5046">
        <v>1.14395</v>
      </c>
      <c r="G5046" s="355">
        <v>0</v>
      </c>
      <c r="H5046">
        <v>0</v>
      </c>
    </row>
    <row r="5047" spans="1:10" x14ac:dyDescent="0.2">
      <c r="A5047">
        <v>11958</v>
      </c>
      <c r="B5047" s="585">
        <v>43332.685416666667</v>
      </c>
      <c r="C5047" s="376" t="s">
        <v>2050</v>
      </c>
      <c r="D5047" s="355">
        <v>2513</v>
      </c>
      <c r="E5047">
        <v>0.01</v>
      </c>
      <c r="F5047">
        <v>1.1432199999999999</v>
      </c>
      <c r="G5047" s="355">
        <v>0</v>
      </c>
      <c r="H5047">
        <v>1.1432199999999999</v>
      </c>
      <c r="I5047">
        <v>-0.92</v>
      </c>
      <c r="J5047" s="355">
        <v>20244.73</v>
      </c>
    </row>
    <row r="5048" spans="1:10" x14ac:dyDescent="0.2">
      <c r="A5048">
        <v>11955</v>
      </c>
      <c r="B5048" s="585">
        <v>43332.496527777781</v>
      </c>
      <c r="C5048" s="376" t="s">
        <v>92</v>
      </c>
      <c r="D5048" s="355">
        <v>2514</v>
      </c>
      <c r="E5048">
        <v>0.02</v>
      </c>
      <c r="F5048">
        <v>1.1404399999999999</v>
      </c>
      <c r="G5048" s="355">
        <v>0</v>
      </c>
      <c r="H5048">
        <v>0</v>
      </c>
    </row>
    <row r="5049" spans="1:10" x14ac:dyDescent="0.2">
      <c r="A5049">
        <v>11959</v>
      </c>
      <c r="B5049" s="585">
        <v>43332.685416666667</v>
      </c>
      <c r="C5049" s="376" t="s">
        <v>2050</v>
      </c>
      <c r="D5049" s="355">
        <v>2514</v>
      </c>
      <c r="E5049">
        <v>0.02</v>
      </c>
      <c r="F5049">
        <v>1.1432199999999999</v>
      </c>
      <c r="G5049" s="355">
        <v>0</v>
      </c>
      <c r="H5049">
        <v>1.1432199999999999</v>
      </c>
      <c r="I5049">
        <v>5.42</v>
      </c>
      <c r="J5049" s="355">
        <v>20250.150000000001</v>
      </c>
    </row>
    <row r="5050" spans="1:10" x14ac:dyDescent="0.2">
      <c r="A5050">
        <v>11960</v>
      </c>
      <c r="B5050" s="585">
        <v>43332.685416666667</v>
      </c>
      <c r="C5050" s="376" t="s">
        <v>92</v>
      </c>
      <c r="D5050" s="355">
        <v>2515</v>
      </c>
      <c r="E5050">
        <v>0.01</v>
      </c>
      <c r="F5050">
        <v>1.14324</v>
      </c>
      <c r="G5050" s="355">
        <v>0</v>
      </c>
      <c r="H5050">
        <v>0</v>
      </c>
    </row>
    <row r="5051" spans="1:10" x14ac:dyDescent="0.2">
      <c r="A5051">
        <v>11962</v>
      </c>
      <c r="B5051" s="585">
        <v>43332.786805555559</v>
      </c>
      <c r="C5051" s="376" t="s">
        <v>2050</v>
      </c>
      <c r="D5051" s="355">
        <v>2515</v>
      </c>
      <c r="E5051">
        <v>0.01</v>
      </c>
      <c r="F5051">
        <v>1.1448100000000001</v>
      </c>
      <c r="G5051" s="355">
        <v>0</v>
      </c>
      <c r="H5051">
        <v>1.1448100000000001</v>
      </c>
      <c r="I5051">
        <v>1.5</v>
      </c>
      <c r="J5051" s="355">
        <v>20251.650000000001</v>
      </c>
    </row>
    <row r="5052" spans="1:10" x14ac:dyDescent="0.2">
      <c r="A5052">
        <v>11963</v>
      </c>
      <c r="B5052" s="585">
        <v>43332.786805555559</v>
      </c>
      <c r="C5052" s="376" t="s">
        <v>93</v>
      </c>
      <c r="D5052" s="355">
        <v>2516</v>
      </c>
      <c r="E5052">
        <v>0.1</v>
      </c>
      <c r="F5052">
        <v>1.1449800000000001</v>
      </c>
      <c r="G5052" s="355">
        <v>0</v>
      </c>
      <c r="H5052">
        <v>0</v>
      </c>
    </row>
    <row r="5053" spans="1:10" x14ac:dyDescent="0.2">
      <c r="A5053">
        <v>12087</v>
      </c>
      <c r="B5053" s="585">
        <v>43335.837500000001</v>
      </c>
      <c r="C5053" s="376" t="s">
        <v>2050</v>
      </c>
      <c r="D5053" s="355">
        <v>2516</v>
      </c>
      <c r="E5053">
        <v>0.1</v>
      </c>
      <c r="F5053">
        <v>1.1536900000000001</v>
      </c>
      <c r="G5053" s="355">
        <v>0</v>
      </c>
      <c r="H5053">
        <v>1.1536900000000001</v>
      </c>
      <c r="I5053">
        <v>-84.53</v>
      </c>
      <c r="J5053" s="355">
        <v>20013.73</v>
      </c>
    </row>
    <row r="5054" spans="1:10" x14ac:dyDescent="0.2">
      <c r="A5054">
        <v>11969</v>
      </c>
      <c r="B5054" s="585">
        <v>43332.786805555559</v>
      </c>
      <c r="C5054" s="376" t="s">
        <v>92</v>
      </c>
      <c r="D5054" s="355">
        <v>2517</v>
      </c>
      <c r="E5054">
        <v>0.01</v>
      </c>
      <c r="F5054">
        <v>1.145</v>
      </c>
      <c r="G5054" s="355">
        <v>0</v>
      </c>
      <c r="H5054">
        <v>0</v>
      </c>
    </row>
    <row r="5055" spans="1:10" x14ac:dyDescent="0.2">
      <c r="A5055">
        <v>11971</v>
      </c>
      <c r="B5055" s="585">
        <v>43332.901388888888</v>
      </c>
      <c r="C5055" s="376" t="s">
        <v>2050</v>
      </c>
      <c r="D5055" s="355">
        <v>2517</v>
      </c>
      <c r="E5055">
        <v>0.01</v>
      </c>
      <c r="F5055">
        <v>1.1465700000000001</v>
      </c>
      <c r="G5055" s="355">
        <v>0</v>
      </c>
      <c r="H5055">
        <v>1.1465700000000001</v>
      </c>
      <c r="I5055">
        <v>1.5</v>
      </c>
      <c r="J5055" s="355">
        <v>20253.150000000001</v>
      </c>
    </row>
    <row r="5056" spans="1:10" x14ac:dyDescent="0.2">
      <c r="A5056">
        <v>11972</v>
      </c>
      <c r="B5056" s="585">
        <v>43332.901388888888</v>
      </c>
      <c r="C5056" s="376" t="s">
        <v>92</v>
      </c>
      <c r="D5056" s="355">
        <v>2518</v>
      </c>
      <c r="E5056">
        <v>0.01</v>
      </c>
      <c r="F5056">
        <v>1.14662</v>
      </c>
      <c r="G5056" s="355">
        <v>0</v>
      </c>
      <c r="H5056">
        <v>0</v>
      </c>
    </row>
    <row r="5057" spans="1:10" x14ac:dyDescent="0.2">
      <c r="A5057">
        <v>11974</v>
      </c>
      <c r="B5057" s="585">
        <v>43332.975694444445</v>
      </c>
      <c r="C5057" s="376" t="s">
        <v>2050</v>
      </c>
      <c r="D5057" s="355">
        <v>2518</v>
      </c>
      <c r="E5057">
        <v>0.01</v>
      </c>
      <c r="F5057">
        <v>1.14819</v>
      </c>
      <c r="G5057" s="355">
        <v>0</v>
      </c>
      <c r="H5057">
        <v>1.14819</v>
      </c>
      <c r="I5057">
        <v>1.5</v>
      </c>
      <c r="J5057" s="355">
        <v>20254.650000000001</v>
      </c>
    </row>
    <row r="5058" spans="1:10" x14ac:dyDescent="0.2">
      <c r="A5058">
        <v>11975</v>
      </c>
      <c r="B5058" s="585">
        <v>43332.975694444445</v>
      </c>
      <c r="C5058" s="376" t="s">
        <v>92</v>
      </c>
      <c r="D5058" s="355">
        <v>2519</v>
      </c>
      <c r="E5058">
        <v>0.01</v>
      </c>
      <c r="F5058">
        <v>1.14822</v>
      </c>
      <c r="G5058" s="355">
        <v>0</v>
      </c>
      <c r="H5058">
        <v>0</v>
      </c>
    </row>
    <row r="5059" spans="1:10" x14ac:dyDescent="0.2">
      <c r="A5059">
        <v>11991</v>
      </c>
      <c r="B5059" s="585">
        <v>43333.145833333336</v>
      </c>
      <c r="C5059" s="376" t="s">
        <v>2050</v>
      </c>
      <c r="D5059" s="355">
        <v>2519</v>
      </c>
      <c r="E5059">
        <v>0.01</v>
      </c>
      <c r="F5059">
        <v>1.14991</v>
      </c>
      <c r="G5059" s="355">
        <v>0</v>
      </c>
      <c r="H5059">
        <v>1.14991</v>
      </c>
      <c r="I5059">
        <v>1.5</v>
      </c>
      <c r="J5059" s="355">
        <v>20256.150000000001</v>
      </c>
    </row>
    <row r="5060" spans="1:10" x14ac:dyDescent="0.2">
      <c r="A5060">
        <v>11977</v>
      </c>
      <c r="B5060" s="585">
        <v>43332.976388888892</v>
      </c>
      <c r="C5060" s="376" t="s">
        <v>93</v>
      </c>
      <c r="D5060" s="355">
        <v>2520</v>
      </c>
      <c r="E5060">
        <v>0.19</v>
      </c>
      <c r="F5060">
        <v>1.14849</v>
      </c>
      <c r="G5060" s="355">
        <v>0</v>
      </c>
      <c r="H5060">
        <v>0</v>
      </c>
    </row>
    <row r="5061" spans="1:10" x14ac:dyDescent="0.2">
      <c r="A5061">
        <v>12088</v>
      </c>
      <c r="B5061" s="585">
        <v>43335.837500000001</v>
      </c>
      <c r="C5061" s="376" t="s">
        <v>2050</v>
      </c>
      <c r="D5061" s="355">
        <v>2520</v>
      </c>
      <c r="E5061">
        <v>0.19</v>
      </c>
      <c r="F5061">
        <v>1.1536900000000001</v>
      </c>
      <c r="G5061" s="355">
        <v>0</v>
      </c>
      <c r="H5061">
        <v>1.1536900000000001</v>
      </c>
      <c r="I5061">
        <v>-93.92</v>
      </c>
      <c r="J5061" s="355">
        <v>19919.82</v>
      </c>
    </row>
    <row r="5062" spans="1:10" x14ac:dyDescent="0.2">
      <c r="A5062">
        <v>11992</v>
      </c>
      <c r="B5062" s="585">
        <v>43333.145833333336</v>
      </c>
      <c r="C5062" s="376" t="s">
        <v>92</v>
      </c>
      <c r="D5062" s="355">
        <v>2521</v>
      </c>
      <c r="E5062">
        <v>0.01</v>
      </c>
      <c r="F5062">
        <v>1.1499299999999999</v>
      </c>
      <c r="G5062" s="355">
        <v>0</v>
      </c>
      <c r="H5062">
        <v>0</v>
      </c>
    </row>
    <row r="5063" spans="1:10" x14ac:dyDescent="0.2">
      <c r="A5063">
        <v>11994</v>
      </c>
      <c r="B5063" s="585">
        <v>43333.147916666669</v>
      </c>
      <c r="C5063" s="376" t="s">
        <v>2050</v>
      </c>
      <c r="D5063" s="355">
        <v>2521</v>
      </c>
      <c r="E5063">
        <v>0.01</v>
      </c>
      <c r="F5063">
        <v>1.1515</v>
      </c>
      <c r="G5063" s="355">
        <v>0</v>
      </c>
      <c r="H5063">
        <v>1.1515</v>
      </c>
      <c r="I5063">
        <v>1.5</v>
      </c>
      <c r="J5063" s="355">
        <v>20257.650000000001</v>
      </c>
    </row>
    <row r="5064" spans="1:10" x14ac:dyDescent="0.2">
      <c r="A5064">
        <v>11995</v>
      </c>
      <c r="B5064" s="585">
        <v>43333.149305555555</v>
      </c>
      <c r="C5064" s="376" t="s">
        <v>93</v>
      </c>
      <c r="D5064" s="355">
        <v>2522</v>
      </c>
      <c r="E5064">
        <v>0.34</v>
      </c>
      <c r="F5064">
        <v>1.15296</v>
      </c>
      <c r="G5064" s="355">
        <v>0</v>
      </c>
      <c r="H5064">
        <v>0</v>
      </c>
    </row>
    <row r="5065" spans="1:10" x14ac:dyDescent="0.2">
      <c r="A5065">
        <v>12089</v>
      </c>
      <c r="B5065" s="585">
        <v>43335.837500000001</v>
      </c>
      <c r="C5065" s="376" t="s">
        <v>2050</v>
      </c>
      <c r="D5065" s="355">
        <v>2522</v>
      </c>
      <c r="E5065">
        <v>0.34</v>
      </c>
      <c r="F5065">
        <v>1.1536900000000001</v>
      </c>
      <c r="G5065" s="355">
        <v>0</v>
      </c>
      <c r="H5065">
        <v>1.1536900000000001</v>
      </c>
      <c r="I5065">
        <v>-18.309999999999999</v>
      </c>
      <c r="J5065" s="355">
        <v>19901.509999999998</v>
      </c>
    </row>
    <row r="5066" spans="1:10" x14ac:dyDescent="0.2">
      <c r="A5066">
        <v>12003</v>
      </c>
      <c r="B5066" s="585">
        <v>43333.149305555555</v>
      </c>
      <c r="C5066" s="376" t="s">
        <v>92</v>
      </c>
      <c r="D5066" s="355">
        <v>2523</v>
      </c>
      <c r="E5066">
        <v>0.01</v>
      </c>
      <c r="F5066">
        <v>1.1530199999999999</v>
      </c>
      <c r="G5066" s="355">
        <v>0</v>
      </c>
      <c r="H5066">
        <v>0</v>
      </c>
    </row>
    <row r="5067" spans="1:10" x14ac:dyDescent="0.2">
      <c r="A5067">
        <v>12008</v>
      </c>
      <c r="B5067" s="585">
        <v>43333.70208333333</v>
      </c>
      <c r="C5067" s="376" t="s">
        <v>2050</v>
      </c>
      <c r="D5067" s="355">
        <v>2523</v>
      </c>
      <c r="E5067">
        <v>0.01</v>
      </c>
      <c r="F5067">
        <v>1.1522600000000001</v>
      </c>
      <c r="G5067" s="355">
        <v>0</v>
      </c>
      <c r="H5067">
        <v>1.1522600000000001</v>
      </c>
      <c r="I5067">
        <v>-0.83</v>
      </c>
      <c r="J5067" s="355">
        <v>20256.82</v>
      </c>
    </row>
    <row r="5068" spans="1:10" x14ac:dyDescent="0.2">
      <c r="A5068">
        <v>12005</v>
      </c>
      <c r="B5068" s="585">
        <v>43333.636805555558</v>
      </c>
      <c r="C5068" s="376" t="s">
        <v>92</v>
      </c>
      <c r="D5068" s="355">
        <v>2524</v>
      </c>
      <c r="E5068">
        <v>0.02</v>
      </c>
      <c r="F5068">
        <v>1.1495200000000001</v>
      </c>
      <c r="G5068" s="355">
        <v>0</v>
      </c>
      <c r="H5068">
        <v>0</v>
      </c>
    </row>
    <row r="5069" spans="1:10" x14ac:dyDescent="0.2">
      <c r="A5069">
        <v>12009</v>
      </c>
      <c r="B5069" s="585">
        <v>43333.70208333333</v>
      </c>
      <c r="C5069" s="376" t="s">
        <v>2050</v>
      </c>
      <c r="D5069" s="355">
        <v>2524</v>
      </c>
      <c r="E5069">
        <v>0.02</v>
      </c>
      <c r="F5069">
        <v>1.1522600000000001</v>
      </c>
      <c r="G5069" s="355">
        <v>0</v>
      </c>
      <c r="H5069">
        <v>1.1522600000000001</v>
      </c>
      <c r="I5069">
        <v>5.34</v>
      </c>
      <c r="J5069" s="355">
        <v>20262.16</v>
      </c>
    </row>
    <row r="5070" spans="1:10" x14ac:dyDescent="0.2">
      <c r="A5070">
        <v>12010</v>
      </c>
      <c r="B5070" s="585">
        <v>43333.70208333333</v>
      </c>
      <c r="C5070" s="376" t="s">
        <v>92</v>
      </c>
      <c r="D5070" s="355">
        <v>2525</v>
      </c>
      <c r="E5070">
        <v>0.01</v>
      </c>
      <c r="F5070">
        <v>1.15238</v>
      </c>
      <c r="G5070" s="355">
        <v>0</v>
      </c>
      <c r="H5070">
        <v>0</v>
      </c>
    </row>
    <row r="5071" spans="1:10" x14ac:dyDescent="0.2">
      <c r="A5071">
        <v>12012</v>
      </c>
      <c r="B5071" s="585">
        <v>43333.816666666666</v>
      </c>
      <c r="C5071" s="376" t="s">
        <v>2050</v>
      </c>
      <c r="D5071" s="355">
        <v>2525</v>
      </c>
      <c r="E5071">
        <v>0.01</v>
      </c>
      <c r="F5071">
        <v>1.15395</v>
      </c>
      <c r="G5071" s="355">
        <v>0</v>
      </c>
      <c r="H5071">
        <v>1.15395</v>
      </c>
      <c r="I5071">
        <v>1.5</v>
      </c>
      <c r="J5071" s="355">
        <v>20263.66</v>
      </c>
    </row>
    <row r="5072" spans="1:10" x14ac:dyDescent="0.2">
      <c r="A5072">
        <v>12013</v>
      </c>
      <c r="B5072" s="585">
        <v>43333.816666666666</v>
      </c>
      <c r="C5072" s="376" t="s">
        <v>92</v>
      </c>
      <c r="D5072" s="355">
        <v>2526</v>
      </c>
      <c r="E5072">
        <v>0.01</v>
      </c>
      <c r="F5072">
        <v>1.15401</v>
      </c>
      <c r="G5072" s="355">
        <v>0</v>
      </c>
      <c r="H5072">
        <v>0</v>
      </c>
    </row>
    <row r="5073" spans="1:10" x14ac:dyDescent="0.2">
      <c r="A5073">
        <v>12015</v>
      </c>
      <c r="B5073" s="585">
        <v>43333.829861111109</v>
      </c>
      <c r="C5073" s="376" t="s">
        <v>2050</v>
      </c>
      <c r="D5073" s="355">
        <v>2526</v>
      </c>
      <c r="E5073">
        <v>0.01</v>
      </c>
      <c r="F5073">
        <v>1.1555800000000001</v>
      </c>
      <c r="G5073" s="355">
        <v>0</v>
      </c>
      <c r="H5073">
        <v>1.1555800000000001</v>
      </c>
      <c r="I5073">
        <v>1.5</v>
      </c>
      <c r="J5073" s="355">
        <v>20265.16</v>
      </c>
    </row>
    <row r="5074" spans="1:10" x14ac:dyDescent="0.2">
      <c r="A5074">
        <v>12016</v>
      </c>
      <c r="B5074" s="585">
        <v>43333.833333333336</v>
      </c>
      <c r="C5074" s="376" t="s">
        <v>92</v>
      </c>
      <c r="D5074" s="355">
        <v>2527</v>
      </c>
      <c r="E5074">
        <v>0.01</v>
      </c>
      <c r="F5074">
        <v>1.1558900000000001</v>
      </c>
      <c r="G5074" s="355">
        <v>0</v>
      </c>
      <c r="H5074">
        <v>0</v>
      </c>
    </row>
    <row r="5075" spans="1:10" x14ac:dyDescent="0.2">
      <c r="A5075">
        <v>12027</v>
      </c>
      <c r="B5075" s="585">
        <v>43333.859722222223</v>
      </c>
      <c r="C5075" s="376" t="s">
        <v>2050</v>
      </c>
      <c r="D5075" s="355">
        <v>2527</v>
      </c>
      <c r="E5075">
        <v>0.01</v>
      </c>
      <c r="F5075">
        <v>1.1574599999999999</v>
      </c>
      <c r="G5075" s="355">
        <v>0</v>
      </c>
      <c r="H5075">
        <v>1.1574599999999999</v>
      </c>
      <c r="I5075">
        <v>1.5</v>
      </c>
      <c r="J5075" s="355">
        <v>20266.66</v>
      </c>
    </row>
    <row r="5076" spans="1:10" x14ac:dyDescent="0.2">
      <c r="A5076">
        <v>12018</v>
      </c>
      <c r="B5076" s="585">
        <v>43333.834027777775</v>
      </c>
      <c r="C5076" s="376" t="s">
        <v>93</v>
      </c>
      <c r="D5076" s="355">
        <v>2528</v>
      </c>
      <c r="E5076">
        <v>0.61</v>
      </c>
      <c r="F5076">
        <v>1.15646</v>
      </c>
      <c r="G5076" s="355">
        <v>0</v>
      </c>
      <c r="H5076">
        <v>0</v>
      </c>
    </row>
    <row r="5077" spans="1:10" x14ac:dyDescent="0.2">
      <c r="A5077">
        <v>12090</v>
      </c>
      <c r="B5077" s="585">
        <v>43335.837500000001</v>
      </c>
      <c r="C5077" s="376" t="s">
        <v>2050</v>
      </c>
      <c r="D5077" s="355">
        <v>2528</v>
      </c>
      <c r="E5077">
        <v>0.61</v>
      </c>
      <c r="F5077">
        <v>1.1536900000000001</v>
      </c>
      <c r="G5077" s="355">
        <v>0</v>
      </c>
      <c r="H5077">
        <v>1.1536900000000001</v>
      </c>
      <c r="I5077">
        <v>180.66</v>
      </c>
      <c r="J5077" s="355">
        <v>20082.169999999998</v>
      </c>
    </row>
    <row r="5078" spans="1:10" x14ac:dyDescent="0.2">
      <c r="A5078">
        <v>12028</v>
      </c>
      <c r="B5078" s="585">
        <v>43333.859722222223</v>
      </c>
      <c r="C5078" s="376" t="s">
        <v>92</v>
      </c>
      <c r="D5078" s="355">
        <v>2529</v>
      </c>
      <c r="E5078">
        <v>0.01</v>
      </c>
      <c r="F5078">
        <v>1.1575</v>
      </c>
      <c r="G5078" s="355">
        <v>0</v>
      </c>
      <c r="H5078">
        <v>0</v>
      </c>
    </row>
    <row r="5079" spans="1:10" x14ac:dyDescent="0.2">
      <c r="A5079">
        <v>12030</v>
      </c>
      <c r="B5079" s="585">
        <v>43333.863888888889</v>
      </c>
      <c r="C5079" s="376" t="s">
        <v>2050</v>
      </c>
      <c r="D5079" s="355">
        <v>2529</v>
      </c>
      <c r="E5079">
        <v>0.01</v>
      </c>
      <c r="F5079">
        <v>1.15907</v>
      </c>
      <c r="G5079" s="355">
        <v>0</v>
      </c>
      <c r="H5079">
        <v>1.15907</v>
      </c>
      <c r="I5079">
        <v>1.5</v>
      </c>
      <c r="J5079" s="355">
        <v>20268.16</v>
      </c>
    </row>
    <row r="5080" spans="1:10" x14ac:dyDescent="0.2">
      <c r="A5080">
        <v>12031</v>
      </c>
      <c r="B5080" s="585">
        <v>43333.864583333336</v>
      </c>
      <c r="C5080" s="376" t="s">
        <v>92</v>
      </c>
      <c r="D5080" s="355">
        <v>2530</v>
      </c>
      <c r="E5080">
        <v>0.01</v>
      </c>
      <c r="F5080">
        <v>1.15855</v>
      </c>
      <c r="G5080" s="355">
        <v>0</v>
      </c>
      <c r="H5080">
        <v>0</v>
      </c>
    </row>
    <row r="5081" spans="1:10" x14ac:dyDescent="0.2">
      <c r="A5081">
        <v>12053</v>
      </c>
      <c r="B5081" s="585">
        <v>43334.550694444442</v>
      </c>
      <c r="C5081" s="376" t="s">
        <v>2050</v>
      </c>
      <c r="D5081" s="355">
        <v>2530</v>
      </c>
      <c r="E5081">
        <v>0.01</v>
      </c>
      <c r="F5081">
        <v>1.1602399999999999</v>
      </c>
      <c r="G5081" s="355">
        <v>0</v>
      </c>
      <c r="H5081">
        <v>1.1602399999999999</v>
      </c>
      <c r="I5081">
        <v>1.5</v>
      </c>
      <c r="J5081" s="355">
        <v>20269.66</v>
      </c>
    </row>
    <row r="5082" spans="1:10" x14ac:dyDescent="0.2">
      <c r="A5082">
        <v>12033</v>
      </c>
      <c r="B5082" s="585">
        <v>43333.868750000001</v>
      </c>
      <c r="C5082" s="376" t="s">
        <v>93</v>
      </c>
      <c r="D5082" s="355">
        <v>2531</v>
      </c>
      <c r="E5082">
        <v>1.1000000000000001</v>
      </c>
      <c r="F5082">
        <v>1.1599600000000001</v>
      </c>
      <c r="G5082" s="355">
        <v>0</v>
      </c>
      <c r="H5082">
        <v>0</v>
      </c>
    </row>
    <row r="5083" spans="1:10" x14ac:dyDescent="0.2">
      <c r="A5083">
        <v>12091</v>
      </c>
      <c r="B5083" s="585">
        <v>43335.837500000001</v>
      </c>
      <c r="C5083" s="376" t="s">
        <v>2050</v>
      </c>
      <c r="D5083" s="355">
        <v>2531</v>
      </c>
      <c r="E5083">
        <v>1.1000000000000001</v>
      </c>
      <c r="F5083">
        <v>1.1536900000000001</v>
      </c>
      <c r="G5083" s="355">
        <v>0</v>
      </c>
      <c r="H5083">
        <v>1.1536900000000001</v>
      </c>
      <c r="I5083">
        <v>710.78</v>
      </c>
      <c r="J5083" s="355">
        <v>20792.95</v>
      </c>
    </row>
    <row r="5084" spans="1:10" x14ac:dyDescent="0.2">
      <c r="A5084">
        <v>12054</v>
      </c>
      <c r="B5084" s="585">
        <v>43334.550694444442</v>
      </c>
      <c r="C5084" s="376" t="s">
        <v>92</v>
      </c>
      <c r="D5084" s="355">
        <v>2532</v>
      </c>
      <c r="E5084">
        <v>0.01</v>
      </c>
      <c r="F5084">
        <v>1.16025</v>
      </c>
      <c r="G5084" s="355">
        <v>0</v>
      </c>
      <c r="H5084">
        <v>0</v>
      </c>
    </row>
    <row r="5085" spans="1:10" x14ac:dyDescent="0.2">
      <c r="A5085">
        <v>12056</v>
      </c>
      <c r="B5085" s="585">
        <v>43334.636111111111</v>
      </c>
      <c r="C5085" s="376" t="s">
        <v>2050</v>
      </c>
      <c r="D5085" s="355">
        <v>2532</v>
      </c>
      <c r="E5085">
        <v>0.01</v>
      </c>
      <c r="F5085">
        <v>1.1618200000000001</v>
      </c>
      <c r="G5085" s="355">
        <v>0</v>
      </c>
      <c r="H5085">
        <v>1.1618200000000001</v>
      </c>
      <c r="I5085">
        <v>1.5</v>
      </c>
      <c r="J5085" s="355">
        <v>20271.16</v>
      </c>
    </row>
    <row r="5086" spans="1:10" x14ac:dyDescent="0.2">
      <c r="A5086">
        <v>12057</v>
      </c>
      <c r="B5086" s="585">
        <v>43334.636111111111</v>
      </c>
      <c r="C5086" s="376" t="s">
        <v>92</v>
      </c>
      <c r="D5086" s="355">
        <v>2533</v>
      </c>
      <c r="E5086">
        <v>0.01</v>
      </c>
      <c r="F5086">
        <v>1.16184</v>
      </c>
      <c r="G5086" s="355">
        <v>0</v>
      </c>
      <c r="H5086">
        <v>0</v>
      </c>
    </row>
    <row r="5087" spans="1:10" x14ac:dyDescent="0.2">
      <c r="A5087">
        <v>12062</v>
      </c>
      <c r="B5087" s="585">
        <v>43334.877083333333</v>
      </c>
      <c r="C5087" s="376" t="s">
        <v>2050</v>
      </c>
      <c r="D5087" s="355">
        <v>2533</v>
      </c>
      <c r="E5087">
        <v>0.01</v>
      </c>
      <c r="F5087">
        <v>1.16106</v>
      </c>
      <c r="G5087" s="355">
        <v>0</v>
      </c>
      <c r="H5087">
        <v>1.16106</v>
      </c>
      <c r="I5087">
        <v>-0.85</v>
      </c>
      <c r="J5087" s="355">
        <v>20270.310000000001</v>
      </c>
    </row>
    <row r="5088" spans="1:10" x14ac:dyDescent="0.2">
      <c r="A5088">
        <v>12059</v>
      </c>
      <c r="B5088" s="585">
        <v>43334.874305555553</v>
      </c>
      <c r="C5088" s="376" t="s">
        <v>92</v>
      </c>
      <c r="D5088" s="355">
        <v>2534</v>
      </c>
      <c r="E5088">
        <v>0.02</v>
      </c>
      <c r="F5088">
        <v>1.15832</v>
      </c>
      <c r="G5088" s="355">
        <v>0</v>
      </c>
      <c r="H5088">
        <v>0</v>
      </c>
    </row>
    <row r="5089" spans="1:10" x14ac:dyDescent="0.2">
      <c r="A5089">
        <v>12063</v>
      </c>
      <c r="B5089" s="585">
        <v>43334.877083333333</v>
      </c>
      <c r="C5089" s="376" t="s">
        <v>2050</v>
      </c>
      <c r="D5089" s="355">
        <v>2534</v>
      </c>
      <c r="E5089">
        <v>0.02</v>
      </c>
      <c r="F5089">
        <v>1.16106</v>
      </c>
      <c r="G5089" s="355">
        <v>0</v>
      </c>
      <c r="H5089">
        <v>1.16106</v>
      </c>
      <c r="I5089">
        <v>5.34</v>
      </c>
      <c r="J5089" s="355">
        <v>20275.650000000001</v>
      </c>
    </row>
    <row r="5090" spans="1:10" x14ac:dyDescent="0.2">
      <c r="A5090">
        <v>12064</v>
      </c>
      <c r="B5090" s="585">
        <v>43334.878472222219</v>
      </c>
      <c r="C5090" s="376" t="s">
        <v>92</v>
      </c>
      <c r="D5090" s="355">
        <v>2535</v>
      </c>
      <c r="E5090">
        <v>0.01</v>
      </c>
      <c r="F5090">
        <v>1.1611499999999999</v>
      </c>
      <c r="G5090" s="355">
        <v>0</v>
      </c>
      <c r="H5090">
        <v>0</v>
      </c>
    </row>
    <row r="5091" spans="1:10" x14ac:dyDescent="0.2">
      <c r="A5091">
        <v>12101</v>
      </c>
      <c r="B5091" s="585">
        <v>43336.573611111111</v>
      </c>
      <c r="C5091" s="376" t="s">
        <v>2050</v>
      </c>
      <c r="D5091" s="355">
        <v>2535</v>
      </c>
      <c r="E5091">
        <v>0.01</v>
      </c>
      <c r="F5091">
        <v>1.1581600000000001</v>
      </c>
      <c r="G5091" s="355">
        <v>0</v>
      </c>
      <c r="H5091">
        <v>1.1581600000000001</v>
      </c>
      <c r="I5091">
        <v>-3.54</v>
      </c>
      <c r="J5091" s="355">
        <v>20789.41</v>
      </c>
    </row>
    <row r="5092" spans="1:10" x14ac:dyDescent="0.2">
      <c r="A5092">
        <v>12076</v>
      </c>
      <c r="B5092" s="585">
        <v>43335.131249999999</v>
      </c>
      <c r="C5092" s="376" t="s">
        <v>92</v>
      </c>
      <c r="D5092" s="355">
        <v>2536</v>
      </c>
      <c r="E5092">
        <v>0.02</v>
      </c>
      <c r="F5092">
        <v>1.1575899999999999</v>
      </c>
      <c r="G5092" s="355">
        <v>0</v>
      </c>
      <c r="H5092">
        <v>0</v>
      </c>
    </row>
    <row r="5093" spans="1:10" x14ac:dyDescent="0.2">
      <c r="A5093">
        <v>12102</v>
      </c>
      <c r="B5093" s="585">
        <v>43336.573611111111</v>
      </c>
      <c r="C5093" s="376" t="s">
        <v>2050</v>
      </c>
      <c r="D5093" s="355">
        <v>2536</v>
      </c>
      <c r="E5093">
        <v>0.02</v>
      </c>
      <c r="F5093">
        <v>1.1581600000000001</v>
      </c>
      <c r="G5093" s="355">
        <v>0</v>
      </c>
      <c r="H5093">
        <v>1.1581600000000001</v>
      </c>
      <c r="I5093">
        <v>0.76</v>
      </c>
      <c r="J5093" s="355">
        <v>20790.169999999998</v>
      </c>
    </row>
    <row r="5094" spans="1:10" x14ac:dyDescent="0.2">
      <c r="A5094">
        <v>12079</v>
      </c>
      <c r="B5094" s="585">
        <v>43335.837500000001</v>
      </c>
      <c r="C5094" s="376" t="s">
        <v>92</v>
      </c>
      <c r="D5094" s="355">
        <v>2537</v>
      </c>
      <c r="E5094">
        <v>0.03</v>
      </c>
      <c r="F5094">
        <v>1.15405</v>
      </c>
      <c r="G5094" s="355">
        <v>0</v>
      </c>
      <c r="H5094">
        <v>0</v>
      </c>
    </row>
    <row r="5095" spans="1:10" x14ac:dyDescent="0.2">
      <c r="A5095">
        <v>12103</v>
      </c>
      <c r="B5095" s="585">
        <v>43336.573611111111</v>
      </c>
      <c r="C5095" s="376" t="s">
        <v>2050</v>
      </c>
      <c r="D5095" s="355">
        <v>2537</v>
      </c>
      <c r="E5095">
        <v>0.03</v>
      </c>
      <c r="F5095">
        <v>1.1581600000000001</v>
      </c>
      <c r="G5095" s="355">
        <v>0</v>
      </c>
      <c r="H5095">
        <v>1.1581600000000001</v>
      </c>
      <c r="I5095">
        <v>11.76</v>
      </c>
      <c r="J5095" s="355">
        <v>20801.939999999999</v>
      </c>
    </row>
    <row r="5096" spans="1:10" x14ac:dyDescent="0.2">
      <c r="A5096">
        <v>12092</v>
      </c>
      <c r="B5096" s="585">
        <v>43335.837500000001</v>
      </c>
      <c r="C5096" s="376" t="s">
        <v>93</v>
      </c>
      <c r="D5096" s="355">
        <v>2538</v>
      </c>
      <c r="E5096">
        <v>0.01</v>
      </c>
      <c r="F5096">
        <v>1.1536599999999999</v>
      </c>
      <c r="G5096" s="355">
        <v>0</v>
      </c>
      <c r="H5096">
        <v>0</v>
      </c>
    </row>
    <row r="5097" spans="1:10" x14ac:dyDescent="0.2">
      <c r="A5097">
        <v>12186</v>
      </c>
      <c r="B5097" s="585">
        <v>43341.372916666667</v>
      </c>
      <c r="C5097" s="376" t="s">
        <v>2050</v>
      </c>
      <c r="D5097" s="355">
        <v>2538</v>
      </c>
      <c r="E5097">
        <v>0.01</v>
      </c>
      <c r="F5097">
        <v>1.1674800000000001</v>
      </c>
      <c r="G5097" s="355">
        <v>0</v>
      </c>
      <c r="H5097">
        <v>1.1674800000000001</v>
      </c>
      <c r="I5097">
        <v>-13.63</v>
      </c>
      <c r="J5097" s="355">
        <v>20806.3</v>
      </c>
    </row>
    <row r="5098" spans="1:10" x14ac:dyDescent="0.2">
      <c r="A5098">
        <v>12098</v>
      </c>
      <c r="B5098" s="585">
        <v>43336.357638888891</v>
      </c>
      <c r="C5098" s="376" t="s">
        <v>93</v>
      </c>
      <c r="D5098" s="355">
        <v>2539</v>
      </c>
      <c r="E5098">
        <v>0.02</v>
      </c>
      <c r="F5098">
        <v>1.15717</v>
      </c>
      <c r="G5098" s="355">
        <v>0</v>
      </c>
      <c r="H5098">
        <v>0</v>
      </c>
    </row>
    <row r="5099" spans="1:10" x14ac:dyDescent="0.2">
      <c r="A5099">
        <v>12187</v>
      </c>
      <c r="B5099" s="585">
        <v>43341.372916666667</v>
      </c>
      <c r="C5099" s="376" t="s">
        <v>2050</v>
      </c>
      <c r="D5099" s="355">
        <v>2539</v>
      </c>
      <c r="E5099">
        <v>0.02</v>
      </c>
      <c r="F5099">
        <v>1.1674800000000001</v>
      </c>
      <c r="G5099" s="355">
        <v>0</v>
      </c>
      <c r="H5099">
        <v>1.1674800000000001</v>
      </c>
      <c r="I5099">
        <v>-20.37</v>
      </c>
      <c r="J5099" s="355">
        <v>20785.93</v>
      </c>
    </row>
    <row r="5100" spans="1:10" x14ac:dyDescent="0.2">
      <c r="A5100">
        <v>12104</v>
      </c>
      <c r="B5100" s="585">
        <v>43336.573611111111</v>
      </c>
      <c r="C5100" s="376" t="s">
        <v>92</v>
      </c>
      <c r="D5100" s="355">
        <v>2540</v>
      </c>
      <c r="E5100">
        <v>0.01</v>
      </c>
      <c r="F5100">
        <v>1.1581999999999999</v>
      </c>
      <c r="G5100" s="355">
        <v>0</v>
      </c>
      <c r="H5100">
        <v>0</v>
      </c>
    </row>
    <row r="5101" spans="1:10" x14ac:dyDescent="0.2">
      <c r="A5101">
        <v>12106</v>
      </c>
      <c r="B5101" s="585">
        <v>43336.615972222222</v>
      </c>
      <c r="C5101" s="376" t="s">
        <v>2050</v>
      </c>
      <c r="D5101" s="355">
        <v>2540</v>
      </c>
      <c r="E5101">
        <v>0.01</v>
      </c>
      <c r="F5101">
        <v>1.15977</v>
      </c>
      <c r="G5101" s="355">
        <v>0</v>
      </c>
      <c r="H5101">
        <v>1.15977</v>
      </c>
      <c r="I5101">
        <v>1.5</v>
      </c>
      <c r="J5101" s="355">
        <v>20803.439999999999</v>
      </c>
    </row>
    <row r="5102" spans="1:10" x14ac:dyDescent="0.2">
      <c r="A5102">
        <v>12107</v>
      </c>
      <c r="B5102" s="585">
        <v>43336.615972222222</v>
      </c>
      <c r="C5102" s="376" t="s">
        <v>92</v>
      </c>
      <c r="D5102" s="355">
        <v>2541</v>
      </c>
      <c r="E5102">
        <v>0.01</v>
      </c>
      <c r="F5102">
        <v>1.15978</v>
      </c>
      <c r="G5102" s="355">
        <v>0</v>
      </c>
      <c r="H5102">
        <v>0</v>
      </c>
    </row>
    <row r="5103" spans="1:10" x14ac:dyDescent="0.2">
      <c r="A5103">
        <v>12109</v>
      </c>
      <c r="B5103" s="585">
        <v>43336.709027777775</v>
      </c>
      <c r="C5103" s="376" t="s">
        <v>2050</v>
      </c>
      <c r="D5103" s="355">
        <v>2541</v>
      </c>
      <c r="E5103">
        <v>0.01</v>
      </c>
      <c r="F5103">
        <v>1.1613500000000001</v>
      </c>
      <c r="G5103" s="355">
        <v>0</v>
      </c>
      <c r="H5103">
        <v>1.1613500000000001</v>
      </c>
      <c r="I5103">
        <v>1.5</v>
      </c>
      <c r="J5103" s="355">
        <v>20804.939999999999</v>
      </c>
    </row>
    <row r="5104" spans="1:10" x14ac:dyDescent="0.2">
      <c r="A5104">
        <v>12110</v>
      </c>
      <c r="B5104" s="585">
        <v>43336.711805555555</v>
      </c>
      <c r="C5104" s="376" t="s">
        <v>2112</v>
      </c>
      <c r="D5104" s="355">
        <v>2542</v>
      </c>
      <c r="E5104">
        <v>0.03</v>
      </c>
      <c r="F5104">
        <v>1.1626300000000001</v>
      </c>
      <c r="G5104" s="355">
        <v>0</v>
      </c>
      <c r="H5104">
        <v>0</v>
      </c>
    </row>
    <row r="5105" spans="1:10" x14ac:dyDescent="0.2">
      <c r="A5105">
        <v>12116</v>
      </c>
      <c r="B5105" s="585">
        <v>43336.711805555555</v>
      </c>
      <c r="C5105" s="376" t="s">
        <v>93</v>
      </c>
      <c r="D5105" s="355">
        <v>2542</v>
      </c>
      <c r="E5105">
        <v>0.03</v>
      </c>
      <c r="F5105">
        <v>1.1626300000000001</v>
      </c>
      <c r="G5105" s="355">
        <v>0</v>
      </c>
      <c r="H5105">
        <v>1.1577900000000001</v>
      </c>
    </row>
    <row r="5106" spans="1:10" x14ac:dyDescent="0.2">
      <c r="A5106">
        <v>12188</v>
      </c>
      <c r="B5106" s="585">
        <v>43341.372916666667</v>
      </c>
      <c r="C5106" s="376" t="s">
        <v>2050</v>
      </c>
      <c r="D5106" s="355">
        <v>2542</v>
      </c>
      <c r="E5106">
        <v>0.03</v>
      </c>
      <c r="F5106">
        <v>1.1674800000000001</v>
      </c>
      <c r="G5106" s="355">
        <v>0</v>
      </c>
      <c r="H5106">
        <v>1.1674800000000001</v>
      </c>
      <c r="I5106">
        <v>-14.17</v>
      </c>
      <c r="J5106" s="355">
        <v>20771.759999999998</v>
      </c>
    </row>
    <row r="5107" spans="1:10" x14ac:dyDescent="0.2">
      <c r="A5107">
        <v>12114</v>
      </c>
      <c r="B5107" s="585">
        <v>43336.711805555555</v>
      </c>
      <c r="C5107" s="376" t="s">
        <v>92</v>
      </c>
      <c r="D5107" s="355">
        <v>2543</v>
      </c>
      <c r="E5107">
        <v>0.01</v>
      </c>
      <c r="F5107">
        <v>1.1633100000000001</v>
      </c>
      <c r="G5107" s="355">
        <v>0</v>
      </c>
      <c r="H5107">
        <v>0</v>
      </c>
    </row>
    <row r="5108" spans="1:10" x14ac:dyDescent="0.2">
      <c r="A5108">
        <v>12124</v>
      </c>
      <c r="B5108" s="585">
        <v>43339.122916666667</v>
      </c>
      <c r="C5108" s="376" t="s">
        <v>2050</v>
      </c>
      <c r="D5108" s="355">
        <v>2543</v>
      </c>
      <c r="E5108">
        <v>0.01</v>
      </c>
      <c r="F5108">
        <v>1.165</v>
      </c>
      <c r="G5108" s="355">
        <v>0</v>
      </c>
      <c r="H5108">
        <v>1.165</v>
      </c>
      <c r="I5108">
        <v>1.5</v>
      </c>
      <c r="J5108" s="355">
        <v>20806.439999999999</v>
      </c>
    </row>
    <row r="5109" spans="1:10" x14ac:dyDescent="0.2">
      <c r="A5109">
        <v>12125</v>
      </c>
      <c r="B5109" s="585">
        <v>43339.125</v>
      </c>
      <c r="C5109" s="376" t="s">
        <v>92</v>
      </c>
      <c r="D5109" s="355">
        <v>2544</v>
      </c>
      <c r="E5109">
        <v>0.01</v>
      </c>
      <c r="F5109">
        <v>1.16442</v>
      </c>
      <c r="G5109" s="355">
        <v>0</v>
      </c>
      <c r="H5109">
        <v>0</v>
      </c>
    </row>
    <row r="5110" spans="1:10" x14ac:dyDescent="0.2">
      <c r="A5110">
        <v>12130</v>
      </c>
      <c r="B5110" s="585">
        <v>43339.635416666664</v>
      </c>
      <c r="C5110" s="376" t="s">
        <v>2050</v>
      </c>
      <c r="D5110" s="355">
        <v>2544</v>
      </c>
      <c r="E5110">
        <v>0.01</v>
      </c>
      <c r="F5110">
        <v>1.1636</v>
      </c>
      <c r="G5110" s="355">
        <v>0</v>
      </c>
      <c r="H5110">
        <v>1.1636</v>
      </c>
      <c r="I5110">
        <v>-0.89</v>
      </c>
      <c r="J5110" s="355">
        <v>20805.55</v>
      </c>
    </row>
    <row r="5111" spans="1:10" x14ac:dyDescent="0.2">
      <c r="A5111">
        <v>12127</v>
      </c>
      <c r="B5111" s="585">
        <v>43339.388194444444</v>
      </c>
      <c r="C5111" s="376" t="s">
        <v>92</v>
      </c>
      <c r="D5111" s="355">
        <v>2545</v>
      </c>
      <c r="E5111">
        <v>0.02</v>
      </c>
      <c r="F5111">
        <v>1.1608400000000001</v>
      </c>
      <c r="G5111" s="355">
        <v>0</v>
      </c>
      <c r="H5111">
        <v>0</v>
      </c>
    </row>
    <row r="5112" spans="1:10" x14ac:dyDescent="0.2">
      <c r="A5112">
        <v>12131</v>
      </c>
      <c r="B5112" s="585">
        <v>43339.635416666664</v>
      </c>
      <c r="C5112" s="376" t="s">
        <v>2050</v>
      </c>
      <c r="D5112" s="355">
        <v>2545</v>
      </c>
      <c r="E5112">
        <v>0.02</v>
      </c>
      <c r="F5112">
        <v>1.1636</v>
      </c>
      <c r="G5112" s="355">
        <v>0</v>
      </c>
      <c r="H5112">
        <v>1.1636</v>
      </c>
      <c r="I5112">
        <v>5.38</v>
      </c>
      <c r="J5112" s="355">
        <v>20810.93</v>
      </c>
    </row>
    <row r="5113" spans="1:10" x14ac:dyDescent="0.2">
      <c r="A5113">
        <v>12132</v>
      </c>
      <c r="B5113" s="585">
        <v>43339.635416666664</v>
      </c>
      <c r="C5113" s="376" t="s">
        <v>92</v>
      </c>
      <c r="D5113" s="355">
        <v>2546</v>
      </c>
      <c r="E5113">
        <v>0.01</v>
      </c>
      <c r="F5113">
        <v>1.1636200000000001</v>
      </c>
      <c r="G5113" s="355">
        <v>0</v>
      </c>
      <c r="H5113">
        <v>0</v>
      </c>
    </row>
    <row r="5114" spans="1:10" x14ac:dyDescent="0.2">
      <c r="A5114">
        <v>12134</v>
      </c>
      <c r="B5114" s="585">
        <v>43339.688888888886</v>
      </c>
      <c r="C5114" s="376" t="s">
        <v>2050</v>
      </c>
      <c r="D5114" s="355">
        <v>2546</v>
      </c>
      <c r="E5114">
        <v>0.01</v>
      </c>
      <c r="F5114">
        <v>1.1651899999999999</v>
      </c>
      <c r="G5114" s="355">
        <v>0</v>
      </c>
      <c r="H5114">
        <v>1.1651899999999999</v>
      </c>
      <c r="I5114">
        <v>1.5</v>
      </c>
      <c r="J5114" s="355">
        <v>20812.43</v>
      </c>
    </row>
    <row r="5115" spans="1:10" x14ac:dyDescent="0.2">
      <c r="A5115">
        <v>12135</v>
      </c>
      <c r="B5115" s="585">
        <v>43339.688888888886</v>
      </c>
      <c r="C5115" s="376" t="s">
        <v>92</v>
      </c>
      <c r="D5115" s="355">
        <v>2547</v>
      </c>
      <c r="E5115">
        <v>0.01</v>
      </c>
      <c r="F5115">
        <v>1.1652100000000001</v>
      </c>
      <c r="G5115" s="355">
        <v>0</v>
      </c>
      <c r="H5115">
        <v>0</v>
      </c>
    </row>
    <row r="5116" spans="1:10" x14ac:dyDescent="0.2">
      <c r="A5116">
        <v>12142</v>
      </c>
      <c r="B5116" s="585">
        <v>43339.74722222222</v>
      </c>
      <c r="C5116" s="376" t="s">
        <v>2050</v>
      </c>
      <c r="D5116" s="355">
        <v>2547</v>
      </c>
      <c r="E5116">
        <v>0.01</v>
      </c>
      <c r="F5116">
        <v>1.1667799999999999</v>
      </c>
      <c r="G5116" s="355">
        <v>0</v>
      </c>
      <c r="H5116">
        <v>1.1667799999999999</v>
      </c>
      <c r="I5116">
        <v>1.5</v>
      </c>
      <c r="J5116" s="355">
        <v>20813.93</v>
      </c>
    </row>
    <row r="5117" spans="1:10" x14ac:dyDescent="0.2">
      <c r="A5117">
        <v>12137</v>
      </c>
      <c r="B5117" s="585">
        <v>43339.724305555559</v>
      </c>
      <c r="C5117" s="376" t="s">
        <v>93</v>
      </c>
      <c r="D5117" s="355">
        <v>2548</v>
      </c>
      <c r="E5117">
        <v>0.06</v>
      </c>
      <c r="F5117">
        <v>1.1661300000000001</v>
      </c>
      <c r="G5117" s="355">
        <v>0</v>
      </c>
      <c r="H5117">
        <v>0</v>
      </c>
    </row>
    <row r="5118" spans="1:10" x14ac:dyDescent="0.2">
      <c r="A5118">
        <v>12189</v>
      </c>
      <c r="B5118" s="585">
        <v>43341.372916666667</v>
      </c>
      <c r="C5118" s="376" t="s">
        <v>2050</v>
      </c>
      <c r="D5118" s="355">
        <v>2548</v>
      </c>
      <c r="E5118">
        <v>0.06</v>
      </c>
      <c r="F5118">
        <v>1.1674800000000001</v>
      </c>
      <c r="G5118" s="355">
        <v>0</v>
      </c>
      <c r="H5118">
        <v>1.1674800000000001</v>
      </c>
      <c r="I5118">
        <v>-7.74</v>
      </c>
      <c r="J5118" s="355">
        <v>20764.03</v>
      </c>
    </row>
    <row r="5119" spans="1:10" x14ac:dyDescent="0.2">
      <c r="A5119">
        <v>12143</v>
      </c>
      <c r="B5119" s="585">
        <v>43339.74722222222</v>
      </c>
      <c r="C5119" s="376" t="s">
        <v>92</v>
      </c>
      <c r="D5119" s="355">
        <v>2549</v>
      </c>
      <c r="E5119">
        <v>0.01</v>
      </c>
      <c r="F5119">
        <v>1.1668000000000001</v>
      </c>
      <c r="G5119" s="355">
        <v>0</v>
      </c>
      <c r="H5119">
        <v>0</v>
      </c>
    </row>
    <row r="5120" spans="1:10" x14ac:dyDescent="0.2">
      <c r="A5120">
        <v>12145</v>
      </c>
      <c r="B5120" s="585">
        <v>43339.809027777781</v>
      </c>
      <c r="C5120" s="376" t="s">
        <v>2050</v>
      </c>
      <c r="D5120" s="355">
        <v>2549</v>
      </c>
      <c r="E5120">
        <v>0.01</v>
      </c>
      <c r="F5120">
        <v>1.1683699999999999</v>
      </c>
      <c r="G5120" s="355">
        <v>0</v>
      </c>
      <c r="H5120">
        <v>1.1683699999999999</v>
      </c>
      <c r="I5120">
        <v>1.5</v>
      </c>
      <c r="J5120" s="355">
        <v>20815.43</v>
      </c>
    </row>
    <row r="5121" spans="1:10" x14ac:dyDescent="0.2">
      <c r="A5121">
        <v>12146</v>
      </c>
      <c r="B5121" s="585">
        <v>43339.809027777781</v>
      </c>
      <c r="C5121" s="376" t="s">
        <v>92</v>
      </c>
      <c r="D5121" s="355">
        <v>2550</v>
      </c>
      <c r="E5121">
        <v>0.01</v>
      </c>
      <c r="F5121">
        <v>1.16839</v>
      </c>
      <c r="G5121" s="355">
        <v>0</v>
      </c>
      <c r="H5121">
        <v>0</v>
      </c>
    </row>
    <row r="5122" spans="1:10" x14ac:dyDescent="0.2">
      <c r="A5122">
        <v>12159</v>
      </c>
      <c r="B5122" s="585">
        <v>43340.538888888892</v>
      </c>
      <c r="C5122" s="376" t="s">
        <v>2050</v>
      </c>
      <c r="D5122" s="355">
        <v>2550</v>
      </c>
      <c r="E5122">
        <v>0.01</v>
      </c>
      <c r="F5122">
        <v>1.17008</v>
      </c>
      <c r="G5122" s="355">
        <v>0</v>
      </c>
      <c r="H5122">
        <v>1.17008</v>
      </c>
      <c r="I5122">
        <v>1.5</v>
      </c>
      <c r="J5122" s="355">
        <v>20816.93</v>
      </c>
    </row>
    <row r="5123" spans="1:10" x14ac:dyDescent="0.2">
      <c r="A5123">
        <v>12153</v>
      </c>
      <c r="B5123" s="585">
        <v>43340.154861111114</v>
      </c>
      <c r="C5123" s="376" t="s">
        <v>93</v>
      </c>
      <c r="D5123" s="355">
        <v>2551</v>
      </c>
      <c r="E5123">
        <v>0.1</v>
      </c>
      <c r="F5123">
        <v>1.1696500000000001</v>
      </c>
      <c r="G5123" s="355">
        <v>0</v>
      </c>
      <c r="H5123">
        <v>0</v>
      </c>
    </row>
    <row r="5124" spans="1:10" x14ac:dyDescent="0.2">
      <c r="A5124">
        <v>12190</v>
      </c>
      <c r="B5124" s="585">
        <v>43341.372916666667</v>
      </c>
      <c r="C5124" s="376" t="s">
        <v>2050</v>
      </c>
      <c r="D5124" s="355">
        <v>2551</v>
      </c>
      <c r="E5124">
        <v>0.1</v>
      </c>
      <c r="F5124">
        <v>1.1674800000000001</v>
      </c>
      <c r="G5124" s="355">
        <v>0</v>
      </c>
      <c r="H5124">
        <v>1.1674800000000001</v>
      </c>
      <c r="I5124">
        <v>21.65</v>
      </c>
      <c r="J5124" s="355">
        <v>20785.68</v>
      </c>
    </row>
    <row r="5125" spans="1:10" x14ac:dyDescent="0.2">
      <c r="A5125">
        <v>12160</v>
      </c>
      <c r="B5125" s="585">
        <v>43340.538888888892</v>
      </c>
      <c r="C5125" s="376" t="s">
        <v>92</v>
      </c>
      <c r="D5125" s="355">
        <v>2552</v>
      </c>
      <c r="E5125">
        <v>0.01</v>
      </c>
      <c r="F5125">
        <v>1.1700999999999999</v>
      </c>
      <c r="G5125" s="355">
        <v>0</v>
      </c>
      <c r="H5125">
        <v>0</v>
      </c>
    </row>
    <row r="5126" spans="1:10" x14ac:dyDescent="0.2">
      <c r="A5126">
        <v>12162</v>
      </c>
      <c r="B5126" s="585">
        <v>43340.619444444441</v>
      </c>
      <c r="C5126" s="376" t="s">
        <v>2050</v>
      </c>
      <c r="D5126" s="355">
        <v>2552</v>
      </c>
      <c r="E5126">
        <v>0.01</v>
      </c>
      <c r="F5126">
        <v>1.17167</v>
      </c>
      <c r="G5126" s="355">
        <v>0</v>
      </c>
      <c r="H5126">
        <v>1.17167</v>
      </c>
      <c r="I5126">
        <v>1.5</v>
      </c>
      <c r="J5126" s="355">
        <v>20818.43</v>
      </c>
    </row>
    <row r="5127" spans="1:10" x14ac:dyDescent="0.2">
      <c r="A5127">
        <v>12163</v>
      </c>
      <c r="B5127" s="585">
        <v>43340.619444444441</v>
      </c>
      <c r="C5127" s="376" t="s">
        <v>92</v>
      </c>
      <c r="D5127" s="355">
        <v>2553</v>
      </c>
      <c r="E5127">
        <v>0.01</v>
      </c>
      <c r="F5127">
        <v>1.1716899999999999</v>
      </c>
      <c r="G5127" s="355">
        <v>0</v>
      </c>
      <c r="H5127">
        <v>0</v>
      </c>
    </row>
    <row r="5128" spans="1:10" x14ac:dyDescent="0.2">
      <c r="A5128">
        <v>12172</v>
      </c>
      <c r="B5128" s="585">
        <v>43340.705555555556</v>
      </c>
      <c r="C5128" s="376" t="s">
        <v>2050</v>
      </c>
      <c r="D5128" s="355">
        <v>2553</v>
      </c>
      <c r="E5128">
        <v>0.01</v>
      </c>
      <c r="F5128">
        <v>1.17326</v>
      </c>
      <c r="G5128" s="355">
        <v>0</v>
      </c>
      <c r="H5128">
        <v>1.17326</v>
      </c>
      <c r="I5128">
        <v>1.5</v>
      </c>
      <c r="J5128" s="355">
        <v>20819.93</v>
      </c>
    </row>
    <row r="5129" spans="1:10" x14ac:dyDescent="0.2">
      <c r="A5129">
        <v>12165</v>
      </c>
      <c r="B5129" s="585">
        <v>43340.705555555556</v>
      </c>
      <c r="C5129" s="376" t="s">
        <v>93</v>
      </c>
      <c r="D5129" s="355">
        <v>2554</v>
      </c>
      <c r="E5129">
        <v>0.19</v>
      </c>
      <c r="F5129">
        <v>1.17317</v>
      </c>
      <c r="G5129" s="355">
        <v>0</v>
      </c>
      <c r="H5129">
        <v>0</v>
      </c>
    </row>
    <row r="5130" spans="1:10" x14ac:dyDescent="0.2">
      <c r="A5130">
        <v>12191</v>
      </c>
      <c r="B5130" s="585">
        <v>43341.372916666667</v>
      </c>
      <c r="C5130" s="376" t="s">
        <v>2050</v>
      </c>
      <c r="D5130" s="355">
        <v>2554</v>
      </c>
      <c r="E5130">
        <v>0.19</v>
      </c>
      <c r="F5130">
        <v>1.1674800000000001</v>
      </c>
      <c r="G5130" s="355">
        <v>0</v>
      </c>
      <c r="H5130">
        <v>1.1674800000000001</v>
      </c>
      <c r="I5130">
        <v>108.02</v>
      </c>
      <c r="J5130" s="355">
        <v>20893.7</v>
      </c>
    </row>
    <row r="5131" spans="1:10" x14ac:dyDescent="0.2">
      <c r="A5131">
        <v>12173</v>
      </c>
      <c r="B5131" s="585">
        <v>43340.705555555556</v>
      </c>
      <c r="C5131" s="376" t="s">
        <v>92</v>
      </c>
      <c r="D5131" s="355">
        <v>2555</v>
      </c>
      <c r="E5131">
        <v>0.01</v>
      </c>
      <c r="F5131">
        <v>1.1732899999999999</v>
      </c>
      <c r="G5131" s="355">
        <v>0</v>
      </c>
      <c r="H5131">
        <v>0</v>
      </c>
    </row>
    <row r="5132" spans="1:10" x14ac:dyDescent="0.2">
      <c r="A5132">
        <v>12204</v>
      </c>
      <c r="B5132" s="585">
        <v>43341.71875</v>
      </c>
      <c r="C5132" s="376" t="s">
        <v>2050</v>
      </c>
      <c r="D5132" s="355">
        <v>2555</v>
      </c>
      <c r="E5132">
        <v>0.01</v>
      </c>
      <c r="F5132">
        <v>1.1702300000000001</v>
      </c>
      <c r="G5132" s="355">
        <v>0</v>
      </c>
      <c r="H5132">
        <v>1.1702300000000001</v>
      </c>
      <c r="I5132">
        <v>-3.25</v>
      </c>
      <c r="J5132" s="355">
        <v>20891.95</v>
      </c>
    </row>
    <row r="5133" spans="1:10" x14ac:dyDescent="0.2">
      <c r="A5133">
        <v>12175</v>
      </c>
      <c r="B5133" s="585">
        <v>43340.893750000003</v>
      </c>
      <c r="C5133" s="376" t="s">
        <v>92</v>
      </c>
      <c r="D5133" s="355">
        <v>2556</v>
      </c>
      <c r="E5133">
        <v>0.02</v>
      </c>
      <c r="F5133">
        <v>1.16977</v>
      </c>
      <c r="G5133" s="355">
        <v>0</v>
      </c>
      <c r="H5133">
        <v>0</v>
      </c>
    </row>
    <row r="5134" spans="1:10" x14ac:dyDescent="0.2">
      <c r="A5134">
        <v>12205</v>
      </c>
      <c r="B5134" s="585">
        <v>43341.71875</v>
      </c>
      <c r="C5134" s="376" t="s">
        <v>2050</v>
      </c>
      <c r="D5134" s="355">
        <v>2556</v>
      </c>
      <c r="E5134">
        <v>0.02</v>
      </c>
      <c r="F5134">
        <v>1.1702300000000001</v>
      </c>
      <c r="G5134" s="355">
        <v>0</v>
      </c>
      <c r="H5134">
        <v>1.1702300000000001</v>
      </c>
      <c r="I5134">
        <v>0.54</v>
      </c>
      <c r="J5134" s="355">
        <v>20892.5</v>
      </c>
    </row>
    <row r="5135" spans="1:10" x14ac:dyDescent="0.2">
      <c r="A5135">
        <v>12192</v>
      </c>
      <c r="B5135" s="585">
        <v>43341.372916666667</v>
      </c>
      <c r="C5135" s="376" t="s">
        <v>93</v>
      </c>
      <c r="D5135" s="355">
        <v>2557</v>
      </c>
      <c r="E5135">
        <v>0.01</v>
      </c>
      <c r="F5135">
        <v>1.1674500000000001</v>
      </c>
      <c r="G5135" s="355">
        <v>0</v>
      </c>
      <c r="H5135">
        <v>0</v>
      </c>
    </row>
    <row r="5136" spans="1:10" x14ac:dyDescent="0.2">
      <c r="A5136">
        <v>12198</v>
      </c>
      <c r="B5136" s="585">
        <v>43341.583333333336</v>
      </c>
      <c r="C5136" s="376" t="s">
        <v>2050</v>
      </c>
      <c r="D5136" s="355">
        <v>2557</v>
      </c>
      <c r="E5136">
        <v>0.01</v>
      </c>
      <c r="F5136">
        <v>1.16588</v>
      </c>
      <c r="G5136" s="355">
        <v>0</v>
      </c>
      <c r="H5136">
        <v>1.16588</v>
      </c>
      <c r="I5136">
        <v>1.5</v>
      </c>
      <c r="J5136" s="355">
        <v>20895.2</v>
      </c>
    </row>
    <row r="5137" spans="1:10" x14ac:dyDescent="0.2">
      <c r="A5137">
        <v>12194</v>
      </c>
      <c r="B5137" s="585">
        <v>43341.524305555555</v>
      </c>
      <c r="C5137" s="376" t="s">
        <v>92</v>
      </c>
      <c r="D5137" s="355">
        <v>2558</v>
      </c>
      <c r="E5137">
        <v>0.03</v>
      </c>
      <c r="F5137">
        <v>1.1662600000000001</v>
      </c>
      <c r="G5137" s="355">
        <v>0</v>
      </c>
      <c r="H5137">
        <v>0</v>
      </c>
    </row>
    <row r="5138" spans="1:10" x14ac:dyDescent="0.2">
      <c r="A5138">
        <v>12206</v>
      </c>
      <c r="B5138" s="585">
        <v>43341.71875</v>
      </c>
      <c r="C5138" s="376" t="s">
        <v>2050</v>
      </c>
      <c r="D5138" s="355">
        <v>2558</v>
      </c>
      <c r="E5138">
        <v>0.03</v>
      </c>
      <c r="F5138">
        <v>1.1702300000000001</v>
      </c>
      <c r="G5138" s="355">
        <v>0</v>
      </c>
      <c r="H5138">
        <v>1.1702300000000001</v>
      </c>
      <c r="I5138">
        <v>11.7</v>
      </c>
      <c r="J5138" s="355">
        <v>20904.2</v>
      </c>
    </row>
    <row r="5139" spans="1:10" x14ac:dyDescent="0.2">
      <c r="A5139">
        <v>12199</v>
      </c>
      <c r="B5139" s="585">
        <v>43341.583333333336</v>
      </c>
      <c r="C5139" s="376" t="s">
        <v>93</v>
      </c>
      <c r="D5139" s="355">
        <v>2559</v>
      </c>
      <c r="E5139">
        <v>0.01</v>
      </c>
      <c r="F5139">
        <v>1.1658200000000001</v>
      </c>
      <c r="G5139" s="355">
        <v>0</v>
      </c>
      <c r="H5139">
        <v>0</v>
      </c>
    </row>
    <row r="5140" spans="1:10" x14ac:dyDescent="0.2">
      <c r="A5140">
        <v>12212</v>
      </c>
      <c r="B5140" s="585">
        <v>43342.670138888891</v>
      </c>
      <c r="C5140" s="376" t="s">
        <v>2050</v>
      </c>
      <c r="D5140" s="355">
        <v>2559</v>
      </c>
      <c r="E5140">
        <v>0.01</v>
      </c>
      <c r="F5140">
        <v>1.1668099999999999</v>
      </c>
      <c r="G5140" s="355">
        <v>0</v>
      </c>
      <c r="H5140">
        <v>1.1668099999999999</v>
      </c>
      <c r="I5140">
        <v>-0.86</v>
      </c>
      <c r="J5140" s="355">
        <v>20903.330000000002</v>
      </c>
    </row>
    <row r="5141" spans="1:10" x14ac:dyDescent="0.2">
      <c r="A5141">
        <v>12201</v>
      </c>
      <c r="B5141" s="585">
        <v>43341.708333333336</v>
      </c>
      <c r="C5141" s="376" t="s">
        <v>93</v>
      </c>
      <c r="D5141" s="355">
        <v>2560</v>
      </c>
      <c r="E5141">
        <v>0.02</v>
      </c>
      <c r="F5141">
        <v>1.16937</v>
      </c>
      <c r="G5141" s="355">
        <v>0</v>
      </c>
      <c r="H5141">
        <v>0</v>
      </c>
    </row>
    <row r="5142" spans="1:10" x14ac:dyDescent="0.2">
      <c r="A5142">
        <v>12213</v>
      </c>
      <c r="B5142" s="585">
        <v>43342.670138888891</v>
      </c>
      <c r="C5142" s="376" t="s">
        <v>2050</v>
      </c>
      <c r="D5142" s="355">
        <v>2560</v>
      </c>
      <c r="E5142">
        <v>0.02</v>
      </c>
      <c r="F5142">
        <v>1.1668099999999999</v>
      </c>
      <c r="G5142" s="355">
        <v>0</v>
      </c>
      <c r="H5142">
        <v>1.1668099999999999</v>
      </c>
      <c r="I5142">
        <v>5.37</v>
      </c>
      <c r="J5142" s="355">
        <v>20908.7</v>
      </c>
    </row>
    <row r="5143" spans="1:10" x14ac:dyDescent="0.2">
      <c r="A5143">
        <v>12207</v>
      </c>
      <c r="B5143" s="585">
        <v>43341.71875</v>
      </c>
      <c r="C5143" s="376" t="s">
        <v>92</v>
      </c>
      <c r="D5143" s="355">
        <v>2561</v>
      </c>
      <c r="E5143">
        <v>0.01</v>
      </c>
      <c r="F5143">
        <v>1.1702900000000001</v>
      </c>
      <c r="G5143" s="355">
        <v>0</v>
      </c>
      <c r="H5143">
        <v>0</v>
      </c>
    </row>
    <row r="5144" spans="1:10" x14ac:dyDescent="0.2">
      <c r="A5144">
        <v>12306</v>
      </c>
      <c r="B5144" s="585">
        <v>43348.672222222223</v>
      </c>
      <c r="C5144" s="376" t="s">
        <v>2050</v>
      </c>
      <c r="D5144" s="355">
        <v>2561</v>
      </c>
      <c r="E5144">
        <v>0.01</v>
      </c>
      <c r="F5144">
        <v>1.1618200000000001</v>
      </c>
      <c r="G5144" s="355">
        <v>0</v>
      </c>
      <c r="H5144">
        <v>1.1618200000000001</v>
      </c>
      <c r="I5144">
        <v>-9.3699999999999992</v>
      </c>
      <c r="J5144" s="355">
        <v>20927.830000000002</v>
      </c>
    </row>
    <row r="5145" spans="1:10" x14ac:dyDescent="0.2">
      <c r="A5145">
        <v>12214</v>
      </c>
      <c r="B5145" s="585">
        <v>43342.670138888891</v>
      </c>
      <c r="C5145" s="376" t="s">
        <v>93</v>
      </c>
      <c r="D5145" s="355">
        <v>2562</v>
      </c>
      <c r="E5145">
        <v>0.01</v>
      </c>
      <c r="F5145">
        <v>1.16679</v>
      </c>
      <c r="G5145" s="355">
        <v>0</v>
      </c>
      <c r="H5145">
        <v>0</v>
      </c>
    </row>
    <row r="5146" spans="1:10" x14ac:dyDescent="0.2">
      <c r="A5146">
        <v>12219</v>
      </c>
      <c r="B5146" s="585">
        <v>43342.688194444447</v>
      </c>
      <c r="C5146" s="376" t="s">
        <v>2050</v>
      </c>
      <c r="D5146" s="355">
        <v>2562</v>
      </c>
      <c r="E5146">
        <v>0.01</v>
      </c>
      <c r="F5146">
        <v>1.1652199999999999</v>
      </c>
      <c r="G5146" s="355">
        <v>0</v>
      </c>
      <c r="H5146">
        <v>1.1652199999999999</v>
      </c>
      <c r="I5146">
        <v>1.5</v>
      </c>
      <c r="J5146" s="355">
        <v>20910.2</v>
      </c>
    </row>
    <row r="5147" spans="1:10" x14ac:dyDescent="0.2">
      <c r="A5147">
        <v>12216</v>
      </c>
      <c r="B5147" s="585">
        <v>43342.670138888891</v>
      </c>
      <c r="C5147" s="376" t="s">
        <v>92</v>
      </c>
      <c r="D5147" s="355">
        <v>2563</v>
      </c>
      <c r="E5147">
        <v>0.02</v>
      </c>
      <c r="F5147">
        <v>1.16679</v>
      </c>
      <c r="G5147" s="355">
        <v>0</v>
      </c>
      <c r="H5147">
        <v>0</v>
      </c>
    </row>
    <row r="5148" spans="1:10" x14ac:dyDescent="0.2">
      <c r="A5148">
        <v>12307</v>
      </c>
      <c r="B5148" s="585">
        <v>43348.672222222223</v>
      </c>
      <c r="C5148" s="376" t="s">
        <v>2050</v>
      </c>
      <c r="D5148" s="355">
        <v>2563</v>
      </c>
      <c r="E5148">
        <v>0.02</v>
      </c>
      <c r="F5148">
        <v>1.1618200000000001</v>
      </c>
      <c r="G5148" s="355">
        <v>0</v>
      </c>
      <c r="H5148">
        <v>1.1618200000000001</v>
      </c>
      <c r="I5148">
        <v>-11.03</v>
      </c>
      <c r="J5148" s="355">
        <v>20916.79</v>
      </c>
    </row>
    <row r="5149" spans="1:10" x14ac:dyDescent="0.2">
      <c r="A5149">
        <v>12220</v>
      </c>
      <c r="B5149" s="585">
        <v>43342.688194444447</v>
      </c>
      <c r="C5149" s="376" t="s">
        <v>93</v>
      </c>
      <c r="D5149" s="355">
        <v>2564</v>
      </c>
      <c r="E5149">
        <v>0.01</v>
      </c>
      <c r="F5149">
        <v>1.1652100000000001</v>
      </c>
      <c r="G5149" s="355">
        <v>0</v>
      </c>
      <c r="H5149">
        <v>0</v>
      </c>
    </row>
    <row r="5150" spans="1:10" x14ac:dyDescent="0.2">
      <c r="A5150">
        <v>12228</v>
      </c>
      <c r="B5150" s="585">
        <v>43343.55</v>
      </c>
      <c r="C5150" s="376" t="s">
        <v>2050</v>
      </c>
      <c r="D5150" s="355">
        <v>2564</v>
      </c>
      <c r="E5150">
        <v>0.01</v>
      </c>
      <c r="F5150">
        <v>1.16601</v>
      </c>
      <c r="G5150" s="355">
        <v>0</v>
      </c>
      <c r="H5150">
        <v>1.16601</v>
      </c>
      <c r="I5150">
        <v>-0.8</v>
      </c>
      <c r="J5150" s="355">
        <v>20909.400000000001</v>
      </c>
    </row>
    <row r="5151" spans="1:10" x14ac:dyDescent="0.2">
      <c r="A5151">
        <v>12225</v>
      </c>
      <c r="B5151" s="585">
        <v>43343.336805555555</v>
      </c>
      <c r="C5151" s="376" t="s">
        <v>93</v>
      </c>
      <c r="D5151" s="355">
        <v>2565</v>
      </c>
      <c r="E5151">
        <v>0.02</v>
      </c>
      <c r="F5151">
        <v>1.16873</v>
      </c>
      <c r="G5151" s="355">
        <v>0</v>
      </c>
      <c r="H5151">
        <v>0</v>
      </c>
    </row>
    <row r="5152" spans="1:10" x14ac:dyDescent="0.2">
      <c r="A5152">
        <v>12229</v>
      </c>
      <c r="B5152" s="585">
        <v>43343.55</v>
      </c>
      <c r="C5152" s="376" t="s">
        <v>2050</v>
      </c>
      <c r="D5152" s="355">
        <v>2565</v>
      </c>
      <c r="E5152">
        <v>0.02</v>
      </c>
      <c r="F5152">
        <v>1.16601</v>
      </c>
      <c r="G5152" s="355">
        <v>0</v>
      </c>
      <c r="H5152">
        <v>1.16601</v>
      </c>
      <c r="I5152">
        <v>5.3</v>
      </c>
      <c r="J5152" s="355">
        <v>20914.7</v>
      </c>
    </row>
    <row r="5153" spans="1:10" x14ac:dyDescent="0.2">
      <c r="A5153">
        <v>12230</v>
      </c>
      <c r="B5153" s="585">
        <v>43343.55</v>
      </c>
      <c r="C5153" s="376" t="s">
        <v>93</v>
      </c>
      <c r="D5153" s="355">
        <v>2566</v>
      </c>
      <c r="E5153">
        <v>0.01</v>
      </c>
      <c r="F5153">
        <v>1.16595</v>
      </c>
      <c r="G5153" s="355">
        <v>0</v>
      </c>
      <c r="H5153">
        <v>0</v>
      </c>
    </row>
    <row r="5154" spans="1:10" x14ac:dyDescent="0.2">
      <c r="A5154">
        <v>12232</v>
      </c>
      <c r="B5154" s="585">
        <v>43343.602083333331</v>
      </c>
      <c r="C5154" s="376" t="s">
        <v>2050</v>
      </c>
      <c r="D5154" s="355">
        <v>2566</v>
      </c>
      <c r="E5154">
        <v>0.01</v>
      </c>
      <c r="F5154">
        <v>1.16438</v>
      </c>
      <c r="G5154" s="355">
        <v>0</v>
      </c>
      <c r="H5154">
        <v>1.16438</v>
      </c>
      <c r="I5154">
        <v>1.5</v>
      </c>
      <c r="J5154" s="355">
        <v>20916.2</v>
      </c>
    </row>
    <row r="5155" spans="1:10" x14ac:dyDescent="0.2">
      <c r="A5155">
        <v>12233</v>
      </c>
      <c r="B5155" s="585">
        <v>43343.602083333331</v>
      </c>
      <c r="C5155" s="376" t="s">
        <v>93</v>
      </c>
      <c r="D5155" s="355">
        <v>2567</v>
      </c>
      <c r="E5155">
        <v>0.01</v>
      </c>
      <c r="F5155">
        <v>1.1643600000000001</v>
      </c>
      <c r="G5155" s="355">
        <v>0</v>
      </c>
      <c r="H5155">
        <v>0</v>
      </c>
    </row>
    <row r="5156" spans="1:10" x14ac:dyDescent="0.2">
      <c r="A5156">
        <v>12239</v>
      </c>
      <c r="B5156" s="585">
        <v>43343.675694444442</v>
      </c>
      <c r="C5156" s="376" t="s">
        <v>2050</v>
      </c>
      <c r="D5156" s="355">
        <v>2567</v>
      </c>
      <c r="E5156">
        <v>0.01</v>
      </c>
      <c r="F5156">
        <v>1.16279</v>
      </c>
      <c r="G5156" s="355">
        <v>0</v>
      </c>
      <c r="H5156">
        <v>1.16279</v>
      </c>
      <c r="I5156">
        <v>1.5</v>
      </c>
      <c r="J5156" s="355">
        <v>20917.7</v>
      </c>
    </row>
    <row r="5157" spans="1:10" x14ac:dyDescent="0.2">
      <c r="A5157">
        <v>12235</v>
      </c>
      <c r="B5157" s="585">
        <v>43343.671527777777</v>
      </c>
      <c r="C5157" s="376" t="s">
        <v>92</v>
      </c>
      <c r="D5157" s="355">
        <v>2568</v>
      </c>
      <c r="E5157">
        <v>0.03</v>
      </c>
      <c r="F5157">
        <v>1.1632800000000001</v>
      </c>
      <c r="G5157" s="355">
        <v>0</v>
      </c>
      <c r="H5157">
        <v>0</v>
      </c>
    </row>
    <row r="5158" spans="1:10" x14ac:dyDescent="0.2">
      <c r="A5158">
        <v>12308</v>
      </c>
      <c r="B5158" s="585">
        <v>43348.672222222223</v>
      </c>
      <c r="C5158" s="376" t="s">
        <v>2050</v>
      </c>
      <c r="D5158" s="355">
        <v>2568</v>
      </c>
      <c r="E5158">
        <v>0.03</v>
      </c>
      <c r="F5158">
        <v>1.1618200000000001</v>
      </c>
      <c r="G5158" s="355">
        <v>0</v>
      </c>
      <c r="H5158">
        <v>1.1618200000000001</v>
      </c>
      <c r="I5158">
        <v>-5.66</v>
      </c>
      <c r="J5158" s="355">
        <v>20911.14</v>
      </c>
    </row>
    <row r="5159" spans="1:10" x14ac:dyDescent="0.2">
      <c r="A5159">
        <v>12240</v>
      </c>
      <c r="B5159" s="585">
        <v>43343.675694444442</v>
      </c>
      <c r="C5159" s="376" t="s">
        <v>93</v>
      </c>
      <c r="D5159" s="355">
        <v>2569</v>
      </c>
      <c r="E5159">
        <v>0.01</v>
      </c>
      <c r="F5159">
        <v>1.1627700000000001</v>
      </c>
      <c r="G5159" s="355">
        <v>0</v>
      </c>
      <c r="H5159">
        <v>0</v>
      </c>
    </row>
    <row r="5160" spans="1:10" x14ac:dyDescent="0.2">
      <c r="A5160">
        <v>12242</v>
      </c>
      <c r="B5160" s="585">
        <v>43343.765972222223</v>
      </c>
      <c r="C5160" s="376" t="s">
        <v>2050</v>
      </c>
      <c r="D5160" s="355">
        <v>2569</v>
      </c>
      <c r="E5160">
        <v>0.01</v>
      </c>
      <c r="F5160">
        <v>1.1612</v>
      </c>
      <c r="G5160" s="355">
        <v>0</v>
      </c>
      <c r="H5160">
        <v>1.1612</v>
      </c>
      <c r="I5160">
        <v>1.5</v>
      </c>
      <c r="J5160" s="355">
        <v>20919.2</v>
      </c>
    </row>
    <row r="5161" spans="1:10" x14ac:dyDescent="0.2">
      <c r="A5161">
        <v>12243</v>
      </c>
      <c r="B5161" s="585">
        <v>43343.765972222223</v>
      </c>
      <c r="C5161" s="376" t="s">
        <v>93</v>
      </c>
      <c r="D5161" s="355">
        <v>2570</v>
      </c>
      <c r="E5161">
        <v>0.01</v>
      </c>
      <c r="F5161">
        <v>1.1611499999999999</v>
      </c>
      <c r="G5161" s="355">
        <v>0</v>
      </c>
      <c r="H5161">
        <v>0</v>
      </c>
    </row>
    <row r="5162" spans="1:10" x14ac:dyDescent="0.2">
      <c r="A5162">
        <v>12250</v>
      </c>
      <c r="B5162" s="585">
        <v>43343.790277777778</v>
      </c>
      <c r="C5162" s="376" t="s">
        <v>2050</v>
      </c>
      <c r="D5162" s="355">
        <v>2570</v>
      </c>
      <c r="E5162">
        <v>0.01</v>
      </c>
      <c r="F5162">
        <v>1.1595800000000001</v>
      </c>
      <c r="G5162" s="355">
        <v>0</v>
      </c>
      <c r="H5162">
        <v>1.1595800000000001</v>
      </c>
      <c r="I5162">
        <v>1.5</v>
      </c>
      <c r="J5162" s="355">
        <v>20920.7</v>
      </c>
    </row>
    <row r="5163" spans="1:10" x14ac:dyDescent="0.2">
      <c r="A5163">
        <v>12245</v>
      </c>
      <c r="B5163" s="585">
        <v>43343.779166666667</v>
      </c>
      <c r="C5163" s="376" t="s">
        <v>92</v>
      </c>
      <c r="D5163" s="355">
        <v>2571</v>
      </c>
      <c r="E5163">
        <v>0.06</v>
      </c>
      <c r="F5163">
        <v>1.15977</v>
      </c>
      <c r="G5163" s="355">
        <v>0</v>
      </c>
      <c r="H5163">
        <v>0</v>
      </c>
    </row>
    <row r="5164" spans="1:10" x14ac:dyDescent="0.2">
      <c r="A5164">
        <v>12309</v>
      </c>
      <c r="B5164" s="585">
        <v>43348.672222222223</v>
      </c>
      <c r="C5164" s="376" t="s">
        <v>2050</v>
      </c>
      <c r="D5164" s="355">
        <v>2571</v>
      </c>
      <c r="E5164">
        <v>0.06</v>
      </c>
      <c r="F5164">
        <v>1.1618200000000001</v>
      </c>
      <c r="G5164" s="355">
        <v>0</v>
      </c>
      <c r="H5164">
        <v>1.1618200000000001</v>
      </c>
      <c r="I5164">
        <v>9.74</v>
      </c>
      <c r="J5164" s="355">
        <v>20920.88</v>
      </c>
    </row>
    <row r="5165" spans="1:10" x14ac:dyDescent="0.2">
      <c r="A5165">
        <v>12251</v>
      </c>
      <c r="B5165" s="585">
        <v>43343.790277777778</v>
      </c>
      <c r="C5165" s="376" t="s">
        <v>93</v>
      </c>
      <c r="D5165" s="355">
        <v>2572</v>
      </c>
      <c r="E5165">
        <v>0.01</v>
      </c>
      <c r="F5165">
        <v>1.1595500000000001</v>
      </c>
      <c r="G5165" s="355">
        <v>0</v>
      </c>
      <c r="H5165">
        <v>0</v>
      </c>
    </row>
    <row r="5166" spans="1:10" x14ac:dyDescent="0.2">
      <c r="A5166">
        <v>12263</v>
      </c>
      <c r="B5166" s="585">
        <v>43347.395138888889</v>
      </c>
      <c r="C5166" s="376" t="s">
        <v>2050</v>
      </c>
      <c r="D5166" s="355">
        <v>2572</v>
      </c>
      <c r="E5166">
        <v>0.01</v>
      </c>
      <c r="F5166">
        <v>1.15811</v>
      </c>
      <c r="G5166" s="355">
        <v>0</v>
      </c>
      <c r="H5166">
        <v>1.15811</v>
      </c>
      <c r="I5166">
        <v>1.5</v>
      </c>
      <c r="J5166" s="355">
        <v>20922.2</v>
      </c>
    </row>
    <row r="5167" spans="1:10" x14ac:dyDescent="0.2">
      <c r="A5167">
        <v>12264</v>
      </c>
      <c r="B5167" s="585">
        <v>43347.395138888889</v>
      </c>
      <c r="C5167" s="376" t="s">
        <v>93</v>
      </c>
      <c r="D5167" s="355">
        <v>2573</v>
      </c>
      <c r="E5167">
        <v>0.01</v>
      </c>
      <c r="F5167">
        <v>1.15808</v>
      </c>
      <c r="G5167" s="355">
        <v>0</v>
      </c>
      <c r="H5167">
        <v>0</v>
      </c>
    </row>
    <row r="5168" spans="1:10" x14ac:dyDescent="0.2">
      <c r="A5168">
        <v>12266</v>
      </c>
      <c r="B5168" s="585">
        <v>43347.459722222222</v>
      </c>
      <c r="C5168" s="376" t="s">
        <v>2050</v>
      </c>
      <c r="D5168" s="355">
        <v>2573</v>
      </c>
      <c r="E5168">
        <v>0.01</v>
      </c>
      <c r="F5168">
        <v>1.1565099999999999</v>
      </c>
      <c r="G5168" s="355">
        <v>0</v>
      </c>
      <c r="H5168">
        <v>1.1565099999999999</v>
      </c>
      <c r="I5168">
        <v>1.5</v>
      </c>
      <c r="J5168" s="355">
        <v>20923.7</v>
      </c>
    </row>
    <row r="5169" spans="1:10" x14ac:dyDescent="0.2">
      <c r="A5169">
        <v>12267</v>
      </c>
      <c r="B5169" s="585">
        <v>43347.459722222222</v>
      </c>
      <c r="C5169" s="376" t="s">
        <v>93</v>
      </c>
      <c r="D5169" s="355">
        <v>2574</v>
      </c>
      <c r="E5169">
        <v>0.01</v>
      </c>
      <c r="F5169">
        <v>1.1565000000000001</v>
      </c>
      <c r="G5169" s="355">
        <v>0</v>
      </c>
      <c r="H5169">
        <v>0</v>
      </c>
    </row>
    <row r="5170" spans="1:10" x14ac:dyDescent="0.2">
      <c r="A5170">
        <v>12275</v>
      </c>
      <c r="B5170" s="585">
        <v>43347.67291666667</v>
      </c>
      <c r="C5170" s="376" t="s">
        <v>2050</v>
      </c>
      <c r="D5170" s="355">
        <v>2574</v>
      </c>
      <c r="E5170">
        <v>0.01</v>
      </c>
      <c r="F5170">
        <v>1.15493</v>
      </c>
      <c r="G5170" s="355">
        <v>0</v>
      </c>
      <c r="H5170">
        <v>1.15493</v>
      </c>
      <c r="I5170">
        <v>1.5</v>
      </c>
      <c r="J5170" s="355">
        <v>20925.2</v>
      </c>
    </row>
    <row r="5171" spans="1:10" x14ac:dyDescent="0.2">
      <c r="A5171">
        <v>12269</v>
      </c>
      <c r="B5171" s="585">
        <v>43347.46597222222</v>
      </c>
      <c r="C5171" s="376" t="s">
        <v>92</v>
      </c>
      <c r="D5171" s="355">
        <v>2575</v>
      </c>
      <c r="E5171">
        <v>0.1</v>
      </c>
      <c r="F5171">
        <v>1.1562600000000001</v>
      </c>
      <c r="G5171" s="355">
        <v>0</v>
      </c>
      <c r="H5171">
        <v>0</v>
      </c>
    </row>
    <row r="5172" spans="1:10" x14ac:dyDescent="0.2">
      <c r="A5172">
        <v>12310</v>
      </c>
      <c r="B5172" s="585">
        <v>43348.672222222223</v>
      </c>
      <c r="C5172" s="376" t="s">
        <v>2050</v>
      </c>
      <c r="D5172" s="355">
        <v>2575</v>
      </c>
      <c r="E5172">
        <v>0.1</v>
      </c>
      <c r="F5172">
        <v>1.1618200000000001</v>
      </c>
      <c r="G5172" s="355">
        <v>0</v>
      </c>
      <c r="H5172">
        <v>1.1618200000000001</v>
      </c>
      <c r="I5172">
        <v>53.71</v>
      </c>
      <c r="J5172" s="355">
        <v>20974.59</v>
      </c>
    </row>
    <row r="5173" spans="1:10" x14ac:dyDescent="0.2">
      <c r="A5173">
        <v>12276</v>
      </c>
      <c r="B5173" s="585">
        <v>43347.67291666667</v>
      </c>
      <c r="C5173" s="376" t="s">
        <v>93</v>
      </c>
      <c r="D5173" s="355">
        <v>2576</v>
      </c>
      <c r="E5173">
        <v>0.01</v>
      </c>
      <c r="F5173">
        <v>1.1549100000000001</v>
      </c>
      <c r="G5173" s="355">
        <v>0</v>
      </c>
      <c r="H5173">
        <v>0</v>
      </c>
    </row>
    <row r="5174" spans="1:10" x14ac:dyDescent="0.2">
      <c r="A5174">
        <v>12278</v>
      </c>
      <c r="B5174" s="585">
        <v>43347.709027777775</v>
      </c>
      <c r="C5174" s="376" t="s">
        <v>2050</v>
      </c>
      <c r="D5174" s="355">
        <v>2576</v>
      </c>
      <c r="E5174">
        <v>0.01</v>
      </c>
      <c r="F5174">
        <v>1.15334</v>
      </c>
      <c r="G5174" s="355">
        <v>0</v>
      </c>
      <c r="H5174">
        <v>1.15334</v>
      </c>
      <c r="I5174">
        <v>1.5</v>
      </c>
      <c r="J5174" s="355">
        <v>20926.7</v>
      </c>
    </row>
    <row r="5175" spans="1:10" x14ac:dyDescent="0.2">
      <c r="A5175">
        <v>12279</v>
      </c>
      <c r="B5175" s="585">
        <v>43347.709027777775</v>
      </c>
      <c r="C5175" s="376" t="s">
        <v>93</v>
      </c>
      <c r="D5175" s="355">
        <v>2577</v>
      </c>
      <c r="E5175">
        <v>0.01</v>
      </c>
      <c r="F5175">
        <v>1.15326</v>
      </c>
      <c r="G5175" s="355">
        <v>0</v>
      </c>
      <c r="H5175">
        <v>0</v>
      </c>
    </row>
    <row r="5176" spans="1:10" x14ac:dyDescent="0.2">
      <c r="A5176">
        <v>12295</v>
      </c>
      <c r="B5176" s="585">
        <v>43348.415972222225</v>
      </c>
      <c r="C5176" s="376" t="s">
        <v>2050</v>
      </c>
      <c r="D5176" s="355">
        <v>2577</v>
      </c>
      <c r="E5176">
        <v>0.01</v>
      </c>
      <c r="F5176">
        <v>1.15639</v>
      </c>
      <c r="G5176" s="355">
        <v>0</v>
      </c>
      <c r="H5176">
        <v>1.15639</v>
      </c>
      <c r="I5176">
        <v>-3.13</v>
      </c>
      <c r="J5176" s="355">
        <v>20923.57</v>
      </c>
    </row>
    <row r="5177" spans="1:10" x14ac:dyDescent="0.2">
      <c r="A5177">
        <v>12281</v>
      </c>
      <c r="B5177" s="585">
        <v>43347.78402777778</v>
      </c>
      <c r="C5177" s="376" t="s">
        <v>93</v>
      </c>
      <c r="D5177" s="355">
        <v>2578</v>
      </c>
      <c r="E5177">
        <v>0.02</v>
      </c>
      <c r="F5177">
        <v>1.15676</v>
      </c>
      <c r="G5177" s="355">
        <v>0</v>
      </c>
      <c r="H5177">
        <v>0</v>
      </c>
    </row>
    <row r="5178" spans="1:10" x14ac:dyDescent="0.2">
      <c r="A5178">
        <v>12296</v>
      </c>
      <c r="B5178" s="585">
        <v>43348.415972222225</v>
      </c>
      <c r="C5178" s="376" t="s">
        <v>2050</v>
      </c>
      <c r="D5178" s="355">
        <v>2578</v>
      </c>
      <c r="E5178">
        <v>0.02</v>
      </c>
      <c r="F5178">
        <v>1.15639</v>
      </c>
      <c r="G5178" s="355">
        <v>0</v>
      </c>
      <c r="H5178">
        <v>1.15639</v>
      </c>
      <c r="I5178">
        <v>0.73</v>
      </c>
      <c r="J5178" s="355">
        <v>20924.3</v>
      </c>
    </row>
    <row r="5179" spans="1:10" x14ac:dyDescent="0.2">
      <c r="A5179">
        <v>12291</v>
      </c>
      <c r="B5179" s="585">
        <v>43348.1875</v>
      </c>
      <c r="C5179" s="376" t="s">
        <v>93</v>
      </c>
      <c r="D5179" s="355">
        <v>2579</v>
      </c>
      <c r="E5179">
        <v>0.03</v>
      </c>
      <c r="F5179">
        <v>1.1602600000000001</v>
      </c>
      <c r="G5179" s="355">
        <v>0</v>
      </c>
      <c r="H5179">
        <v>0</v>
      </c>
    </row>
    <row r="5180" spans="1:10" x14ac:dyDescent="0.2">
      <c r="A5180">
        <v>12297</v>
      </c>
      <c r="B5180" s="585">
        <v>43348.415972222225</v>
      </c>
      <c r="C5180" s="376" t="s">
        <v>2050</v>
      </c>
      <c r="D5180" s="355">
        <v>2579</v>
      </c>
      <c r="E5180">
        <v>0.03</v>
      </c>
      <c r="F5180">
        <v>1.15639</v>
      </c>
      <c r="G5180" s="355">
        <v>0</v>
      </c>
      <c r="H5180">
        <v>1.15639</v>
      </c>
      <c r="I5180">
        <v>11.4</v>
      </c>
      <c r="J5180" s="355">
        <v>20935.7</v>
      </c>
    </row>
    <row r="5181" spans="1:10" x14ac:dyDescent="0.2">
      <c r="A5181">
        <v>12298</v>
      </c>
      <c r="B5181" s="585">
        <v>43348.415972222225</v>
      </c>
      <c r="C5181" s="376" t="s">
        <v>93</v>
      </c>
      <c r="D5181" s="355">
        <v>2580</v>
      </c>
      <c r="E5181">
        <v>0.01</v>
      </c>
      <c r="F5181">
        <v>1.15635</v>
      </c>
      <c r="G5181" s="355">
        <v>0</v>
      </c>
      <c r="H5181">
        <v>0</v>
      </c>
    </row>
    <row r="5182" spans="1:10" x14ac:dyDescent="0.2">
      <c r="A5182">
        <v>12300</v>
      </c>
      <c r="B5182" s="585">
        <v>43348.431944444441</v>
      </c>
      <c r="C5182" s="376" t="s">
        <v>2050</v>
      </c>
      <c r="D5182" s="355">
        <v>2580</v>
      </c>
      <c r="E5182">
        <v>0.01</v>
      </c>
      <c r="F5182">
        <v>1.1547799999999999</v>
      </c>
      <c r="G5182" s="355">
        <v>0</v>
      </c>
      <c r="H5182">
        <v>1.1547799999999999</v>
      </c>
      <c r="I5182">
        <v>1.5</v>
      </c>
      <c r="J5182" s="355">
        <v>20937.2</v>
      </c>
    </row>
    <row r="5183" spans="1:10" x14ac:dyDescent="0.2">
      <c r="A5183">
        <v>12301</v>
      </c>
      <c r="B5183" s="585">
        <v>43348.431944444441</v>
      </c>
      <c r="C5183" s="376" t="s">
        <v>93</v>
      </c>
      <c r="D5183" s="355">
        <v>2581</v>
      </c>
      <c r="E5183">
        <v>0.01</v>
      </c>
      <c r="F5183">
        <v>1.1547000000000001</v>
      </c>
      <c r="G5183" s="355">
        <v>0</v>
      </c>
      <c r="H5183">
        <v>0</v>
      </c>
    </row>
    <row r="5184" spans="1:10" x14ac:dyDescent="0.2">
      <c r="A5184">
        <v>12335</v>
      </c>
      <c r="B5184" s="585">
        <v>43349.754166666666</v>
      </c>
      <c r="C5184" s="376" t="s">
        <v>2050</v>
      </c>
      <c r="D5184" s="355">
        <v>2581</v>
      </c>
      <c r="E5184">
        <v>0.01</v>
      </c>
      <c r="F5184">
        <v>1.16079</v>
      </c>
      <c r="G5184" s="355">
        <v>0</v>
      </c>
      <c r="H5184">
        <v>1.16079</v>
      </c>
      <c r="I5184">
        <v>-5.96</v>
      </c>
      <c r="J5184" s="355">
        <v>20971.63</v>
      </c>
    </row>
    <row r="5185" spans="1:10" x14ac:dyDescent="0.2">
      <c r="A5185">
        <v>12303</v>
      </c>
      <c r="B5185" s="585">
        <v>43348.512499999997</v>
      </c>
      <c r="C5185" s="376" t="s">
        <v>93</v>
      </c>
      <c r="D5185" s="355">
        <v>2582</v>
      </c>
      <c r="E5185">
        <v>0.02</v>
      </c>
      <c r="F5185">
        <v>1.1582699999999999</v>
      </c>
      <c r="G5185" s="355">
        <v>0</v>
      </c>
      <c r="H5185">
        <v>0</v>
      </c>
    </row>
    <row r="5186" spans="1:10" x14ac:dyDescent="0.2">
      <c r="A5186">
        <v>12336</v>
      </c>
      <c r="B5186" s="585">
        <v>43349.754166666666</v>
      </c>
      <c r="C5186" s="376" t="s">
        <v>2050</v>
      </c>
      <c r="D5186" s="355">
        <v>2582</v>
      </c>
      <c r="E5186">
        <v>0.02</v>
      </c>
      <c r="F5186">
        <v>1.16079</v>
      </c>
      <c r="G5186" s="355">
        <v>0</v>
      </c>
      <c r="H5186">
        <v>1.16079</v>
      </c>
      <c r="I5186">
        <v>-4.79</v>
      </c>
      <c r="J5186" s="355">
        <v>20966.84</v>
      </c>
    </row>
    <row r="5187" spans="1:10" x14ac:dyDescent="0.2">
      <c r="A5187">
        <v>12311</v>
      </c>
      <c r="B5187" s="585">
        <v>43348.673611111109</v>
      </c>
      <c r="C5187" s="376" t="s">
        <v>92</v>
      </c>
      <c r="D5187" s="355">
        <v>2583</v>
      </c>
      <c r="E5187">
        <v>0.01</v>
      </c>
      <c r="F5187">
        <v>1.1611</v>
      </c>
      <c r="G5187" s="355">
        <v>0</v>
      </c>
      <c r="H5187">
        <v>0</v>
      </c>
    </row>
    <row r="5188" spans="1:10" x14ac:dyDescent="0.2">
      <c r="A5188">
        <v>12317</v>
      </c>
      <c r="B5188" s="585">
        <v>43348.678472222222</v>
      </c>
      <c r="C5188" s="376" t="s">
        <v>2050</v>
      </c>
      <c r="D5188" s="355">
        <v>2583</v>
      </c>
      <c r="E5188">
        <v>0.01</v>
      </c>
      <c r="F5188">
        <v>1.1626700000000001</v>
      </c>
      <c r="G5188" s="355">
        <v>0</v>
      </c>
      <c r="H5188">
        <v>1.1626700000000001</v>
      </c>
      <c r="I5188">
        <v>1.5</v>
      </c>
      <c r="J5188" s="355">
        <v>20976.09</v>
      </c>
    </row>
    <row r="5189" spans="1:10" x14ac:dyDescent="0.2">
      <c r="A5189">
        <v>12313</v>
      </c>
      <c r="B5189" s="585">
        <v>43348.675694444442</v>
      </c>
      <c r="C5189" s="376" t="s">
        <v>93</v>
      </c>
      <c r="D5189" s="355">
        <v>2584</v>
      </c>
      <c r="E5189">
        <v>0.03</v>
      </c>
      <c r="F5189">
        <v>1.16177</v>
      </c>
      <c r="G5189" s="355">
        <v>0</v>
      </c>
      <c r="H5189">
        <v>0</v>
      </c>
    </row>
    <row r="5190" spans="1:10" x14ac:dyDescent="0.2">
      <c r="A5190">
        <v>12337</v>
      </c>
      <c r="B5190" s="585">
        <v>43349.754166666666</v>
      </c>
      <c r="C5190" s="376" t="s">
        <v>2050</v>
      </c>
      <c r="D5190" s="355">
        <v>2584</v>
      </c>
      <c r="E5190">
        <v>0.03</v>
      </c>
      <c r="F5190">
        <v>1.16079</v>
      </c>
      <c r="G5190" s="355">
        <v>0</v>
      </c>
      <c r="H5190">
        <v>1.16079</v>
      </c>
      <c r="I5190">
        <v>3.32</v>
      </c>
      <c r="J5190" s="355">
        <v>20970.16</v>
      </c>
    </row>
    <row r="5191" spans="1:10" x14ac:dyDescent="0.2">
      <c r="A5191">
        <v>12318</v>
      </c>
      <c r="B5191" s="585">
        <v>43348.678472222222</v>
      </c>
      <c r="C5191" s="376" t="s">
        <v>92</v>
      </c>
      <c r="D5191" s="355">
        <v>2585</v>
      </c>
      <c r="E5191">
        <v>0.01</v>
      </c>
      <c r="F5191">
        <v>1.1627099999999999</v>
      </c>
      <c r="G5191" s="355">
        <v>0</v>
      </c>
      <c r="H5191">
        <v>0</v>
      </c>
    </row>
    <row r="5192" spans="1:10" x14ac:dyDescent="0.2">
      <c r="A5192">
        <v>12324</v>
      </c>
      <c r="B5192" s="585">
        <v>43349.126388888886</v>
      </c>
      <c r="C5192" s="376" t="s">
        <v>2050</v>
      </c>
      <c r="D5192" s="355">
        <v>2585</v>
      </c>
      <c r="E5192">
        <v>0.01</v>
      </c>
      <c r="F5192">
        <v>1.1646399999999999</v>
      </c>
      <c r="G5192" s="355">
        <v>0</v>
      </c>
      <c r="H5192">
        <v>1.1646399999999999</v>
      </c>
      <c r="I5192">
        <v>1.5</v>
      </c>
      <c r="J5192" s="355">
        <v>20977.59</v>
      </c>
    </row>
    <row r="5193" spans="1:10" x14ac:dyDescent="0.2">
      <c r="A5193">
        <v>12325</v>
      </c>
      <c r="B5193" s="585">
        <v>43349.128472222219</v>
      </c>
      <c r="C5193" s="376" t="s">
        <v>92</v>
      </c>
      <c r="D5193" s="355">
        <v>2586</v>
      </c>
      <c r="E5193">
        <v>0.01</v>
      </c>
      <c r="F5193">
        <v>1.1646300000000001</v>
      </c>
      <c r="G5193" s="355">
        <v>0</v>
      </c>
      <c r="H5193">
        <v>0</v>
      </c>
    </row>
    <row r="5194" spans="1:10" x14ac:dyDescent="0.2">
      <c r="A5194">
        <v>12344</v>
      </c>
      <c r="B5194" s="585">
        <v>43350.382638888892</v>
      </c>
      <c r="C5194" s="376" t="s">
        <v>2050</v>
      </c>
      <c r="D5194" s="355">
        <v>2586</v>
      </c>
      <c r="E5194">
        <v>0.01</v>
      </c>
      <c r="F5194">
        <v>1.1639900000000001</v>
      </c>
      <c r="G5194" s="355">
        <v>0</v>
      </c>
      <c r="H5194">
        <v>1.1639900000000001</v>
      </c>
      <c r="I5194">
        <v>-0.83</v>
      </c>
      <c r="J5194" s="355">
        <v>20995.91</v>
      </c>
    </row>
    <row r="5195" spans="1:10" x14ac:dyDescent="0.2">
      <c r="A5195">
        <v>12327</v>
      </c>
      <c r="B5195" s="585">
        <v>43349.134722222225</v>
      </c>
      <c r="C5195" s="376" t="s">
        <v>93</v>
      </c>
      <c r="D5195" s="355">
        <v>2587</v>
      </c>
      <c r="E5195">
        <v>0.06</v>
      </c>
      <c r="F5195">
        <v>1.1652899999999999</v>
      </c>
      <c r="G5195" s="355">
        <v>0</v>
      </c>
      <c r="H5195">
        <v>0</v>
      </c>
    </row>
    <row r="5196" spans="1:10" x14ac:dyDescent="0.2">
      <c r="A5196">
        <v>12338</v>
      </c>
      <c r="B5196" s="585">
        <v>43349.754166666666</v>
      </c>
      <c r="C5196" s="376" t="s">
        <v>2050</v>
      </c>
      <c r="D5196" s="355">
        <v>2587</v>
      </c>
      <c r="E5196">
        <v>0.06</v>
      </c>
      <c r="F5196">
        <v>1.16079</v>
      </c>
      <c r="G5196" s="355">
        <v>0</v>
      </c>
      <c r="H5196">
        <v>1.16079</v>
      </c>
      <c r="I5196">
        <v>26.58</v>
      </c>
      <c r="J5196" s="355">
        <v>20996.74</v>
      </c>
    </row>
    <row r="5197" spans="1:10" x14ac:dyDescent="0.2">
      <c r="A5197">
        <v>12332</v>
      </c>
      <c r="B5197" s="585">
        <v>43349.754166666666</v>
      </c>
      <c r="C5197" s="376" t="s">
        <v>92</v>
      </c>
      <c r="D5197" s="355">
        <v>2588</v>
      </c>
      <c r="E5197">
        <v>0.02</v>
      </c>
      <c r="F5197">
        <v>1.16113</v>
      </c>
      <c r="G5197" s="355">
        <v>0</v>
      </c>
      <c r="H5197">
        <v>0</v>
      </c>
    </row>
    <row r="5198" spans="1:10" x14ac:dyDescent="0.2">
      <c r="A5198">
        <v>12345</v>
      </c>
      <c r="B5198" s="585">
        <v>43350.382638888892</v>
      </c>
      <c r="C5198" s="376" t="s">
        <v>2050</v>
      </c>
      <c r="D5198" s="355">
        <v>2588</v>
      </c>
      <c r="E5198">
        <v>0.02</v>
      </c>
      <c r="F5198">
        <v>1.1639900000000001</v>
      </c>
      <c r="G5198" s="355">
        <v>0</v>
      </c>
      <c r="H5198">
        <v>1.1639900000000001</v>
      </c>
      <c r="I5198">
        <v>5.34</v>
      </c>
      <c r="J5198" s="355">
        <v>21001.25</v>
      </c>
    </row>
    <row r="5199" spans="1:10" x14ac:dyDescent="0.2">
      <c r="A5199">
        <v>12339</v>
      </c>
      <c r="B5199" s="585">
        <v>43349.756944444445</v>
      </c>
      <c r="C5199" s="376" t="s">
        <v>93</v>
      </c>
      <c r="D5199" s="355">
        <v>2589</v>
      </c>
      <c r="E5199">
        <v>0.01</v>
      </c>
      <c r="F5199">
        <v>1.161</v>
      </c>
      <c r="G5199" s="355">
        <v>0</v>
      </c>
      <c r="H5199">
        <v>0</v>
      </c>
    </row>
    <row r="5200" spans="1:10" x14ac:dyDescent="0.2">
      <c r="A5200">
        <v>12351</v>
      </c>
      <c r="B5200" s="585">
        <v>43350.588888888888</v>
      </c>
      <c r="C5200" s="376" t="s">
        <v>2050</v>
      </c>
      <c r="D5200" s="355">
        <v>2589</v>
      </c>
      <c r="E5200">
        <v>0.01</v>
      </c>
      <c r="F5200">
        <v>1.1617999999999999</v>
      </c>
      <c r="G5200" s="355">
        <v>0</v>
      </c>
      <c r="H5200">
        <v>1.1617999999999999</v>
      </c>
      <c r="I5200">
        <v>-0.8</v>
      </c>
      <c r="J5200" s="355">
        <v>21000.45</v>
      </c>
    </row>
    <row r="5201" spans="1:10" x14ac:dyDescent="0.2">
      <c r="A5201">
        <v>12346</v>
      </c>
      <c r="B5201" s="585">
        <v>43350.382638888892</v>
      </c>
      <c r="C5201" s="376" t="s">
        <v>92</v>
      </c>
      <c r="D5201" s="355">
        <v>2590</v>
      </c>
      <c r="E5201">
        <v>0.01</v>
      </c>
      <c r="F5201">
        <v>1.1640699999999999</v>
      </c>
      <c r="G5201" s="355">
        <v>0</v>
      </c>
      <c r="H5201">
        <v>0</v>
      </c>
    </row>
    <row r="5202" spans="1:10" x14ac:dyDescent="0.2">
      <c r="A5202">
        <v>12392</v>
      </c>
      <c r="B5202" s="585">
        <v>43353.518055555556</v>
      </c>
      <c r="C5202" s="376" t="s">
        <v>2050</v>
      </c>
      <c r="D5202" s="355">
        <v>2590</v>
      </c>
      <c r="E5202">
        <v>0.01</v>
      </c>
      <c r="F5202">
        <v>1.15818</v>
      </c>
      <c r="G5202" s="355">
        <v>0</v>
      </c>
      <c r="H5202">
        <v>1.15818</v>
      </c>
      <c r="I5202">
        <v>-6.08</v>
      </c>
      <c r="J5202" s="355">
        <v>21008.67</v>
      </c>
    </row>
    <row r="5203" spans="1:10" x14ac:dyDescent="0.2">
      <c r="A5203">
        <v>12348</v>
      </c>
      <c r="B5203" s="585">
        <v>43350.416666666664</v>
      </c>
      <c r="C5203" s="376" t="s">
        <v>93</v>
      </c>
      <c r="D5203" s="355">
        <v>2591</v>
      </c>
      <c r="E5203">
        <v>0.02</v>
      </c>
      <c r="F5203">
        <v>1.16452</v>
      </c>
      <c r="G5203" s="355">
        <v>0</v>
      </c>
      <c r="H5203">
        <v>0</v>
      </c>
    </row>
    <row r="5204" spans="1:10" x14ac:dyDescent="0.2">
      <c r="A5204">
        <v>12352</v>
      </c>
      <c r="B5204" s="585">
        <v>43350.588888888888</v>
      </c>
      <c r="C5204" s="376" t="s">
        <v>2050</v>
      </c>
      <c r="D5204" s="355">
        <v>2591</v>
      </c>
      <c r="E5204">
        <v>0.02</v>
      </c>
      <c r="F5204">
        <v>1.1617999999999999</v>
      </c>
      <c r="G5204" s="355">
        <v>0</v>
      </c>
      <c r="H5204">
        <v>1.1617999999999999</v>
      </c>
      <c r="I5204">
        <v>5.3</v>
      </c>
      <c r="J5204" s="355">
        <v>21005.75</v>
      </c>
    </row>
    <row r="5205" spans="1:10" x14ac:dyDescent="0.2">
      <c r="A5205">
        <v>12353</v>
      </c>
      <c r="B5205" s="585">
        <v>43350.588888888888</v>
      </c>
      <c r="C5205" s="376" t="s">
        <v>93</v>
      </c>
      <c r="D5205" s="355">
        <v>2592</v>
      </c>
      <c r="E5205">
        <v>0.01</v>
      </c>
      <c r="F5205">
        <v>1.1617900000000001</v>
      </c>
      <c r="G5205" s="355">
        <v>0</v>
      </c>
      <c r="H5205">
        <v>0</v>
      </c>
    </row>
    <row r="5206" spans="1:10" x14ac:dyDescent="0.2">
      <c r="A5206">
        <v>12355</v>
      </c>
      <c r="B5206" s="585">
        <v>43350.602083333331</v>
      </c>
      <c r="C5206" s="376" t="s">
        <v>2050</v>
      </c>
      <c r="D5206" s="355">
        <v>2592</v>
      </c>
      <c r="E5206">
        <v>0.01</v>
      </c>
      <c r="F5206">
        <v>1.16022</v>
      </c>
      <c r="G5206" s="355">
        <v>0</v>
      </c>
      <c r="H5206">
        <v>1.16022</v>
      </c>
      <c r="I5206">
        <v>1.5</v>
      </c>
      <c r="J5206" s="355">
        <v>21007.25</v>
      </c>
    </row>
    <row r="5207" spans="1:10" x14ac:dyDescent="0.2">
      <c r="A5207">
        <v>12356</v>
      </c>
      <c r="B5207" s="585">
        <v>43350.604166666664</v>
      </c>
      <c r="C5207" s="376" t="s">
        <v>93</v>
      </c>
      <c r="D5207" s="355">
        <v>2593</v>
      </c>
      <c r="E5207">
        <v>0.01</v>
      </c>
      <c r="F5207">
        <v>1.16096</v>
      </c>
      <c r="G5207" s="355">
        <v>0</v>
      </c>
      <c r="H5207">
        <v>0</v>
      </c>
    </row>
    <row r="5208" spans="1:10" x14ac:dyDescent="0.2">
      <c r="A5208">
        <v>12361</v>
      </c>
      <c r="B5208" s="585">
        <v>43350.645833333336</v>
      </c>
      <c r="C5208" s="376" t="s">
        <v>2050</v>
      </c>
      <c r="D5208" s="355">
        <v>2593</v>
      </c>
      <c r="E5208">
        <v>0.01</v>
      </c>
      <c r="F5208">
        <v>1.1593899999999999</v>
      </c>
      <c r="G5208" s="355">
        <v>0</v>
      </c>
      <c r="H5208">
        <v>1.1593899999999999</v>
      </c>
      <c r="I5208">
        <v>1.5</v>
      </c>
      <c r="J5208" s="355">
        <v>21008.75</v>
      </c>
    </row>
    <row r="5209" spans="1:10" x14ac:dyDescent="0.2">
      <c r="A5209">
        <v>12358</v>
      </c>
      <c r="B5209" s="585">
        <v>43350.605555555558</v>
      </c>
      <c r="C5209" s="376" t="s">
        <v>92</v>
      </c>
      <c r="D5209" s="355">
        <v>2594</v>
      </c>
      <c r="E5209">
        <v>0.02</v>
      </c>
      <c r="F5209">
        <v>1.16055</v>
      </c>
      <c r="G5209" s="355">
        <v>0</v>
      </c>
      <c r="H5209">
        <v>0</v>
      </c>
    </row>
    <row r="5210" spans="1:10" x14ac:dyDescent="0.2">
      <c r="A5210">
        <v>12393</v>
      </c>
      <c r="B5210" s="585">
        <v>43353.518055555556</v>
      </c>
      <c r="C5210" s="376" t="s">
        <v>2050</v>
      </c>
      <c r="D5210" s="355">
        <v>2594</v>
      </c>
      <c r="E5210">
        <v>0.02</v>
      </c>
      <c r="F5210">
        <v>1.15818</v>
      </c>
      <c r="G5210" s="355">
        <v>0</v>
      </c>
      <c r="H5210">
        <v>1.15818</v>
      </c>
      <c r="I5210">
        <v>-5.12</v>
      </c>
      <c r="J5210" s="355">
        <v>21003.55</v>
      </c>
    </row>
    <row r="5211" spans="1:10" x14ac:dyDescent="0.2">
      <c r="A5211">
        <v>12362</v>
      </c>
      <c r="B5211" s="585">
        <v>43350.649305555555</v>
      </c>
      <c r="C5211" s="376" t="s">
        <v>93</v>
      </c>
      <c r="D5211" s="355">
        <v>2595</v>
      </c>
      <c r="E5211">
        <v>0.01</v>
      </c>
      <c r="F5211">
        <v>1.15909</v>
      </c>
      <c r="G5211" s="355">
        <v>0</v>
      </c>
      <c r="H5211">
        <v>0</v>
      </c>
    </row>
    <row r="5212" spans="1:10" x14ac:dyDescent="0.2">
      <c r="A5212">
        <v>12364</v>
      </c>
      <c r="B5212" s="585">
        <v>43350.658333333333</v>
      </c>
      <c r="C5212" s="376" t="s">
        <v>2050</v>
      </c>
      <c r="D5212" s="355">
        <v>2595</v>
      </c>
      <c r="E5212">
        <v>0.01</v>
      </c>
      <c r="F5212">
        <v>1.1575200000000001</v>
      </c>
      <c r="G5212" s="355">
        <v>0</v>
      </c>
      <c r="H5212">
        <v>1.1575200000000001</v>
      </c>
      <c r="I5212">
        <v>1.5</v>
      </c>
      <c r="J5212" s="355">
        <v>21010.25</v>
      </c>
    </row>
    <row r="5213" spans="1:10" x14ac:dyDescent="0.2">
      <c r="A5213">
        <v>12365</v>
      </c>
      <c r="B5213" s="585">
        <v>43350.658333333333</v>
      </c>
      <c r="C5213" s="376" t="s">
        <v>93</v>
      </c>
      <c r="D5213" s="355">
        <v>2596</v>
      </c>
      <c r="E5213">
        <v>0.01</v>
      </c>
      <c r="F5213">
        <v>1.1575</v>
      </c>
      <c r="G5213" s="355">
        <v>0</v>
      </c>
      <c r="H5213">
        <v>0</v>
      </c>
    </row>
    <row r="5214" spans="1:10" x14ac:dyDescent="0.2">
      <c r="A5214">
        <v>12371</v>
      </c>
      <c r="B5214" s="585">
        <v>43350.804861111108</v>
      </c>
      <c r="C5214" s="376" t="s">
        <v>2050</v>
      </c>
      <c r="D5214" s="355">
        <v>2596</v>
      </c>
      <c r="E5214">
        <v>0.01</v>
      </c>
      <c r="F5214">
        <v>1.1559299999999999</v>
      </c>
      <c r="G5214" s="355">
        <v>0</v>
      </c>
      <c r="H5214">
        <v>1.1559299999999999</v>
      </c>
      <c r="I5214">
        <v>1.5</v>
      </c>
      <c r="J5214" s="355">
        <v>21011.75</v>
      </c>
    </row>
    <row r="5215" spans="1:10" x14ac:dyDescent="0.2">
      <c r="A5215">
        <v>12367</v>
      </c>
      <c r="B5215" s="585">
        <v>43350.663194444445</v>
      </c>
      <c r="C5215" s="376" t="s">
        <v>92</v>
      </c>
      <c r="D5215" s="355">
        <v>2597</v>
      </c>
      <c r="E5215">
        <v>0.03</v>
      </c>
      <c r="F5215">
        <v>1.1570400000000001</v>
      </c>
      <c r="G5215" s="355">
        <v>0</v>
      </c>
      <c r="H5215">
        <v>0</v>
      </c>
    </row>
    <row r="5216" spans="1:10" x14ac:dyDescent="0.2">
      <c r="A5216">
        <v>12394</v>
      </c>
      <c r="B5216" s="585">
        <v>43353.518055555556</v>
      </c>
      <c r="C5216" s="376" t="s">
        <v>2050</v>
      </c>
      <c r="D5216" s="355">
        <v>2597</v>
      </c>
      <c r="E5216">
        <v>0.03</v>
      </c>
      <c r="F5216">
        <v>1.15818</v>
      </c>
      <c r="G5216" s="355">
        <v>0</v>
      </c>
      <c r="H5216">
        <v>1.15818</v>
      </c>
      <c r="I5216">
        <v>2.85</v>
      </c>
      <c r="J5216" s="355">
        <v>21006.400000000001</v>
      </c>
    </row>
    <row r="5217" spans="1:10" x14ac:dyDescent="0.2">
      <c r="A5217">
        <v>12372</v>
      </c>
      <c r="B5217" s="585">
        <v>43350.804861111108</v>
      </c>
      <c r="C5217" s="376" t="s">
        <v>93</v>
      </c>
      <c r="D5217" s="355">
        <v>2598</v>
      </c>
      <c r="E5217">
        <v>0.01</v>
      </c>
      <c r="F5217">
        <v>1.15584</v>
      </c>
      <c r="G5217" s="355">
        <v>0</v>
      </c>
      <c r="H5217">
        <v>0</v>
      </c>
    </row>
    <row r="5218" spans="1:10" x14ac:dyDescent="0.2">
      <c r="A5218">
        <v>12378</v>
      </c>
      <c r="B5218" s="585">
        <v>43353.28125</v>
      </c>
      <c r="C5218" s="376" t="s">
        <v>2050</v>
      </c>
      <c r="D5218" s="355">
        <v>2598</v>
      </c>
      <c r="E5218">
        <v>0.01</v>
      </c>
      <c r="F5218">
        <v>1.1543399999999999</v>
      </c>
      <c r="G5218" s="355">
        <v>0</v>
      </c>
      <c r="H5218">
        <v>1.1543399999999999</v>
      </c>
      <c r="I5218">
        <v>1.5</v>
      </c>
      <c r="J5218" s="355">
        <v>21013.24</v>
      </c>
    </row>
    <row r="5219" spans="1:10" x14ac:dyDescent="0.2">
      <c r="A5219">
        <v>12379</v>
      </c>
      <c r="B5219" s="585">
        <v>43353.28125</v>
      </c>
      <c r="C5219" s="376" t="s">
        <v>93</v>
      </c>
      <c r="D5219" s="355">
        <v>2599</v>
      </c>
      <c r="E5219">
        <v>0.01</v>
      </c>
      <c r="F5219">
        <v>1.1543300000000001</v>
      </c>
      <c r="G5219" s="355">
        <v>0</v>
      </c>
      <c r="H5219">
        <v>0</v>
      </c>
    </row>
    <row r="5220" spans="1:10" x14ac:dyDescent="0.2">
      <c r="A5220">
        <v>12386</v>
      </c>
      <c r="B5220" s="585">
        <v>43353.40902777778</v>
      </c>
      <c r="C5220" s="376" t="s">
        <v>2050</v>
      </c>
      <c r="D5220" s="355">
        <v>2599</v>
      </c>
      <c r="E5220">
        <v>0.01</v>
      </c>
      <c r="F5220">
        <v>1.15276</v>
      </c>
      <c r="G5220" s="355">
        <v>0</v>
      </c>
      <c r="H5220">
        <v>1.15276</v>
      </c>
      <c r="I5220">
        <v>1.5</v>
      </c>
      <c r="J5220" s="355">
        <v>21014.74</v>
      </c>
    </row>
    <row r="5221" spans="1:10" x14ac:dyDescent="0.2">
      <c r="A5221">
        <v>12381</v>
      </c>
      <c r="B5221" s="585">
        <v>43353.407638888886</v>
      </c>
      <c r="C5221" s="376" t="s">
        <v>92</v>
      </c>
      <c r="D5221" s="355">
        <v>2600</v>
      </c>
      <c r="E5221">
        <v>0.06</v>
      </c>
      <c r="F5221">
        <v>1.15351</v>
      </c>
      <c r="G5221" s="355">
        <v>0</v>
      </c>
      <c r="H5221">
        <v>0</v>
      </c>
    </row>
    <row r="5222" spans="1:10" x14ac:dyDescent="0.2">
      <c r="A5222">
        <v>12395</v>
      </c>
      <c r="B5222" s="585">
        <v>43353.518055555556</v>
      </c>
      <c r="C5222" s="376" t="s">
        <v>2050</v>
      </c>
      <c r="D5222" s="355">
        <v>2600</v>
      </c>
      <c r="E5222">
        <v>0.06</v>
      </c>
      <c r="F5222">
        <v>1.15818</v>
      </c>
      <c r="G5222" s="355">
        <v>0</v>
      </c>
      <c r="H5222">
        <v>1.15818</v>
      </c>
      <c r="I5222">
        <v>27.6</v>
      </c>
      <c r="J5222" s="355">
        <v>21034</v>
      </c>
    </row>
    <row r="5223" spans="1:10" x14ac:dyDescent="0.2">
      <c r="A5223">
        <v>12387</v>
      </c>
      <c r="B5223" s="585">
        <v>43353.409722222219</v>
      </c>
      <c r="C5223" s="376" t="s">
        <v>93</v>
      </c>
      <c r="D5223" s="355">
        <v>2601</v>
      </c>
      <c r="E5223">
        <v>0.01</v>
      </c>
      <c r="F5223">
        <v>1.15282</v>
      </c>
      <c r="G5223" s="355">
        <v>0</v>
      </c>
      <c r="H5223">
        <v>0</v>
      </c>
    </row>
    <row r="5224" spans="1:10" x14ac:dyDescent="0.2">
      <c r="A5224">
        <v>12433</v>
      </c>
      <c r="B5224" s="585">
        <v>43354.558333333334</v>
      </c>
      <c r="C5224" s="376" t="s">
        <v>2050</v>
      </c>
      <c r="D5224" s="355">
        <v>2601</v>
      </c>
      <c r="E5224">
        <v>0.01</v>
      </c>
      <c r="F5224">
        <v>1.15879</v>
      </c>
      <c r="G5224" s="355">
        <v>0</v>
      </c>
      <c r="H5224">
        <v>1.15879</v>
      </c>
      <c r="I5224">
        <v>-5.97</v>
      </c>
      <c r="J5224" s="355">
        <v>21038.52</v>
      </c>
    </row>
    <row r="5225" spans="1:10" x14ac:dyDescent="0.2">
      <c r="A5225">
        <v>12389</v>
      </c>
      <c r="B5225" s="585">
        <v>43353.45</v>
      </c>
      <c r="C5225" s="376" t="s">
        <v>93</v>
      </c>
      <c r="D5225" s="355">
        <v>2602</v>
      </c>
      <c r="E5225">
        <v>0.02</v>
      </c>
      <c r="F5225">
        <v>1.15632</v>
      </c>
      <c r="G5225" s="355">
        <v>0</v>
      </c>
      <c r="H5225">
        <v>0</v>
      </c>
    </row>
    <row r="5226" spans="1:10" x14ac:dyDescent="0.2">
      <c r="A5226">
        <v>12434</v>
      </c>
      <c r="B5226" s="585">
        <v>43354.558333333334</v>
      </c>
      <c r="C5226" s="376" t="s">
        <v>2050</v>
      </c>
      <c r="D5226" s="355">
        <v>2602</v>
      </c>
      <c r="E5226">
        <v>0.02</v>
      </c>
      <c r="F5226">
        <v>1.15879</v>
      </c>
      <c r="G5226" s="355">
        <v>0</v>
      </c>
      <c r="H5226">
        <v>1.15879</v>
      </c>
      <c r="I5226">
        <v>-4.95</v>
      </c>
      <c r="J5226" s="355">
        <v>21033.57</v>
      </c>
    </row>
    <row r="5227" spans="1:10" x14ac:dyDescent="0.2">
      <c r="A5227">
        <v>12396</v>
      </c>
      <c r="B5227" s="585">
        <v>43353.518055555556</v>
      </c>
      <c r="C5227" s="376" t="s">
        <v>92</v>
      </c>
      <c r="D5227" s="355">
        <v>2603</v>
      </c>
      <c r="E5227">
        <v>0.01</v>
      </c>
      <c r="F5227">
        <v>1.1581900000000001</v>
      </c>
      <c r="G5227" s="355">
        <v>0</v>
      </c>
      <c r="H5227">
        <v>0</v>
      </c>
    </row>
    <row r="5228" spans="1:10" x14ac:dyDescent="0.2">
      <c r="A5228">
        <v>12398</v>
      </c>
      <c r="B5228" s="585">
        <v>43353.665972222225</v>
      </c>
      <c r="C5228" s="376" t="s">
        <v>2050</v>
      </c>
      <c r="D5228" s="355">
        <v>2603</v>
      </c>
      <c r="E5228">
        <v>0.01</v>
      </c>
      <c r="F5228">
        <v>1.1597599999999999</v>
      </c>
      <c r="G5228" s="355">
        <v>0</v>
      </c>
      <c r="H5228">
        <v>1.1597599999999999</v>
      </c>
      <c r="I5228">
        <v>1.5</v>
      </c>
      <c r="J5228" s="355">
        <v>21035.5</v>
      </c>
    </row>
    <row r="5229" spans="1:10" x14ac:dyDescent="0.2">
      <c r="A5229">
        <v>12399</v>
      </c>
      <c r="B5229" s="585">
        <v>43353.665972222225</v>
      </c>
      <c r="C5229" s="376" t="s">
        <v>92</v>
      </c>
      <c r="D5229" s="355">
        <v>2604</v>
      </c>
      <c r="E5229">
        <v>0.01</v>
      </c>
      <c r="F5229">
        <v>1.15978</v>
      </c>
      <c r="G5229" s="355">
        <v>0</v>
      </c>
      <c r="H5229">
        <v>0</v>
      </c>
    </row>
    <row r="5230" spans="1:10" x14ac:dyDescent="0.2">
      <c r="A5230">
        <v>12405</v>
      </c>
      <c r="B5230" s="585">
        <v>43353.666666666664</v>
      </c>
      <c r="C5230" s="376" t="s">
        <v>2050</v>
      </c>
      <c r="D5230" s="355">
        <v>2604</v>
      </c>
      <c r="E5230">
        <v>0.01</v>
      </c>
      <c r="F5230">
        <v>1.1613500000000001</v>
      </c>
      <c r="G5230" s="355">
        <v>0</v>
      </c>
      <c r="H5230">
        <v>1.1613500000000001</v>
      </c>
      <c r="I5230">
        <v>1.5</v>
      </c>
      <c r="J5230" s="355">
        <v>21037</v>
      </c>
    </row>
    <row r="5231" spans="1:10" x14ac:dyDescent="0.2">
      <c r="A5231">
        <v>12401</v>
      </c>
      <c r="B5231" s="585">
        <v>43353.665972222225</v>
      </c>
      <c r="C5231" s="376" t="s">
        <v>93</v>
      </c>
      <c r="D5231" s="355">
        <v>2605</v>
      </c>
      <c r="E5231">
        <v>0.03</v>
      </c>
      <c r="F5231">
        <v>1.15984</v>
      </c>
      <c r="G5231" s="355">
        <v>0</v>
      </c>
      <c r="H5231">
        <v>0</v>
      </c>
    </row>
    <row r="5232" spans="1:10" x14ac:dyDescent="0.2">
      <c r="A5232">
        <v>12435</v>
      </c>
      <c r="B5232" s="585">
        <v>43354.558333333334</v>
      </c>
      <c r="C5232" s="376" t="s">
        <v>2050</v>
      </c>
      <c r="D5232" s="355">
        <v>2605</v>
      </c>
      <c r="E5232">
        <v>0.03</v>
      </c>
      <c r="F5232">
        <v>1.15879</v>
      </c>
      <c r="G5232" s="355">
        <v>0</v>
      </c>
      <c r="H5232">
        <v>1.15879</v>
      </c>
      <c r="I5232">
        <v>3.14</v>
      </c>
      <c r="J5232" s="355">
        <v>21036.71</v>
      </c>
    </row>
    <row r="5233" spans="1:10" x14ac:dyDescent="0.2">
      <c r="A5233">
        <v>12406</v>
      </c>
      <c r="B5233" s="585">
        <v>43353.666666666664</v>
      </c>
      <c r="C5233" s="376" t="s">
        <v>92</v>
      </c>
      <c r="D5233" s="355">
        <v>2606</v>
      </c>
      <c r="E5233">
        <v>0.01</v>
      </c>
      <c r="F5233">
        <v>1.1613800000000001</v>
      </c>
      <c r="G5233" s="355">
        <v>0</v>
      </c>
      <c r="H5233">
        <v>0</v>
      </c>
    </row>
    <row r="5234" spans="1:10" x14ac:dyDescent="0.2">
      <c r="A5234">
        <v>12415</v>
      </c>
      <c r="B5234" s="585">
        <v>43354.361111111109</v>
      </c>
      <c r="C5234" s="376" t="s">
        <v>2050</v>
      </c>
      <c r="D5234" s="355">
        <v>2606</v>
      </c>
      <c r="E5234">
        <v>0.01</v>
      </c>
      <c r="F5234">
        <v>1.1606399999999999</v>
      </c>
      <c r="G5234" s="355">
        <v>0</v>
      </c>
      <c r="H5234">
        <v>1.1606399999999999</v>
      </c>
      <c r="I5234">
        <v>-0.93</v>
      </c>
      <c r="J5234" s="355">
        <v>21036.07</v>
      </c>
    </row>
    <row r="5235" spans="1:10" x14ac:dyDescent="0.2">
      <c r="A5235">
        <v>12412</v>
      </c>
      <c r="B5235" s="585">
        <v>43354.195833333331</v>
      </c>
      <c r="C5235" s="376" t="s">
        <v>92</v>
      </c>
      <c r="D5235" s="355">
        <v>2607</v>
      </c>
      <c r="E5235">
        <v>0.02</v>
      </c>
      <c r="F5235">
        <v>1.1578599999999999</v>
      </c>
      <c r="G5235" s="355">
        <v>0</v>
      </c>
      <c r="H5235">
        <v>0</v>
      </c>
    </row>
    <row r="5236" spans="1:10" x14ac:dyDescent="0.2">
      <c r="A5236">
        <v>12416</v>
      </c>
      <c r="B5236" s="585">
        <v>43354.361111111109</v>
      </c>
      <c r="C5236" s="376" t="s">
        <v>2050</v>
      </c>
      <c r="D5236" s="355">
        <v>2607</v>
      </c>
      <c r="E5236">
        <v>0.02</v>
      </c>
      <c r="F5236">
        <v>1.1606399999999999</v>
      </c>
      <c r="G5236" s="355">
        <v>0</v>
      </c>
      <c r="H5236">
        <v>1.1606399999999999</v>
      </c>
      <c r="I5236">
        <v>5.42</v>
      </c>
      <c r="J5236" s="355">
        <v>21041.49</v>
      </c>
    </row>
    <row r="5237" spans="1:10" x14ac:dyDescent="0.2">
      <c r="A5237">
        <v>12417</v>
      </c>
      <c r="B5237" s="585">
        <v>43354.361111111109</v>
      </c>
      <c r="C5237" s="376" t="s">
        <v>92</v>
      </c>
      <c r="D5237" s="355">
        <v>2608</v>
      </c>
      <c r="E5237">
        <v>0.01</v>
      </c>
      <c r="F5237">
        <v>1.1606700000000001</v>
      </c>
      <c r="G5237" s="355">
        <v>0</v>
      </c>
      <c r="H5237">
        <v>0</v>
      </c>
    </row>
    <row r="5238" spans="1:10" x14ac:dyDescent="0.2">
      <c r="A5238">
        <v>12419</v>
      </c>
      <c r="B5238" s="585">
        <v>43354.404166666667</v>
      </c>
      <c r="C5238" s="376" t="s">
        <v>2050</v>
      </c>
      <c r="D5238" s="355">
        <v>2608</v>
      </c>
      <c r="E5238">
        <v>0.01</v>
      </c>
      <c r="F5238">
        <v>1.1622399999999999</v>
      </c>
      <c r="G5238" s="355">
        <v>0</v>
      </c>
      <c r="H5238">
        <v>1.1622399999999999</v>
      </c>
      <c r="I5238">
        <v>1.5</v>
      </c>
      <c r="J5238" s="355">
        <v>21042.99</v>
      </c>
    </row>
    <row r="5239" spans="1:10" x14ac:dyDescent="0.2">
      <c r="A5239">
        <v>12420</v>
      </c>
      <c r="B5239" s="585">
        <v>43354.404166666667</v>
      </c>
      <c r="C5239" s="376" t="s">
        <v>92</v>
      </c>
      <c r="D5239" s="355">
        <v>2609</v>
      </c>
      <c r="E5239">
        <v>0.01</v>
      </c>
      <c r="F5239">
        <v>1.1622699999999999</v>
      </c>
      <c r="G5239" s="355">
        <v>0</v>
      </c>
      <c r="H5239">
        <v>0</v>
      </c>
    </row>
    <row r="5240" spans="1:10" x14ac:dyDescent="0.2">
      <c r="A5240">
        <v>12427</v>
      </c>
      <c r="B5240" s="585">
        <v>43354.428472222222</v>
      </c>
      <c r="C5240" s="376" t="s">
        <v>2050</v>
      </c>
      <c r="D5240" s="355">
        <v>2609</v>
      </c>
      <c r="E5240">
        <v>0.01</v>
      </c>
      <c r="F5240">
        <v>1.16384</v>
      </c>
      <c r="G5240" s="355">
        <v>0</v>
      </c>
      <c r="H5240">
        <v>1.16384</v>
      </c>
      <c r="I5240">
        <v>1.5</v>
      </c>
      <c r="J5240" s="355">
        <v>21044.49</v>
      </c>
    </row>
    <row r="5241" spans="1:10" x14ac:dyDescent="0.2">
      <c r="A5241">
        <v>12422</v>
      </c>
      <c r="B5241" s="585">
        <v>43354.424305555556</v>
      </c>
      <c r="C5241" s="376" t="s">
        <v>93</v>
      </c>
      <c r="D5241" s="355">
        <v>2610</v>
      </c>
      <c r="E5241">
        <v>0.06</v>
      </c>
      <c r="F5241">
        <v>1.1633500000000001</v>
      </c>
      <c r="G5241" s="355">
        <v>0</v>
      </c>
      <c r="H5241">
        <v>0</v>
      </c>
    </row>
    <row r="5242" spans="1:10" x14ac:dyDescent="0.2">
      <c r="A5242">
        <v>12436</v>
      </c>
      <c r="B5242" s="585">
        <v>43354.558333333334</v>
      </c>
      <c r="C5242" s="376" t="s">
        <v>2050</v>
      </c>
      <c r="D5242" s="355">
        <v>2610</v>
      </c>
      <c r="E5242">
        <v>0.06</v>
      </c>
      <c r="F5242">
        <v>1.15879</v>
      </c>
      <c r="G5242" s="355">
        <v>0</v>
      </c>
      <c r="H5242">
        <v>1.15879</v>
      </c>
      <c r="I5242">
        <v>26.94</v>
      </c>
      <c r="J5242" s="355">
        <v>21063.65</v>
      </c>
    </row>
    <row r="5243" spans="1:10" x14ac:dyDescent="0.2">
      <c r="A5243">
        <v>12428</v>
      </c>
      <c r="B5243" s="585">
        <v>43354.428472222222</v>
      </c>
      <c r="C5243" s="376" t="s">
        <v>92</v>
      </c>
      <c r="D5243" s="355">
        <v>2611</v>
      </c>
      <c r="E5243">
        <v>0.01</v>
      </c>
      <c r="F5243">
        <v>1.16388</v>
      </c>
      <c r="G5243" s="355">
        <v>0</v>
      </c>
      <c r="H5243">
        <v>0</v>
      </c>
    </row>
    <row r="5244" spans="1:10" x14ac:dyDescent="0.2">
      <c r="A5244">
        <v>12449</v>
      </c>
      <c r="B5244" s="585">
        <v>43354.988888888889</v>
      </c>
      <c r="C5244" s="376" t="s">
        <v>2050</v>
      </c>
      <c r="D5244" s="355">
        <v>2611</v>
      </c>
      <c r="E5244">
        <v>0.01</v>
      </c>
      <c r="F5244">
        <v>1.1607499999999999</v>
      </c>
      <c r="G5244" s="355">
        <v>0</v>
      </c>
      <c r="H5244">
        <v>1.1607499999999999</v>
      </c>
      <c r="I5244">
        <v>-3.2</v>
      </c>
      <c r="J5244" s="355">
        <v>21061.95</v>
      </c>
    </row>
    <row r="5245" spans="1:10" x14ac:dyDescent="0.2">
      <c r="A5245">
        <v>12430</v>
      </c>
      <c r="B5245" s="585">
        <v>43354.520138888889</v>
      </c>
      <c r="C5245" s="376" t="s">
        <v>92</v>
      </c>
      <c r="D5245" s="355">
        <v>2612</v>
      </c>
      <c r="E5245">
        <v>0.02</v>
      </c>
      <c r="F5245">
        <v>1.1603600000000001</v>
      </c>
      <c r="G5245" s="355">
        <v>0</v>
      </c>
      <c r="H5245">
        <v>0</v>
      </c>
    </row>
    <row r="5246" spans="1:10" x14ac:dyDescent="0.2">
      <c r="A5246">
        <v>12450</v>
      </c>
      <c r="B5246" s="585">
        <v>43354.988888888889</v>
      </c>
      <c r="C5246" s="376" t="s">
        <v>2050</v>
      </c>
      <c r="D5246" s="355">
        <v>2612</v>
      </c>
      <c r="E5246">
        <v>0.02</v>
      </c>
      <c r="F5246">
        <v>1.1607499999999999</v>
      </c>
      <c r="G5246" s="355">
        <v>0</v>
      </c>
      <c r="H5246">
        <v>1.1607499999999999</v>
      </c>
      <c r="I5246">
        <v>0.64</v>
      </c>
      <c r="J5246" s="355">
        <v>21062.59</v>
      </c>
    </row>
    <row r="5247" spans="1:10" x14ac:dyDescent="0.2">
      <c r="A5247">
        <v>12437</v>
      </c>
      <c r="B5247" s="585">
        <v>43354.558333333334</v>
      </c>
      <c r="C5247" s="376" t="s">
        <v>93</v>
      </c>
      <c r="D5247" s="355">
        <v>2613</v>
      </c>
      <c r="E5247">
        <v>0.01</v>
      </c>
      <c r="F5247">
        <v>1.1586799999999999</v>
      </c>
      <c r="G5247" s="355">
        <v>0</v>
      </c>
      <c r="H5247">
        <v>0</v>
      </c>
    </row>
    <row r="5248" spans="1:10" x14ac:dyDescent="0.2">
      <c r="A5248">
        <v>12439</v>
      </c>
      <c r="B5248" s="585">
        <v>43354.627083333333</v>
      </c>
      <c r="C5248" s="376" t="s">
        <v>2050</v>
      </c>
      <c r="D5248" s="355">
        <v>2613</v>
      </c>
      <c r="E5248">
        <v>0.01</v>
      </c>
      <c r="F5248">
        <v>1.1571100000000001</v>
      </c>
      <c r="G5248" s="355">
        <v>0</v>
      </c>
      <c r="H5248">
        <v>1.1571100000000001</v>
      </c>
      <c r="I5248">
        <v>1.5</v>
      </c>
      <c r="J5248" s="355">
        <v>21065.15</v>
      </c>
    </row>
    <row r="5249" spans="1:10" x14ac:dyDescent="0.2">
      <c r="A5249">
        <v>12440</v>
      </c>
      <c r="B5249" s="585">
        <v>43354.627083333333</v>
      </c>
      <c r="C5249" s="376" t="s">
        <v>93</v>
      </c>
      <c r="D5249" s="355">
        <v>2614</v>
      </c>
      <c r="E5249">
        <v>0.01</v>
      </c>
      <c r="F5249">
        <v>1.15707</v>
      </c>
      <c r="G5249" s="355">
        <v>0</v>
      </c>
      <c r="H5249">
        <v>0</v>
      </c>
    </row>
    <row r="5250" spans="1:10" x14ac:dyDescent="0.2">
      <c r="A5250">
        <v>12457</v>
      </c>
      <c r="B5250" s="585">
        <v>43355.413194444445</v>
      </c>
      <c r="C5250" s="376" t="s">
        <v>2050</v>
      </c>
      <c r="D5250" s="355">
        <v>2614</v>
      </c>
      <c r="E5250">
        <v>0.01</v>
      </c>
      <c r="F5250">
        <v>1.1579200000000001</v>
      </c>
      <c r="G5250" s="355">
        <v>0</v>
      </c>
      <c r="H5250">
        <v>1.1579200000000001</v>
      </c>
      <c r="I5250">
        <v>-0.85</v>
      </c>
      <c r="J5250" s="355">
        <v>21073.31</v>
      </c>
    </row>
    <row r="5251" spans="1:10" x14ac:dyDescent="0.2">
      <c r="A5251">
        <v>12442</v>
      </c>
      <c r="B5251" s="585">
        <v>43354.629166666666</v>
      </c>
      <c r="C5251" s="376" t="s">
        <v>92</v>
      </c>
      <c r="D5251" s="355">
        <v>2615</v>
      </c>
      <c r="E5251">
        <v>0.03</v>
      </c>
      <c r="F5251">
        <v>1.15682</v>
      </c>
      <c r="G5251" s="355">
        <v>0</v>
      </c>
      <c r="H5251">
        <v>0</v>
      </c>
    </row>
    <row r="5252" spans="1:10" x14ac:dyDescent="0.2">
      <c r="A5252">
        <v>12451</v>
      </c>
      <c r="B5252" s="585">
        <v>43354.988888888889</v>
      </c>
      <c r="C5252" s="376" t="s">
        <v>2050</v>
      </c>
      <c r="D5252" s="355">
        <v>2615</v>
      </c>
      <c r="E5252">
        <v>0.03</v>
      </c>
      <c r="F5252">
        <v>1.1607499999999999</v>
      </c>
      <c r="G5252" s="355">
        <v>0</v>
      </c>
      <c r="H5252">
        <v>1.1607499999999999</v>
      </c>
      <c r="I5252">
        <v>11.58</v>
      </c>
      <c r="J5252" s="355">
        <v>21074.17</v>
      </c>
    </row>
    <row r="5253" spans="1:10" x14ac:dyDescent="0.2">
      <c r="A5253">
        <v>12446</v>
      </c>
      <c r="B5253" s="585">
        <v>43354.988888888889</v>
      </c>
      <c r="C5253" s="376" t="s">
        <v>93</v>
      </c>
      <c r="D5253" s="355">
        <v>2616</v>
      </c>
      <c r="E5253">
        <v>0.02</v>
      </c>
      <c r="F5253">
        <v>1.1606000000000001</v>
      </c>
      <c r="G5253" s="355">
        <v>0</v>
      </c>
      <c r="H5253">
        <v>0</v>
      </c>
    </row>
    <row r="5254" spans="1:10" x14ac:dyDescent="0.2">
      <c r="A5254">
        <v>12458</v>
      </c>
      <c r="B5254" s="585">
        <v>43355.413194444445</v>
      </c>
      <c r="C5254" s="376" t="s">
        <v>2050</v>
      </c>
      <c r="D5254" s="355">
        <v>2616</v>
      </c>
      <c r="E5254">
        <v>0.02</v>
      </c>
      <c r="F5254">
        <v>1.1579200000000001</v>
      </c>
      <c r="G5254" s="355">
        <v>0</v>
      </c>
      <c r="H5254">
        <v>1.1579200000000001</v>
      </c>
      <c r="I5254">
        <v>5.35</v>
      </c>
      <c r="J5254" s="355">
        <v>21078.66</v>
      </c>
    </row>
    <row r="5255" spans="1:10" x14ac:dyDescent="0.2">
      <c r="A5255">
        <v>12452</v>
      </c>
      <c r="B5255" s="585">
        <v>43354.988888888889</v>
      </c>
      <c r="C5255" s="376" t="s">
        <v>92</v>
      </c>
      <c r="D5255" s="355">
        <v>2617</v>
      </c>
      <c r="E5255">
        <v>0.01</v>
      </c>
      <c r="F5255">
        <v>1.1607799999999999</v>
      </c>
      <c r="G5255" s="355">
        <v>0</v>
      </c>
      <c r="H5255">
        <v>0</v>
      </c>
    </row>
    <row r="5256" spans="1:10" x14ac:dyDescent="0.2">
      <c r="A5256">
        <v>12464</v>
      </c>
      <c r="B5256" s="585">
        <v>43355.444444444445</v>
      </c>
      <c r="C5256" s="376" t="s">
        <v>2050</v>
      </c>
      <c r="D5256" s="355">
        <v>2617</v>
      </c>
      <c r="E5256">
        <v>0.01</v>
      </c>
      <c r="F5256">
        <v>1.1600299999999999</v>
      </c>
      <c r="G5256" s="355">
        <v>0</v>
      </c>
      <c r="H5256">
        <v>1.1600299999999999</v>
      </c>
      <c r="I5256">
        <v>-0.94</v>
      </c>
      <c r="J5256" s="355">
        <v>21077.72</v>
      </c>
    </row>
    <row r="5257" spans="1:10" x14ac:dyDescent="0.2">
      <c r="A5257">
        <v>12459</v>
      </c>
      <c r="B5257" s="585">
        <v>43355.413194444445</v>
      </c>
      <c r="C5257" s="376" t="s">
        <v>93</v>
      </c>
      <c r="D5257" s="355">
        <v>2618</v>
      </c>
      <c r="E5257">
        <v>0.01</v>
      </c>
      <c r="F5257">
        <v>1.15784</v>
      </c>
      <c r="G5257" s="355">
        <v>0</v>
      </c>
      <c r="H5257">
        <v>0</v>
      </c>
    </row>
    <row r="5258" spans="1:10" x14ac:dyDescent="0.2">
      <c r="A5258">
        <v>12519</v>
      </c>
      <c r="B5258" s="585">
        <v>43357.792361111111</v>
      </c>
      <c r="C5258" s="376" t="s">
        <v>2050</v>
      </c>
      <c r="D5258" s="355">
        <v>2618</v>
      </c>
      <c r="E5258">
        <v>0.01</v>
      </c>
      <c r="F5258">
        <v>1.1649099999999999</v>
      </c>
      <c r="G5258" s="355">
        <v>0</v>
      </c>
      <c r="H5258">
        <v>1.1649099999999999</v>
      </c>
      <c r="I5258">
        <v>-6.88</v>
      </c>
      <c r="J5258" s="355">
        <v>21091.279999999999</v>
      </c>
    </row>
    <row r="5259" spans="1:10" x14ac:dyDescent="0.2">
      <c r="A5259">
        <v>12461</v>
      </c>
      <c r="B5259" s="585">
        <v>43355.413194444445</v>
      </c>
      <c r="C5259" s="376" t="s">
        <v>92</v>
      </c>
      <c r="D5259" s="355">
        <v>2619</v>
      </c>
      <c r="E5259">
        <v>0.02</v>
      </c>
      <c r="F5259">
        <v>1.15724</v>
      </c>
      <c r="G5259" s="355">
        <v>0</v>
      </c>
      <c r="H5259">
        <v>0</v>
      </c>
    </row>
    <row r="5260" spans="1:10" x14ac:dyDescent="0.2">
      <c r="A5260">
        <v>12465</v>
      </c>
      <c r="B5260" s="585">
        <v>43355.444444444445</v>
      </c>
      <c r="C5260" s="376" t="s">
        <v>2050</v>
      </c>
      <c r="D5260" s="355">
        <v>2619</v>
      </c>
      <c r="E5260">
        <v>0.02</v>
      </c>
      <c r="F5260">
        <v>1.1600299999999999</v>
      </c>
      <c r="G5260" s="355">
        <v>0</v>
      </c>
      <c r="H5260">
        <v>1.1600299999999999</v>
      </c>
      <c r="I5260">
        <v>5.44</v>
      </c>
      <c r="J5260" s="355">
        <v>21083.16</v>
      </c>
    </row>
    <row r="5261" spans="1:10" x14ac:dyDescent="0.2">
      <c r="A5261">
        <v>12466</v>
      </c>
      <c r="B5261" s="585">
        <v>43355.444444444445</v>
      </c>
      <c r="C5261" s="376" t="s">
        <v>92</v>
      </c>
      <c r="D5261" s="355">
        <v>2620</v>
      </c>
      <c r="E5261">
        <v>0.01</v>
      </c>
      <c r="F5261">
        <v>1.1600600000000001</v>
      </c>
      <c r="G5261" s="355">
        <v>0</v>
      </c>
      <c r="H5261">
        <v>0</v>
      </c>
    </row>
    <row r="5262" spans="1:10" x14ac:dyDescent="0.2">
      <c r="A5262">
        <v>12468</v>
      </c>
      <c r="B5262" s="585">
        <v>43355.709027777775</v>
      </c>
      <c r="C5262" s="376" t="s">
        <v>2050</v>
      </c>
      <c r="D5262" s="355">
        <v>2620</v>
      </c>
      <c r="E5262">
        <v>0.01</v>
      </c>
      <c r="F5262">
        <v>1.1616299999999999</v>
      </c>
      <c r="G5262" s="355">
        <v>0</v>
      </c>
      <c r="H5262">
        <v>1.1616299999999999</v>
      </c>
      <c r="I5262">
        <v>1.5</v>
      </c>
      <c r="J5262" s="355">
        <v>21084.66</v>
      </c>
    </row>
    <row r="5263" spans="1:10" x14ac:dyDescent="0.2">
      <c r="A5263">
        <v>12469</v>
      </c>
      <c r="B5263" s="585">
        <v>43355.711805555555</v>
      </c>
      <c r="C5263" s="376" t="s">
        <v>93</v>
      </c>
      <c r="D5263" s="355">
        <v>2621</v>
      </c>
      <c r="E5263">
        <v>0.02</v>
      </c>
      <c r="F5263">
        <v>1.1615800000000001</v>
      </c>
      <c r="G5263" s="355">
        <v>0</v>
      </c>
      <c r="H5263">
        <v>0</v>
      </c>
    </row>
    <row r="5264" spans="1:10" x14ac:dyDescent="0.2">
      <c r="A5264">
        <v>12520</v>
      </c>
      <c r="B5264" s="585">
        <v>43357.792361111111</v>
      </c>
      <c r="C5264" s="376" t="s">
        <v>2050</v>
      </c>
      <c r="D5264" s="355">
        <v>2621</v>
      </c>
      <c r="E5264">
        <v>0.02</v>
      </c>
      <c r="F5264">
        <v>1.1649099999999999</v>
      </c>
      <c r="G5264" s="355">
        <v>0</v>
      </c>
      <c r="H5264">
        <v>1.1649099999999999</v>
      </c>
      <c r="I5264">
        <v>-6.28</v>
      </c>
      <c r="J5264" s="355">
        <v>21085</v>
      </c>
    </row>
    <row r="5265" spans="1:10" x14ac:dyDescent="0.2">
      <c r="A5265">
        <v>12472</v>
      </c>
      <c r="B5265" s="585">
        <v>43355.711805555555</v>
      </c>
      <c r="C5265" s="376" t="s">
        <v>92</v>
      </c>
      <c r="D5265" s="355">
        <v>2622</v>
      </c>
      <c r="E5265">
        <v>0.01</v>
      </c>
      <c r="F5265">
        <v>1.1616</v>
      </c>
      <c r="G5265" s="355">
        <v>0</v>
      </c>
      <c r="H5265">
        <v>0</v>
      </c>
    </row>
    <row r="5266" spans="1:10" x14ac:dyDescent="0.2">
      <c r="A5266">
        <v>12474</v>
      </c>
      <c r="B5266" s="585">
        <v>43355.759722222225</v>
      </c>
      <c r="C5266" s="376" t="s">
        <v>2050</v>
      </c>
      <c r="D5266" s="355">
        <v>2622</v>
      </c>
      <c r="E5266">
        <v>0.01</v>
      </c>
      <c r="F5266">
        <v>1.16317</v>
      </c>
      <c r="G5266" s="355">
        <v>0</v>
      </c>
      <c r="H5266">
        <v>1.16317</v>
      </c>
      <c r="I5266">
        <v>1.5</v>
      </c>
      <c r="J5266" s="355">
        <v>21086.16</v>
      </c>
    </row>
    <row r="5267" spans="1:10" x14ac:dyDescent="0.2">
      <c r="A5267">
        <v>12475</v>
      </c>
      <c r="B5267" s="585">
        <v>43355.759722222225</v>
      </c>
      <c r="C5267" s="376" t="s">
        <v>92</v>
      </c>
      <c r="D5267" s="355">
        <v>2623</v>
      </c>
      <c r="E5267">
        <v>0.01</v>
      </c>
      <c r="F5267">
        <v>1.1632400000000001</v>
      </c>
      <c r="G5267" s="355">
        <v>0</v>
      </c>
      <c r="H5267">
        <v>0</v>
      </c>
    </row>
    <row r="5268" spans="1:10" x14ac:dyDescent="0.2">
      <c r="A5268">
        <v>12477</v>
      </c>
      <c r="B5268" s="585">
        <v>43355.762499999997</v>
      </c>
      <c r="C5268" s="376" t="s">
        <v>2050</v>
      </c>
      <c r="D5268" s="355">
        <v>2623</v>
      </c>
      <c r="E5268">
        <v>0.01</v>
      </c>
      <c r="F5268">
        <v>1.1648099999999999</v>
      </c>
      <c r="G5268" s="355">
        <v>0</v>
      </c>
      <c r="H5268">
        <v>1.1648099999999999</v>
      </c>
      <c r="I5268">
        <v>1.5</v>
      </c>
      <c r="J5268" s="355">
        <v>21087.66</v>
      </c>
    </row>
    <row r="5269" spans="1:10" x14ac:dyDescent="0.2">
      <c r="A5269">
        <v>12478</v>
      </c>
      <c r="B5269" s="585">
        <v>43355.762499999997</v>
      </c>
      <c r="C5269" s="376" t="s">
        <v>92</v>
      </c>
      <c r="D5269" s="355">
        <v>2624</v>
      </c>
      <c r="E5269">
        <v>0.01</v>
      </c>
      <c r="F5269">
        <v>1.1648799999999999</v>
      </c>
      <c r="G5269" s="355">
        <v>0</v>
      </c>
      <c r="H5269">
        <v>0</v>
      </c>
    </row>
    <row r="5270" spans="1:10" x14ac:dyDescent="0.2">
      <c r="A5270">
        <v>12486</v>
      </c>
      <c r="B5270" s="585">
        <v>43356.646527777775</v>
      </c>
      <c r="C5270" s="376" t="s">
        <v>2050</v>
      </c>
      <c r="D5270" s="355">
        <v>2624</v>
      </c>
      <c r="E5270">
        <v>0.01</v>
      </c>
      <c r="F5270">
        <v>1.16422</v>
      </c>
      <c r="G5270" s="355">
        <v>0</v>
      </c>
      <c r="H5270">
        <v>1.16422</v>
      </c>
      <c r="I5270">
        <v>-1.0900000000000001</v>
      </c>
      <c r="J5270" s="355">
        <v>21086.58</v>
      </c>
    </row>
    <row r="5271" spans="1:10" x14ac:dyDescent="0.2">
      <c r="A5271">
        <v>12483</v>
      </c>
      <c r="B5271" s="585">
        <v>43356.5</v>
      </c>
      <c r="C5271" s="376" t="s">
        <v>92</v>
      </c>
      <c r="D5271" s="355">
        <v>2625</v>
      </c>
      <c r="E5271">
        <v>0.02</v>
      </c>
      <c r="F5271">
        <v>1.1613599999999999</v>
      </c>
      <c r="G5271" s="355">
        <v>0</v>
      </c>
      <c r="H5271">
        <v>0</v>
      </c>
    </row>
    <row r="5272" spans="1:10" x14ac:dyDescent="0.2">
      <c r="A5272">
        <v>12487</v>
      </c>
      <c r="B5272" s="585">
        <v>43356.646527777775</v>
      </c>
      <c r="C5272" s="376" t="s">
        <v>2050</v>
      </c>
      <c r="D5272" s="355">
        <v>2625</v>
      </c>
      <c r="E5272">
        <v>0.02</v>
      </c>
      <c r="F5272">
        <v>1.16422</v>
      </c>
      <c r="G5272" s="355">
        <v>0</v>
      </c>
      <c r="H5272">
        <v>1.16422</v>
      </c>
      <c r="I5272">
        <v>5.58</v>
      </c>
      <c r="J5272" s="355">
        <v>21092.16</v>
      </c>
    </row>
    <row r="5273" spans="1:10" x14ac:dyDescent="0.2">
      <c r="A5273">
        <v>12488</v>
      </c>
      <c r="B5273" s="585">
        <v>43356.649305555555</v>
      </c>
      <c r="C5273" s="376" t="s">
        <v>92</v>
      </c>
      <c r="D5273" s="355">
        <v>2626</v>
      </c>
      <c r="E5273">
        <v>0.01</v>
      </c>
      <c r="F5273">
        <v>1.1640900000000001</v>
      </c>
      <c r="G5273" s="355">
        <v>0</v>
      </c>
      <c r="H5273">
        <v>0</v>
      </c>
    </row>
    <row r="5274" spans="1:10" x14ac:dyDescent="0.2">
      <c r="A5274">
        <v>12490</v>
      </c>
      <c r="B5274" s="585">
        <v>43356.651388888888</v>
      </c>
      <c r="C5274" s="376" t="s">
        <v>2050</v>
      </c>
      <c r="D5274" s="355">
        <v>2626</v>
      </c>
      <c r="E5274">
        <v>0.01</v>
      </c>
      <c r="F5274">
        <v>1.1656599999999999</v>
      </c>
      <c r="G5274" s="355">
        <v>0</v>
      </c>
      <c r="H5274">
        <v>1.1656599999999999</v>
      </c>
      <c r="I5274">
        <v>1.5</v>
      </c>
      <c r="J5274" s="355">
        <v>21093.66</v>
      </c>
    </row>
    <row r="5275" spans="1:10" x14ac:dyDescent="0.2">
      <c r="A5275">
        <v>12491</v>
      </c>
      <c r="B5275" s="585">
        <v>43356.652777777781</v>
      </c>
      <c r="C5275" s="376" t="s">
        <v>93</v>
      </c>
      <c r="D5275" s="355">
        <v>2627</v>
      </c>
      <c r="E5275">
        <v>0.03</v>
      </c>
      <c r="F5275">
        <v>1.1661699999999999</v>
      </c>
      <c r="G5275" s="355">
        <v>0</v>
      </c>
      <c r="H5275">
        <v>0</v>
      </c>
    </row>
    <row r="5276" spans="1:10" x14ac:dyDescent="0.2">
      <c r="A5276">
        <v>12521</v>
      </c>
      <c r="B5276" s="585">
        <v>43357.792361111111</v>
      </c>
      <c r="C5276" s="376" t="s">
        <v>2050</v>
      </c>
      <c r="D5276" s="355">
        <v>2627</v>
      </c>
      <c r="E5276">
        <v>0.03</v>
      </c>
      <c r="F5276">
        <v>1.1649099999999999</v>
      </c>
      <c r="G5276" s="355">
        <v>0</v>
      </c>
      <c r="H5276">
        <v>1.1649099999999999</v>
      </c>
      <c r="I5276">
        <v>3.77</v>
      </c>
      <c r="J5276" s="355">
        <v>21088.77</v>
      </c>
    </row>
    <row r="5277" spans="1:10" x14ac:dyDescent="0.2">
      <c r="A5277">
        <v>12495</v>
      </c>
      <c r="B5277" s="585">
        <v>43356.652777777781</v>
      </c>
      <c r="C5277" s="376" t="s">
        <v>92</v>
      </c>
      <c r="D5277" s="355">
        <v>2628</v>
      </c>
      <c r="E5277">
        <v>0.01</v>
      </c>
      <c r="F5277">
        <v>1.1661999999999999</v>
      </c>
      <c r="G5277" s="355">
        <v>0</v>
      </c>
      <c r="H5277">
        <v>0</v>
      </c>
    </row>
    <row r="5278" spans="1:10" x14ac:dyDescent="0.2">
      <c r="A5278">
        <v>12497</v>
      </c>
      <c r="B5278" s="585">
        <v>43356.659722222219</v>
      </c>
      <c r="C5278" s="376" t="s">
        <v>2050</v>
      </c>
      <c r="D5278" s="355">
        <v>2628</v>
      </c>
      <c r="E5278">
        <v>0.01</v>
      </c>
      <c r="F5278">
        <v>1.16777</v>
      </c>
      <c r="G5278" s="355">
        <v>0</v>
      </c>
      <c r="H5278">
        <v>1.16777</v>
      </c>
      <c r="I5278">
        <v>1.5</v>
      </c>
      <c r="J5278" s="355">
        <v>21095.16</v>
      </c>
    </row>
    <row r="5279" spans="1:10" x14ac:dyDescent="0.2">
      <c r="A5279">
        <v>12498</v>
      </c>
      <c r="B5279" s="585">
        <v>43356.659722222219</v>
      </c>
      <c r="C5279" s="376" t="s">
        <v>92</v>
      </c>
      <c r="D5279" s="355">
        <v>2629</v>
      </c>
      <c r="E5279">
        <v>0.01</v>
      </c>
      <c r="F5279">
        <v>1.16778</v>
      </c>
      <c r="G5279" s="355">
        <v>0</v>
      </c>
      <c r="H5279">
        <v>0</v>
      </c>
    </row>
    <row r="5280" spans="1:10" x14ac:dyDescent="0.2">
      <c r="A5280">
        <v>12500</v>
      </c>
      <c r="B5280" s="585">
        <v>43356.685416666667</v>
      </c>
      <c r="C5280" s="376" t="s">
        <v>2050</v>
      </c>
      <c r="D5280" s="355">
        <v>2629</v>
      </c>
      <c r="E5280">
        <v>0.01</v>
      </c>
      <c r="F5280">
        <v>1.1693499999999999</v>
      </c>
      <c r="G5280" s="355">
        <v>0</v>
      </c>
      <c r="H5280">
        <v>1.1693499999999999</v>
      </c>
      <c r="I5280">
        <v>1.5</v>
      </c>
      <c r="J5280" s="355">
        <v>21096.66</v>
      </c>
    </row>
    <row r="5281" spans="1:10" x14ac:dyDescent="0.2">
      <c r="A5281">
        <v>12501</v>
      </c>
      <c r="B5281" s="585">
        <v>43356.685416666667</v>
      </c>
      <c r="C5281" s="376" t="s">
        <v>92</v>
      </c>
      <c r="D5281" s="355">
        <v>2630</v>
      </c>
      <c r="E5281">
        <v>0.01</v>
      </c>
      <c r="F5281">
        <v>1.1693800000000001</v>
      </c>
      <c r="G5281" s="355">
        <v>0</v>
      </c>
      <c r="H5281">
        <v>0</v>
      </c>
    </row>
    <row r="5282" spans="1:10" x14ac:dyDescent="0.2">
      <c r="A5282">
        <v>12513</v>
      </c>
      <c r="B5282" s="585">
        <v>43357.438888888886</v>
      </c>
      <c r="C5282" s="376" t="s">
        <v>2050</v>
      </c>
      <c r="D5282" s="355">
        <v>2630</v>
      </c>
      <c r="E5282">
        <v>0.01</v>
      </c>
      <c r="F5282">
        <v>1.1710700000000001</v>
      </c>
      <c r="G5282" s="355">
        <v>0</v>
      </c>
      <c r="H5282">
        <v>1.1710700000000001</v>
      </c>
      <c r="I5282">
        <v>1.5</v>
      </c>
      <c r="J5282" s="355">
        <v>21098.16</v>
      </c>
    </row>
    <row r="5283" spans="1:10" x14ac:dyDescent="0.2">
      <c r="A5283">
        <v>12503</v>
      </c>
      <c r="B5283" s="585">
        <v>43356.694444444445</v>
      </c>
      <c r="C5283" s="376" t="s">
        <v>93</v>
      </c>
      <c r="D5283" s="355">
        <v>2631</v>
      </c>
      <c r="E5283">
        <v>0.06</v>
      </c>
      <c r="F5283">
        <v>1.16967</v>
      </c>
      <c r="G5283" s="355">
        <v>0</v>
      </c>
      <c r="H5283">
        <v>0</v>
      </c>
    </row>
    <row r="5284" spans="1:10" x14ac:dyDescent="0.2">
      <c r="A5284">
        <v>12522</v>
      </c>
      <c r="B5284" s="585">
        <v>43357.792361111111</v>
      </c>
      <c r="C5284" s="376" t="s">
        <v>2050</v>
      </c>
      <c r="D5284" s="355">
        <v>2631</v>
      </c>
      <c r="E5284">
        <v>0.06</v>
      </c>
      <c r="F5284">
        <v>1.1649099999999999</v>
      </c>
      <c r="G5284" s="355">
        <v>0</v>
      </c>
      <c r="H5284">
        <v>1.1649099999999999</v>
      </c>
      <c r="I5284">
        <v>28.53</v>
      </c>
      <c r="J5284" s="355">
        <v>21117.3</v>
      </c>
    </row>
    <row r="5285" spans="1:10" x14ac:dyDescent="0.2">
      <c r="A5285">
        <v>12514</v>
      </c>
      <c r="B5285" s="585">
        <v>43357.438888888886</v>
      </c>
      <c r="C5285" s="376" t="s">
        <v>92</v>
      </c>
      <c r="D5285" s="355">
        <v>2632</v>
      </c>
      <c r="E5285">
        <v>0.01</v>
      </c>
      <c r="F5285">
        <v>1.1711</v>
      </c>
      <c r="G5285" s="355">
        <v>0</v>
      </c>
      <c r="H5285">
        <v>0</v>
      </c>
    </row>
    <row r="5286" spans="1:10" x14ac:dyDescent="0.2">
      <c r="A5286">
        <v>12539</v>
      </c>
      <c r="B5286" s="585">
        <v>43360.663888888892</v>
      </c>
      <c r="C5286" s="376" t="s">
        <v>2050</v>
      </c>
      <c r="D5286" s="355">
        <v>2632</v>
      </c>
      <c r="E5286">
        <v>0.01</v>
      </c>
      <c r="F5286">
        <v>1.1680999999999999</v>
      </c>
      <c r="G5286" s="355">
        <v>0</v>
      </c>
      <c r="H5286">
        <v>1.1680999999999999</v>
      </c>
      <c r="I5286">
        <v>-3.19</v>
      </c>
      <c r="J5286" s="355">
        <v>21115.61</v>
      </c>
    </row>
    <row r="5287" spans="1:10" x14ac:dyDescent="0.2">
      <c r="A5287">
        <v>12516</v>
      </c>
      <c r="B5287" s="585">
        <v>43357.649305555555</v>
      </c>
      <c r="C5287" s="376" t="s">
        <v>92</v>
      </c>
      <c r="D5287" s="355">
        <v>2633</v>
      </c>
      <c r="E5287">
        <v>0.02</v>
      </c>
      <c r="F5287">
        <v>1.1676</v>
      </c>
      <c r="G5287" s="355">
        <v>0</v>
      </c>
      <c r="H5287">
        <v>0</v>
      </c>
    </row>
    <row r="5288" spans="1:10" x14ac:dyDescent="0.2">
      <c r="A5288">
        <v>12540</v>
      </c>
      <c r="B5288" s="585">
        <v>43360.663888888892</v>
      </c>
      <c r="C5288" s="376" t="s">
        <v>2050</v>
      </c>
      <c r="D5288" s="355">
        <v>2633</v>
      </c>
      <c r="E5288">
        <v>0.02</v>
      </c>
      <c r="F5288">
        <v>1.1680999999999999</v>
      </c>
      <c r="G5288" s="355">
        <v>0</v>
      </c>
      <c r="H5288">
        <v>1.1680999999999999</v>
      </c>
      <c r="I5288">
        <v>0.62</v>
      </c>
      <c r="J5288" s="355">
        <v>21116.23</v>
      </c>
    </row>
    <row r="5289" spans="1:10" x14ac:dyDescent="0.2">
      <c r="A5289">
        <v>12523</v>
      </c>
      <c r="B5289" s="585">
        <v>43357.792361111111</v>
      </c>
      <c r="C5289" s="376" t="s">
        <v>93</v>
      </c>
      <c r="D5289" s="355">
        <v>2634</v>
      </c>
      <c r="E5289">
        <v>0.01</v>
      </c>
      <c r="F5289">
        <v>1.1646700000000001</v>
      </c>
      <c r="G5289" s="355">
        <v>0</v>
      </c>
      <c r="H5289">
        <v>0</v>
      </c>
    </row>
    <row r="5290" spans="1:10" x14ac:dyDescent="0.2">
      <c r="A5290">
        <v>12529</v>
      </c>
      <c r="B5290" s="585">
        <v>43357.806944444441</v>
      </c>
      <c r="C5290" s="376" t="s">
        <v>2050</v>
      </c>
      <c r="D5290" s="355">
        <v>2634</v>
      </c>
      <c r="E5290">
        <v>0.01</v>
      </c>
      <c r="F5290">
        <v>1.1631</v>
      </c>
      <c r="G5290" s="355">
        <v>0</v>
      </c>
      <c r="H5290">
        <v>1.1631</v>
      </c>
      <c r="I5290">
        <v>1.5</v>
      </c>
      <c r="J5290" s="355">
        <v>21118.799999999999</v>
      </c>
    </row>
    <row r="5291" spans="1:10" x14ac:dyDescent="0.2">
      <c r="A5291">
        <v>12525</v>
      </c>
      <c r="B5291" s="585">
        <v>43357.806250000001</v>
      </c>
      <c r="C5291" s="376" t="s">
        <v>92</v>
      </c>
      <c r="D5291" s="355">
        <v>2635</v>
      </c>
      <c r="E5291">
        <v>0.03</v>
      </c>
      <c r="F5291">
        <v>1.16405</v>
      </c>
      <c r="G5291" s="355">
        <v>0</v>
      </c>
      <c r="H5291">
        <v>0</v>
      </c>
    </row>
    <row r="5292" spans="1:10" x14ac:dyDescent="0.2">
      <c r="A5292">
        <v>12541</v>
      </c>
      <c r="B5292" s="585">
        <v>43360.663888888892</v>
      </c>
      <c r="C5292" s="376" t="s">
        <v>2050</v>
      </c>
      <c r="D5292" s="355">
        <v>2635</v>
      </c>
      <c r="E5292">
        <v>0.03</v>
      </c>
      <c r="F5292">
        <v>1.1680999999999999</v>
      </c>
      <c r="G5292" s="355">
        <v>0</v>
      </c>
      <c r="H5292">
        <v>1.1680999999999999</v>
      </c>
      <c r="I5292">
        <v>11.58</v>
      </c>
      <c r="J5292" s="355">
        <v>21127.82</v>
      </c>
    </row>
    <row r="5293" spans="1:10" x14ac:dyDescent="0.2">
      <c r="A5293">
        <v>12530</v>
      </c>
      <c r="B5293" s="585">
        <v>43357.809027777781</v>
      </c>
      <c r="C5293" s="376" t="s">
        <v>93</v>
      </c>
      <c r="D5293" s="355">
        <v>2636</v>
      </c>
      <c r="E5293">
        <v>0.01</v>
      </c>
      <c r="F5293">
        <v>1.1631100000000001</v>
      </c>
      <c r="G5293" s="355">
        <v>0</v>
      </c>
      <c r="H5293">
        <v>0</v>
      </c>
    </row>
    <row r="5294" spans="1:10" x14ac:dyDescent="0.2">
      <c r="A5294">
        <v>12570</v>
      </c>
      <c r="B5294" s="585">
        <v>43361.821527777778</v>
      </c>
      <c r="C5294" s="376" t="s">
        <v>2050</v>
      </c>
      <c r="D5294" s="355">
        <v>2636</v>
      </c>
      <c r="E5294">
        <v>0.01</v>
      </c>
      <c r="F5294">
        <v>1.16628</v>
      </c>
      <c r="G5294" s="355">
        <v>0</v>
      </c>
      <c r="H5294">
        <v>1.16628</v>
      </c>
      <c r="I5294">
        <v>-3.11</v>
      </c>
      <c r="J5294" s="355">
        <v>21133.7</v>
      </c>
    </row>
    <row r="5295" spans="1:10" x14ac:dyDescent="0.2">
      <c r="A5295">
        <v>12536</v>
      </c>
      <c r="B5295" s="585">
        <v>43360.624305555553</v>
      </c>
      <c r="C5295" s="376" t="s">
        <v>93</v>
      </c>
      <c r="D5295" s="355">
        <v>2637</v>
      </c>
      <c r="E5295">
        <v>0.02</v>
      </c>
      <c r="F5295">
        <v>1.1666399999999999</v>
      </c>
      <c r="G5295" s="355">
        <v>0</v>
      </c>
      <c r="H5295">
        <v>0</v>
      </c>
    </row>
    <row r="5296" spans="1:10" x14ac:dyDescent="0.2">
      <c r="A5296">
        <v>12571</v>
      </c>
      <c r="B5296" s="585">
        <v>43361.821527777778</v>
      </c>
      <c r="C5296" s="376" t="s">
        <v>2050</v>
      </c>
      <c r="D5296" s="355">
        <v>2637</v>
      </c>
      <c r="E5296">
        <v>0.02</v>
      </c>
      <c r="F5296">
        <v>1.16628</v>
      </c>
      <c r="G5296" s="355">
        <v>0</v>
      </c>
      <c r="H5296">
        <v>1.16628</v>
      </c>
      <c r="I5296">
        <v>0.71</v>
      </c>
      <c r="J5296" s="355">
        <v>21134.41</v>
      </c>
    </row>
    <row r="5297" spans="1:10" x14ac:dyDescent="0.2">
      <c r="A5297">
        <v>12542</v>
      </c>
      <c r="B5297" s="585">
        <v>43360.663888888892</v>
      </c>
      <c r="C5297" s="376" t="s">
        <v>92</v>
      </c>
      <c r="D5297" s="355">
        <v>2638</v>
      </c>
      <c r="E5297">
        <v>0.01</v>
      </c>
      <c r="F5297">
        <v>1.16812</v>
      </c>
      <c r="G5297" s="355">
        <v>0</v>
      </c>
      <c r="H5297">
        <v>0</v>
      </c>
    </row>
    <row r="5298" spans="1:10" x14ac:dyDescent="0.2">
      <c r="A5298">
        <v>12544</v>
      </c>
      <c r="B5298" s="585">
        <v>43360.832638888889</v>
      </c>
      <c r="C5298" s="376" t="s">
        <v>2050</v>
      </c>
      <c r="D5298" s="355">
        <v>2638</v>
      </c>
      <c r="E5298">
        <v>0.01</v>
      </c>
      <c r="F5298">
        <v>1.1696899999999999</v>
      </c>
      <c r="G5298" s="355">
        <v>0</v>
      </c>
      <c r="H5298">
        <v>1.1696899999999999</v>
      </c>
      <c r="I5298">
        <v>1.5</v>
      </c>
      <c r="J5298" s="355">
        <v>21129.32</v>
      </c>
    </row>
    <row r="5299" spans="1:10" x14ac:dyDescent="0.2">
      <c r="A5299">
        <v>12545</v>
      </c>
      <c r="B5299" s="585">
        <v>43360.832638888889</v>
      </c>
      <c r="C5299" s="376" t="s">
        <v>92</v>
      </c>
      <c r="D5299" s="355">
        <v>2639</v>
      </c>
      <c r="E5299">
        <v>0.01</v>
      </c>
      <c r="F5299">
        <v>1.1697299999999999</v>
      </c>
      <c r="G5299" s="355">
        <v>0</v>
      </c>
      <c r="H5299">
        <v>0</v>
      </c>
    </row>
    <row r="5300" spans="1:10" x14ac:dyDescent="0.2">
      <c r="A5300">
        <v>12554</v>
      </c>
      <c r="B5300" s="585">
        <v>43361.385416666664</v>
      </c>
      <c r="C5300" s="376" t="s">
        <v>2050</v>
      </c>
      <c r="D5300" s="355">
        <v>2639</v>
      </c>
      <c r="E5300">
        <v>0.01</v>
      </c>
      <c r="F5300">
        <v>1.1714199999999999</v>
      </c>
      <c r="G5300" s="355">
        <v>0</v>
      </c>
      <c r="H5300">
        <v>1.1714199999999999</v>
      </c>
      <c r="I5300">
        <v>1.5</v>
      </c>
      <c r="J5300" s="355">
        <v>21130.82</v>
      </c>
    </row>
    <row r="5301" spans="1:10" x14ac:dyDescent="0.2">
      <c r="A5301">
        <v>12550</v>
      </c>
      <c r="B5301" s="585">
        <v>43361.27847222222</v>
      </c>
      <c r="C5301" s="376" t="s">
        <v>93</v>
      </c>
      <c r="D5301" s="355">
        <v>2640</v>
      </c>
      <c r="E5301">
        <v>0.03</v>
      </c>
      <c r="F5301">
        <v>1.17015</v>
      </c>
      <c r="G5301" s="355">
        <v>0</v>
      </c>
      <c r="H5301">
        <v>0</v>
      </c>
    </row>
    <row r="5302" spans="1:10" x14ac:dyDescent="0.2">
      <c r="A5302">
        <v>12572</v>
      </c>
      <c r="B5302" s="585">
        <v>43361.821527777778</v>
      </c>
      <c r="C5302" s="376" t="s">
        <v>2050</v>
      </c>
      <c r="D5302" s="355">
        <v>2640</v>
      </c>
      <c r="E5302">
        <v>0.03</v>
      </c>
      <c r="F5302">
        <v>1.16628</v>
      </c>
      <c r="G5302" s="355">
        <v>0</v>
      </c>
      <c r="H5302">
        <v>1.16628</v>
      </c>
      <c r="I5302">
        <v>11.4</v>
      </c>
      <c r="J5302" s="355">
        <v>21145.81</v>
      </c>
    </row>
    <row r="5303" spans="1:10" x14ac:dyDescent="0.2">
      <c r="A5303">
        <v>12555</v>
      </c>
      <c r="B5303" s="585">
        <v>43361.385416666664</v>
      </c>
      <c r="C5303" s="376" t="s">
        <v>92</v>
      </c>
      <c r="D5303" s="355">
        <v>2641</v>
      </c>
      <c r="E5303">
        <v>0.01</v>
      </c>
      <c r="F5303">
        <v>1.17144</v>
      </c>
      <c r="G5303" s="355">
        <v>0</v>
      </c>
      <c r="H5303">
        <v>0</v>
      </c>
    </row>
    <row r="5304" spans="1:10" x14ac:dyDescent="0.2">
      <c r="A5304">
        <v>12560</v>
      </c>
      <c r="B5304" s="585">
        <v>43361.619444444441</v>
      </c>
      <c r="C5304" s="376" t="s">
        <v>2050</v>
      </c>
      <c r="D5304" s="355">
        <v>2641</v>
      </c>
      <c r="E5304">
        <v>0.01</v>
      </c>
      <c r="F5304">
        <v>1.1706000000000001</v>
      </c>
      <c r="G5304" s="355">
        <v>0</v>
      </c>
      <c r="H5304">
        <v>1.1706000000000001</v>
      </c>
      <c r="I5304">
        <v>-0.91</v>
      </c>
      <c r="J5304" s="355">
        <v>21129.91</v>
      </c>
    </row>
    <row r="5305" spans="1:10" x14ac:dyDescent="0.2">
      <c r="A5305">
        <v>12557</v>
      </c>
      <c r="B5305" s="585">
        <v>43361.424305555556</v>
      </c>
      <c r="C5305" s="376" t="s">
        <v>92</v>
      </c>
      <c r="D5305" s="355">
        <v>2642</v>
      </c>
      <c r="E5305">
        <v>0.02</v>
      </c>
      <c r="F5305">
        <v>1.1678299999999999</v>
      </c>
      <c r="G5305" s="355">
        <v>0</v>
      </c>
      <c r="H5305">
        <v>0</v>
      </c>
    </row>
    <row r="5306" spans="1:10" x14ac:dyDescent="0.2">
      <c r="A5306">
        <v>12561</v>
      </c>
      <c r="B5306" s="585">
        <v>43361.619444444441</v>
      </c>
      <c r="C5306" s="376" t="s">
        <v>2050</v>
      </c>
      <c r="D5306" s="355">
        <v>2642</v>
      </c>
      <c r="E5306">
        <v>0.02</v>
      </c>
      <c r="F5306">
        <v>1.1706000000000001</v>
      </c>
      <c r="G5306" s="355">
        <v>0</v>
      </c>
      <c r="H5306">
        <v>1.1706000000000001</v>
      </c>
      <c r="I5306">
        <v>5.4</v>
      </c>
      <c r="J5306" s="355">
        <v>21135.31</v>
      </c>
    </row>
    <row r="5307" spans="1:10" x14ac:dyDescent="0.2">
      <c r="A5307">
        <v>12562</v>
      </c>
      <c r="B5307" s="585">
        <v>43361.619444444441</v>
      </c>
      <c r="C5307" s="376" t="s">
        <v>92</v>
      </c>
      <c r="D5307" s="355">
        <v>2643</v>
      </c>
      <c r="E5307">
        <v>0.01</v>
      </c>
      <c r="F5307">
        <v>1.1706099999999999</v>
      </c>
      <c r="G5307" s="355">
        <v>0</v>
      </c>
      <c r="H5307">
        <v>0</v>
      </c>
    </row>
    <row r="5308" spans="1:10" x14ac:dyDescent="0.2">
      <c r="A5308">
        <v>12564</v>
      </c>
      <c r="B5308" s="585">
        <v>43361.668055555558</v>
      </c>
      <c r="C5308" s="376" t="s">
        <v>2050</v>
      </c>
      <c r="D5308" s="355">
        <v>2643</v>
      </c>
      <c r="E5308">
        <v>0.01</v>
      </c>
      <c r="F5308">
        <v>1.17218</v>
      </c>
      <c r="G5308" s="355">
        <v>0</v>
      </c>
      <c r="H5308">
        <v>1.17218</v>
      </c>
      <c r="I5308">
        <v>1.5</v>
      </c>
      <c r="J5308" s="355">
        <v>21136.81</v>
      </c>
    </row>
    <row r="5309" spans="1:10" x14ac:dyDescent="0.2">
      <c r="A5309">
        <v>12565</v>
      </c>
      <c r="B5309" s="585">
        <v>43361.670138888891</v>
      </c>
      <c r="C5309" s="376" t="s">
        <v>92</v>
      </c>
      <c r="D5309" s="355">
        <v>2644</v>
      </c>
      <c r="E5309">
        <v>0.01</v>
      </c>
      <c r="F5309">
        <v>1.17161</v>
      </c>
      <c r="G5309" s="355">
        <v>0</v>
      </c>
      <c r="H5309">
        <v>0</v>
      </c>
    </row>
    <row r="5310" spans="1:10" x14ac:dyDescent="0.2">
      <c r="A5310">
        <v>12581</v>
      </c>
      <c r="B5310" s="585">
        <v>43362.467361111114</v>
      </c>
      <c r="C5310" s="376" t="s">
        <v>2050</v>
      </c>
      <c r="D5310" s="355">
        <v>2644</v>
      </c>
      <c r="E5310">
        <v>0.01</v>
      </c>
      <c r="F5310">
        <v>1.17092</v>
      </c>
      <c r="G5310" s="355">
        <v>0</v>
      </c>
      <c r="H5310">
        <v>1.17092</v>
      </c>
      <c r="I5310">
        <v>-0.88</v>
      </c>
      <c r="J5310" s="355">
        <v>21144.93</v>
      </c>
    </row>
    <row r="5311" spans="1:10" x14ac:dyDescent="0.2">
      <c r="A5311">
        <v>12567</v>
      </c>
      <c r="B5311" s="585">
        <v>43361.808333333334</v>
      </c>
      <c r="C5311" s="376" t="s">
        <v>92</v>
      </c>
      <c r="D5311" s="355">
        <v>2645</v>
      </c>
      <c r="E5311">
        <v>0.02</v>
      </c>
      <c r="F5311">
        <v>1.16804</v>
      </c>
      <c r="G5311" s="355">
        <v>0</v>
      </c>
      <c r="H5311">
        <v>0</v>
      </c>
    </row>
    <row r="5312" spans="1:10" x14ac:dyDescent="0.2">
      <c r="A5312">
        <v>12582</v>
      </c>
      <c r="B5312" s="585">
        <v>43362.467361111114</v>
      </c>
      <c r="C5312" s="376" t="s">
        <v>2050</v>
      </c>
      <c r="D5312" s="355">
        <v>2645</v>
      </c>
      <c r="E5312">
        <v>0.02</v>
      </c>
      <c r="F5312">
        <v>1.17092</v>
      </c>
      <c r="G5312" s="355">
        <v>0</v>
      </c>
      <c r="H5312">
        <v>1.17092</v>
      </c>
      <c r="I5312">
        <v>5.38</v>
      </c>
      <c r="J5312" s="355">
        <v>21150.31</v>
      </c>
    </row>
    <row r="5313" spans="1:10" x14ac:dyDescent="0.2">
      <c r="A5313">
        <v>12573</v>
      </c>
      <c r="B5313" s="585">
        <v>43361.821527777778</v>
      </c>
      <c r="C5313" s="376" t="s">
        <v>93</v>
      </c>
      <c r="D5313" s="355">
        <v>2646</v>
      </c>
      <c r="E5313">
        <v>0.01</v>
      </c>
      <c r="F5313">
        <v>1.1662399999999999</v>
      </c>
      <c r="G5313" s="355">
        <v>0</v>
      </c>
      <c r="H5313">
        <v>0</v>
      </c>
    </row>
    <row r="5314" spans="1:10" x14ac:dyDescent="0.2">
      <c r="A5314">
        <v>12588</v>
      </c>
      <c r="B5314" s="585">
        <v>43362.631249999999</v>
      </c>
      <c r="C5314" s="376" t="s">
        <v>2050</v>
      </c>
      <c r="D5314" s="355">
        <v>2646</v>
      </c>
      <c r="E5314">
        <v>0.01</v>
      </c>
      <c r="F5314">
        <v>1.16703</v>
      </c>
      <c r="G5314" s="355">
        <v>0</v>
      </c>
      <c r="H5314">
        <v>1.16703</v>
      </c>
      <c r="I5314">
        <v>-0.79</v>
      </c>
      <c r="J5314" s="355">
        <v>21149.52</v>
      </c>
    </row>
    <row r="5315" spans="1:10" x14ac:dyDescent="0.2">
      <c r="A5315">
        <v>12578</v>
      </c>
      <c r="B5315" s="585">
        <v>43362.438888888886</v>
      </c>
      <c r="C5315" s="376" t="s">
        <v>93</v>
      </c>
      <c r="D5315" s="355">
        <v>2647</v>
      </c>
      <c r="E5315">
        <v>0.02</v>
      </c>
      <c r="F5315">
        <v>1.16974</v>
      </c>
      <c r="G5315" s="355">
        <v>0</v>
      </c>
      <c r="H5315">
        <v>0</v>
      </c>
    </row>
    <row r="5316" spans="1:10" x14ac:dyDescent="0.2">
      <c r="A5316">
        <v>12589</v>
      </c>
      <c r="B5316" s="585">
        <v>43362.631249999999</v>
      </c>
      <c r="C5316" s="376" t="s">
        <v>2050</v>
      </c>
      <c r="D5316" s="355">
        <v>2647</v>
      </c>
      <c r="E5316">
        <v>0.02</v>
      </c>
      <c r="F5316">
        <v>1.16703</v>
      </c>
      <c r="G5316" s="355">
        <v>0</v>
      </c>
      <c r="H5316">
        <v>1.16703</v>
      </c>
      <c r="I5316">
        <v>5.28</v>
      </c>
      <c r="J5316" s="355">
        <v>21154.799999999999</v>
      </c>
    </row>
    <row r="5317" spans="1:10" x14ac:dyDescent="0.2">
      <c r="A5317">
        <v>12583</v>
      </c>
      <c r="B5317" s="585">
        <v>43362.467361111114</v>
      </c>
      <c r="C5317" s="376" t="s">
        <v>92</v>
      </c>
      <c r="D5317" s="355">
        <v>2648</v>
      </c>
      <c r="E5317">
        <v>0.01</v>
      </c>
      <c r="F5317">
        <v>1.17096</v>
      </c>
      <c r="G5317" s="355">
        <v>0</v>
      </c>
      <c r="H5317">
        <v>0</v>
      </c>
    </row>
    <row r="5318" spans="1:10" x14ac:dyDescent="0.2">
      <c r="A5318">
        <v>12602</v>
      </c>
      <c r="B5318" s="585">
        <v>43363.468055555553</v>
      </c>
      <c r="C5318" s="376" t="s">
        <v>2050</v>
      </c>
      <c r="D5318" s="355">
        <v>2648</v>
      </c>
      <c r="E5318">
        <v>0.01</v>
      </c>
      <c r="F5318">
        <v>1.1705300000000001</v>
      </c>
      <c r="G5318" s="355">
        <v>0</v>
      </c>
      <c r="H5318">
        <v>1.1705300000000001</v>
      </c>
      <c r="I5318">
        <v>-0.86</v>
      </c>
      <c r="J5318" s="355">
        <v>21155.439999999999</v>
      </c>
    </row>
    <row r="5319" spans="1:10" x14ac:dyDescent="0.2">
      <c r="A5319">
        <v>12585</v>
      </c>
      <c r="B5319" s="585">
        <v>43362.59097222222</v>
      </c>
      <c r="C5319" s="376" t="s">
        <v>92</v>
      </c>
      <c r="D5319" s="355">
        <v>2649</v>
      </c>
      <c r="E5319">
        <v>0.02</v>
      </c>
      <c r="F5319">
        <v>1.1674199999999999</v>
      </c>
      <c r="G5319" s="355">
        <v>0</v>
      </c>
      <c r="H5319">
        <v>0</v>
      </c>
    </row>
    <row r="5320" spans="1:10" x14ac:dyDescent="0.2">
      <c r="A5320">
        <v>12603</v>
      </c>
      <c r="B5320" s="585">
        <v>43363.468055555553</v>
      </c>
      <c r="C5320" s="376" t="s">
        <v>2050</v>
      </c>
      <c r="D5320" s="355">
        <v>2649</v>
      </c>
      <c r="E5320">
        <v>0.02</v>
      </c>
      <c r="F5320">
        <v>1.1705300000000001</v>
      </c>
      <c r="G5320" s="355">
        <v>0</v>
      </c>
      <c r="H5320">
        <v>1.1705300000000001</v>
      </c>
      <c r="I5320">
        <v>5.37</v>
      </c>
      <c r="J5320" s="355">
        <v>21160.81</v>
      </c>
    </row>
    <row r="5321" spans="1:10" x14ac:dyDescent="0.2">
      <c r="A5321">
        <v>12590</v>
      </c>
      <c r="B5321" s="585">
        <v>43362.631249999999</v>
      </c>
      <c r="C5321" s="376" t="s">
        <v>93</v>
      </c>
      <c r="D5321" s="355">
        <v>2650</v>
      </c>
      <c r="E5321">
        <v>0.01</v>
      </c>
      <c r="F5321">
        <v>1.1670199999999999</v>
      </c>
      <c r="G5321" s="355">
        <v>0</v>
      </c>
      <c r="H5321">
        <v>0</v>
      </c>
    </row>
    <row r="5322" spans="1:10" x14ac:dyDescent="0.2">
      <c r="A5322">
        <v>12592</v>
      </c>
      <c r="B5322" s="585">
        <v>43362.713888888888</v>
      </c>
      <c r="C5322" s="376" t="s">
        <v>2050</v>
      </c>
      <c r="D5322" s="355">
        <v>2650</v>
      </c>
      <c r="E5322">
        <v>0.01</v>
      </c>
      <c r="F5322">
        <v>1.1654500000000001</v>
      </c>
      <c r="G5322" s="355">
        <v>0</v>
      </c>
      <c r="H5322">
        <v>1.1654500000000001</v>
      </c>
      <c r="I5322">
        <v>1.5</v>
      </c>
      <c r="J5322" s="355">
        <v>21156.3</v>
      </c>
    </row>
    <row r="5323" spans="1:10" x14ac:dyDescent="0.2">
      <c r="A5323">
        <v>12593</v>
      </c>
      <c r="B5323" s="585">
        <v>43362.713888888888</v>
      </c>
      <c r="C5323" s="376" t="s">
        <v>93</v>
      </c>
      <c r="D5323" s="355">
        <v>2651</v>
      </c>
      <c r="E5323">
        <v>0.01</v>
      </c>
      <c r="F5323">
        <v>1.1653899999999999</v>
      </c>
      <c r="G5323" s="355">
        <v>0</v>
      </c>
      <c r="H5323">
        <v>0</v>
      </c>
    </row>
    <row r="5324" spans="1:10" x14ac:dyDescent="0.2">
      <c r="A5324">
        <v>12647</v>
      </c>
      <c r="B5324" s="585">
        <v>43364.673611111109</v>
      </c>
      <c r="C5324" s="376" t="s">
        <v>2050</v>
      </c>
      <c r="D5324" s="355">
        <v>2651</v>
      </c>
      <c r="E5324">
        <v>0.01</v>
      </c>
      <c r="F5324">
        <v>1.1744399999999999</v>
      </c>
      <c r="G5324" s="355">
        <v>0</v>
      </c>
      <c r="H5324">
        <v>1.1744399999999999</v>
      </c>
      <c r="I5324">
        <v>-8.86</v>
      </c>
      <c r="J5324" s="355">
        <v>21160.95</v>
      </c>
    </row>
    <row r="5325" spans="1:10" x14ac:dyDescent="0.2">
      <c r="A5325">
        <v>12595</v>
      </c>
      <c r="B5325" s="585">
        <v>43362.753472222219</v>
      </c>
      <c r="C5325" s="376" t="s">
        <v>93</v>
      </c>
      <c r="D5325" s="355">
        <v>2652</v>
      </c>
      <c r="E5325">
        <v>0.02</v>
      </c>
      <c r="F5325">
        <v>1.16892</v>
      </c>
      <c r="G5325" s="355">
        <v>0</v>
      </c>
      <c r="H5325">
        <v>0</v>
      </c>
    </row>
    <row r="5326" spans="1:10" x14ac:dyDescent="0.2">
      <c r="A5326">
        <v>12648</v>
      </c>
      <c r="B5326" s="585">
        <v>43364.673611111109</v>
      </c>
      <c r="C5326" s="376" t="s">
        <v>2050</v>
      </c>
      <c r="D5326" s="355">
        <v>2652</v>
      </c>
      <c r="E5326">
        <v>0.02</v>
      </c>
      <c r="F5326">
        <v>1.1744399999999999</v>
      </c>
      <c r="G5326" s="355">
        <v>0</v>
      </c>
      <c r="H5326">
        <v>1.1744399999999999</v>
      </c>
      <c r="I5326">
        <v>-10.66</v>
      </c>
      <c r="J5326" s="355">
        <v>21150.3</v>
      </c>
    </row>
    <row r="5327" spans="1:10" x14ac:dyDescent="0.2">
      <c r="A5327">
        <v>12604</v>
      </c>
      <c r="B5327" s="585">
        <v>43363.468055555553</v>
      </c>
      <c r="C5327" s="376" t="s">
        <v>92</v>
      </c>
      <c r="D5327" s="355">
        <v>2653</v>
      </c>
      <c r="E5327">
        <v>0.01</v>
      </c>
      <c r="F5327">
        <v>1.17055</v>
      </c>
      <c r="G5327" s="355">
        <v>0</v>
      </c>
      <c r="H5327">
        <v>0</v>
      </c>
    </row>
    <row r="5328" spans="1:10" x14ac:dyDescent="0.2">
      <c r="A5328">
        <v>12606</v>
      </c>
      <c r="B5328" s="585">
        <v>43363.59652777778</v>
      </c>
      <c r="C5328" s="376" t="s">
        <v>2050</v>
      </c>
      <c r="D5328" s="355">
        <v>2653</v>
      </c>
      <c r="E5328">
        <v>0.01</v>
      </c>
      <c r="F5328">
        <v>1.1721200000000001</v>
      </c>
      <c r="G5328" s="355">
        <v>0</v>
      </c>
      <c r="H5328">
        <v>1.1721200000000001</v>
      </c>
      <c r="I5328">
        <v>1.5</v>
      </c>
      <c r="J5328" s="355">
        <v>21162.31</v>
      </c>
    </row>
    <row r="5329" spans="1:10" x14ac:dyDescent="0.2">
      <c r="A5329">
        <v>12607</v>
      </c>
      <c r="B5329" s="585">
        <v>43363.59652777778</v>
      </c>
      <c r="C5329" s="376" t="s">
        <v>92</v>
      </c>
      <c r="D5329" s="355">
        <v>2654</v>
      </c>
      <c r="E5329">
        <v>0.01</v>
      </c>
      <c r="F5329">
        <v>1.1722699999999999</v>
      </c>
      <c r="G5329" s="355">
        <v>0</v>
      </c>
      <c r="H5329">
        <v>0</v>
      </c>
    </row>
    <row r="5330" spans="1:10" x14ac:dyDescent="0.2">
      <c r="A5330">
        <v>12613</v>
      </c>
      <c r="B5330" s="585">
        <v>43363.604861111111</v>
      </c>
      <c r="C5330" s="376" t="s">
        <v>2050</v>
      </c>
      <c r="D5330" s="355">
        <v>2654</v>
      </c>
      <c r="E5330">
        <v>0.01</v>
      </c>
      <c r="F5330">
        <v>1.17384</v>
      </c>
      <c r="G5330" s="355">
        <v>0</v>
      </c>
      <c r="H5330">
        <v>1.17384</v>
      </c>
      <c r="I5330">
        <v>1.5</v>
      </c>
      <c r="J5330" s="355">
        <v>21163.81</v>
      </c>
    </row>
    <row r="5331" spans="1:10" x14ac:dyDescent="0.2">
      <c r="A5331">
        <v>12609</v>
      </c>
      <c r="B5331" s="585">
        <v>43363.59652777778</v>
      </c>
      <c r="C5331" s="376" t="s">
        <v>93</v>
      </c>
      <c r="D5331" s="355">
        <v>2655</v>
      </c>
      <c r="E5331">
        <v>0.03</v>
      </c>
      <c r="F5331">
        <v>1.17245</v>
      </c>
      <c r="G5331" s="355">
        <v>0</v>
      </c>
      <c r="H5331">
        <v>0</v>
      </c>
    </row>
    <row r="5332" spans="1:10" x14ac:dyDescent="0.2">
      <c r="A5332">
        <v>12649</v>
      </c>
      <c r="B5332" s="585">
        <v>43364.673611111109</v>
      </c>
      <c r="C5332" s="376" t="s">
        <v>2050</v>
      </c>
      <c r="D5332" s="355">
        <v>2655</v>
      </c>
      <c r="E5332">
        <v>0.03</v>
      </c>
      <c r="F5332">
        <v>1.1744399999999999</v>
      </c>
      <c r="G5332" s="355">
        <v>0</v>
      </c>
      <c r="H5332">
        <v>1.1744399999999999</v>
      </c>
      <c r="I5332">
        <v>-5.98</v>
      </c>
      <c r="J5332" s="355">
        <v>21144.31</v>
      </c>
    </row>
    <row r="5333" spans="1:10" x14ac:dyDescent="0.2">
      <c r="A5333">
        <v>12614</v>
      </c>
      <c r="B5333" s="585">
        <v>43363.604861111111</v>
      </c>
      <c r="C5333" s="376" t="s">
        <v>92</v>
      </c>
      <c r="D5333" s="355">
        <v>2656</v>
      </c>
      <c r="E5333">
        <v>0.01</v>
      </c>
      <c r="F5333">
        <v>1.1738999999999999</v>
      </c>
      <c r="G5333" s="355">
        <v>0</v>
      </c>
      <c r="H5333">
        <v>0</v>
      </c>
    </row>
    <row r="5334" spans="1:10" x14ac:dyDescent="0.2">
      <c r="A5334">
        <v>12616</v>
      </c>
      <c r="B5334" s="585">
        <v>43363.623611111114</v>
      </c>
      <c r="C5334" s="376" t="s">
        <v>2050</v>
      </c>
      <c r="D5334" s="355">
        <v>2656</v>
      </c>
      <c r="E5334">
        <v>0.01</v>
      </c>
      <c r="F5334">
        <v>1.17547</v>
      </c>
      <c r="G5334" s="355">
        <v>0</v>
      </c>
      <c r="H5334">
        <v>1.17547</v>
      </c>
      <c r="I5334">
        <v>1.5</v>
      </c>
      <c r="J5334" s="355">
        <v>21165.31</v>
      </c>
    </row>
    <row r="5335" spans="1:10" x14ac:dyDescent="0.2">
      <c r="A5335">
        <v>12617</v>
      </c>
      <c r="B5335" s="585">
        <v>43363.623611111114</v>
      </c>
      <c r="C5335" s="376" t="s">
        <v>92</v>
      </c>
      <c r="D5335" s="355">
        <v>2657</v>
      </c>
      <c r="E5335">
        <v>0.01</v>
      </c>
      <c r="F5335">
        <v>1.1755199999999999</v>
      </c>
      <c r="G5335" s="355">
        <v>0</v>
      </c>
      <c r="H5335">
        <v>0</v>
      </c>
    </row>
    <row r="5336" spans="1:10" x14ac:dyDescent="0.2">
      <c r="A5336">
        <v>12624</v>
      </c>
      <c r="B5336" s="585">
        <v>43363.626388888886</v>
      </c>
      <c r="C5336" s="376" t="s">
        <v>2050</v>
      </c>
      <c r="D5336" s="355">
        <v>2657</v>
      </c>
      <c r="E5336">
        <v>0.01</v>
      </c>
      <c r="F5336">
        <v>1.17709</v>
      </c>
      <c r="G5336" s="355">
        <v>0</v>
      </c>
      <c r="H5336">
        <v>1.17709</v>
      </c>
      <c r="I5336">
        <v>1.5</v>
      </c>
      <c r="J5336" s="355">
        <v>21166.81</v>
      </c>
    </row>
    <row r="5337" spans="1:10" x14ac:dyDescent="0.2">
      <c r="A5337">
        <v>12619</v>
      </c>
      <c r="B5337" s="585">
        <v>43363.625</v>
      </c>
      <c r="C5337" s="376" t="s">
        <v>93</v>
      </c>
      <c r="D5337" s="355">
        <v>2658</v>
      </c>
      <c r="E5337">
        <v>0.06</v>
      </c>
      <c r="F5337">
        <v>1.17614</v>
      </c>
      <c r="G5337" s="355">
        <v>0</v>
      </c>
      <c r="H5337">
        <v>0</v>
      </c>
    </row>
    <row r="5338" spans="1:10" x14ac:dyDescent="0.2">
      <c r="A5338">
        <v>12650</v>
      </c>
      <c r="B5338" s="585">
        <v>43364.673611111109</v>
      </c>
      <c r="C5338" s="376" t="s">
        <v>2050</v>
      </c>
      <c r="D5338" s="355">
        <v>2658</v>
      </c>
      <c r="E5338">
        <v>0.06</v>
      </c>
      <c r="F5338">
        <v>1.1744399999999999</v>
      </c>
      <c r="G5338" s="355">
        <v>0</v>
      </c>
      <c r="H5338">
        <v>1.1744399999999999</v>
      </c>
      <c r="I5338">
        <v>10.17</v>
      </c>
      <c r="J5338" s="355">
        <v>21154.49</v>
      </c>
    </row>
    <row r="5339" spans="1:10" x14ac:dyDescent="0.2">
      <c r="A5339">
        <v>12625</v>
      </c>
      <c r="B5339" s="585">
        <v>43363.628472222219</v>
      </c>
      <c r="C5339" s="376" t="s">
        <v>92</v>
      </c>
      <c r="D5339" s="355">
        <v>2659</v>
      </c>
      <c r="E5339">
        <v>0.01</v>
      </c>
      <c r="F5339">
        <v>1.1765300000000001</v>
      </c>
      <c r="G5339" s="355">
        <v>0</v>
      </c>
      <c r="H5339">
        <v>0</v>
      </c>
    </row>
    <row r="5340" spans="1:10" x14ac:dyDescent="0.2">
      <c r="A5340">
        <v>12627</v>
      </c>
      <c r="B5340" s="585">
        <v>43363.930555555555</v>
      </c>
      <c r="C5340" s="376" t="s">
        <v>2050</v>
      </c>
      <c r="D5340" s="355">
        <v>2659</v>
      </c>
      <c r="E5340">
        <v>0.01</v>
      </c>
      <c r="F5340">
        <v>1.1780999999999999</v>
      </c>
      <c r="G5340" s="355">
        <v>0</v>
      </c>
      <c r="H5340">
        <v>1.1780999999999999</v>
      </c>
      <c r="I5340">
        <v>1.5</v>
      </c>
      <c r="J5340" s="355">
        <v>21168.31</v>
      </c>
    </row>
    <row r="5341" spans="1:10" x14ac:dyDescent="0.2">
      <c r="A5341">
        <v>12628</v>
      </c>
      <c r="B5341" s="585">
        <v>43363.930555555555</v>
      </c>
      <c r="C5341" s="376" t="s">
        <v>92</v>
      </c>
      <c r="D5341" s="355">
        <v>2660</v>
      </c>
      <c r="E5341">
        <v>0.01</v>
      </c>
      <c r="F5341">
        <v>1.1781299999999999</v>
      </c>
      <c r="G5341" s="355">
        <v>0</v>
      </c>
      <c r="H5341">
        <v>0</v>
      </c>
    </row>
    <row r="5342" spans="1:10" x14ac:dyDescent="0.2">
      <c r="A5342">
        <v>12635</v>
      </c>
      <c r="B5342" s="585">
        <v>43364.419444444444</v>
      </c>
      <c r="C5342" s="376" t="s">
        <v>2050</v>
      </c>
      <c r="D5342" s="355">
        <v>2660</v>
      </c>
      <c r="E5342">
        <v>0.01</v>
      </c>
      <c r="F5342">
        <v>1.1798200000000001</v>
      </c>
      <c r="G5342" s="355">
        <v>0</v>
      </c>
      <c r="H5342">
        <v>1.1798200000000001</v>
      </c>
      <c r="I5342">
        <v>1.5</v>
      </c>
      <c r="J5342" s="355">
        <v>21169.81</v>
      </c>
    </row>
    <row r="5343" spans="1:10" x14ac:dyDescent="0.2">
      <c r="A5343">
        <v>12636</v>
      </c>
      <c r="B5343" s="585">
        <v>43364.420138888891</v>
      </c>
      <c r="C5343" s="376" t="s">
        <v>93</v>
      </c>
      <c r="D5343" s="355">
        <v>2661</v>
      </c>
      <c r="E5343">
        <v>0.1</v>
      </c>
      <c r="F5343">
        <v>1.1797800000000001</v>
      </c>
      <c r="G5343" s="355">
        <v>0</v>
      </c>
      <c r="H5343">
        <v>0</v>
      </c>
    </row>
    <row r="5344" spans="1:10" x14ac:dyDescent="0.2">
      <c r="A5344">
        <v>12651</v>
      </c>
      <c r="B5344" s="585">
        <v>43364.673611111109</v>
      </c>
      <c r="C5344" s="376" t="s">
        <v>2050</v>
      </c>
      <c r="D5344" s="355">
        <v>2661</v>
      </c>
      <c r="E5344">
        <v>0.1</v>
      </c>
      <c r="F5344">
        <v>1.1744399999999999</v>
      </c>
      <c r="G5344" s="355">
        <v>0</v>
      </c>
      <c r="H5344">
        <v>1.1744399999999999</v>
      </c>
      <c r="I5344">
        <v>52.7</v>
      </c>
      <c r="J5344" s="355">
        <v>21207.19</v>
      </c>
    </row>
    <row r="5345" spans="1:10" x14ac:dyDescent="0.2">
      <c r="A5345">
        <v>12642</v>
      </c>
      <c r="B5345" s="585">
        <v>43364.420138888891</v>
      </c>
      <c r="C5345" s="376" t="s">
        <v>92</v>
      </c>
      <c r="D5345" s="355">
        <v>2662</v>
      </c>
      <c r="E5345">
        <v>0.01</v>
      </c>
      <c r="F5345">
        <v>1.1798</v>
      </c>
      <c r="G5345" s="355">
        <v>0</v>
      </c>
      <c r="H5345">
        <v>0</v>
      </c>
    </row>
    <row r="5346" spans="1:10" x14ac:dyDescent="0.2">
      <c r="A5346">
        <v>12667</v>
      </c>
      <c r="B5346" s="585">
        <v>43367.478472222225</v>
      </c>
      <c r="C5346" s="376" t="s">
        <v>2050</v>
      </c>
      <c r="D5346" s="355">
        <v>2662</v>
      </c>
      <c r="E5346">
        <v>0.01</v>
      </c>
      <c r="F5346">
        <v>1.17676</v>
      </c>
      <c r="G5346" s="355">
        <v>0</v>
      </c>
      <c r="H5346">
        <v>1.17676</v>
      </c>
      <c r="I5346">
        <v>-3.23</v>
      </c>
      <c r="J5346" s="355">
        <v>21205.45</v>
      </c>
    </row>
    <row r="5347" spans="1:10" x14ac:dyDescent="0.2">
      <c r="A5347">
        <v>12644</v>
      </c>
      <c r="B5347" s="585">
        <v>43364.563194444447</v>
      </c>
      <c r="C5347" s="376" t="s">
        <v>92</v>
      </c>
      <c r="D5347" s="355">
        <v>2663</v>
      </c>
      <c r="E5347">
        <v>0.02</v>
      </c>
      <c r="F5347">
        <v>1.1762999999999999</v>
      </c>
      <c r="G5347" s="355">
        <v>0</v>
      </c>
      <c r="H5347">
        <v>0</v>
      </c>
    </row>
    <row r="5348" spans="1:10" x14ac:dyDescent="0.2">
      <c r="A5348">
        <v>12668</v>
      </c>
      <c r="B5348" s="585">
        <v>43367.478472222225</v>
      </c>
      <c r="C5348" s="376" t="s">
        <v>2050</v>
      </c>
      <c r="D5348" s="355">
        <v>2663</v>
      </c>
      <c r="E5348">
        <v>0.02</v>
      </c>
      <c r="F5348">
        <v>1.17676</v>
      </c>
      <c r="G5348" s="355">
        <v>0</v>
      </c>
      <c r="H5348">
        <v>1.17676</v>
      </c>
      <c r="I5348">
        <v>0.54</v>
      </c>
      <c r="J5348" s="355">
        <v>21205.99</v>
      </c>
    </row>
    <row r="5349" spans="1:10" x14ac:dyDescent="0.2">
      <c r="A5349">
        <v>12652</v>
      </c>
      <c r="B5349" s="585">
        <v>43364.673611111109</v>
      </c>
      <c r="C5349" s="376" t="s">
        <v>93</v>
      </c>
      <c r="D5349" s="355">
        <v>2664</v>
      </c>
      <c r="E5349">
        <v>0.01</v>
      </c>
      <c r="F5349">
        <v>1.17438</v>
      </c>
      <c r="G5349" s="355">
        <v>0</v>
      </c>
      <c r="H5349">
        <v>0</v>
      </c>
    </row>
    <row r="5350" spans="1:10" x14ac:dyDescent="0.2">
      <c r="A5350">
        <v>12657</v>
      </c>
      <c r="B5350" s="585">
        <v>43367.388888888891</v>
      </c>
      <c r="C5350" s="376" t="s">
        <v>2050</v>
      </c>
      <c r="D5350" s="355">
        <v>2664</v>
      </c>
      <c r="E5350">
        <v>0.01</v>
      </c>
      <c r="F5350">
        <v>1.1728799999999999</v>
      </c>
      <c r="G5350" s="355">
        <v>0</v>
      </c>
      <c r="H5350">
        <v>1.1728799999999999</v>
      </c>
      <c r="I5350">
        <v>1.5</v>
      </c>
      <c r="J5350" s="355">
        <v>21208.68</v>
      </c>
    </row>
    <row r="5351" spans="1:10" x14ac:dyDescent="0.2">
      <c r="A5351">
        <v>12658</v>
      </c>
      <c r="B5351" s="585">
        <v>43367.388888888891</v>
      </c>
      <c r="C5351" s="376" t="s">
        <v>93</v>
      </c>
      <c r="D5351" s="355">
        <v>2665</v>
      </c>
      <c r="E5351">
        <v>0.01</v>
      </c>
      <c r="F5351">
        <v>1.1727799999999999</v>
      </c>
      <c r="G5351" s="355">
        <v>0</v>
      </c>
      <c r="H5351">
        <v>0</v>
      </c>
    </row>
    <row r="5352" spans="1:10" x14ac:dyDescent="0.2">
      <c r="A5352">
        <v>12679</v>
      </c>
      <c r="B5352" s="585">
        <v>43367.775694444441</v>
      </c>
      <c r="C5352" s="376" t="s">
        <v>2050</v>
      </c>
      <c r="D5352" s="355">
        <v>2665</v>
      </c>
      <c r="E5352">
        <v>0.01</v>
      </c>
      <c r="F5352">
        <v>1.1759599999999999</v>
      </c>
      <c r="G5352" s="355">
        <v>0</v>
      </c>
      <c r="H5352">
        <v>1.1759599999999999</v>
      </c>
      <c r="I5352">
        <v>-3.25</v>
      </c>
      <c r="J5352" s="355">
        <v>21215.94</v>
      </c>
    </row>
    <row r="5353" spans="1:10" x14ac:dyDescent="0.2">
      <c r="A5353">
        <v>12660</v>
      </c>
      <c r="B5353" s="585">
        <v>43367.388888888891</v>
      </c>
      <c r="C5353" s="376" t="s">
        <v>92</v>
      </c>
      <c r="D5353" s="355">
        <v>2666</v>
      </c>
      <c r="E5353">
        <v>0.03</v>
      </c>
      <c r="F5353">
        <v>1.17279</v>
      </c>
      <c r="G5353" s="355">
        <v>0</v>
      </c>
      <c r="H5353">
        <v>0</v>
      </c>
    </row>
    <row r="5354" spans="1:10" x14ac:dyDescent="0.2">
      <c r="A5354">
        <v>12669</v>
      </c>
      <c r="B5354" s="585">
        <v>43367.478472222225</v>
      </c>
      <c r="C5354" s="376" t="s">
        <v>2050</v>
      </c>
      <c r="D5354" s="355">
        <v>2666</v>
      </c>
      <c r="E5354">
        <v>0.03</v>
      </c>
      <c r="F5354">
        <v>1.17676</v>
      </c>
      <c r="G5354" s="355">
        <v>0</v>
      </c>
      <c r="H5354">
        <v>1.17676</v>
      </c>
      <c r="I5354">
        <v>11.7</v>
      </c>
      <c r="J5354" s="355">
        <v>21217.69</v>
      </c>
    </row>
    <row r="5355" spans="1:10" x14ac:dyDescent="0.2">
      <c r="A5355">
        <v>12664</v>
      </c>
      <c r="B5355" s="585">
        <v>43367.473611111112</v>
      </c>
      <c r="C5355" s="376" t="s">
        <v>93</v>
      </c>
      <c r="D5355" s="355">
        <v>2667</v>
      </c>
      <c r="E5355">
        <v>0.02</v>
      </c>
      <c r="F5355">
        <v>1.17628</v>
      </c>
      <c r="G5355" s="355">
        <v>0</v>
      </c>
      <c r="H5355">
        <v>0</v>
      </c>
    </row>
    <row r="5356" spans="1:10" x14ac:dyDescent="0.2">
      <c r="A5356">
        <v>12680</v>
      </c>
      <c r="B5356" s="585">
        <v>43367.775694444441</v>
      </c>
      <c r="C5356" s="376" t="s">
        <v>2050</v>
      </c>
      <c r="D5356" s="355">
        <v>2667</v>
      </c>
      <c r="E5356">
        <v>0.02</v>
      </c>
      <c r="F5356">
        <v>1.1759599999999999</v>
      </c>
      <c r="G5356" s="355">
        <v>0</v>
      </c>
      <c r="H5356">
        <v>1.1759599999999999</v>
      </c>
      <c r="I5356">
        <v>0.5</v>
      </c>
      <c r="J5356" s="355">
        <v>21216.44</v>
      </c>
    </row>
    <row r="5357" spans="1:10" x14ac:dyDescent="0.2">
      <c r="A5357">
        <v>12670</v>
      </c>
      <c r="B5357" s="585">
        <v>43367.478472222225</v>
      </c>
      <c r="C5357" s="376" t="s">
        <v>92</v>
      </c>
      <c r="D5357" s="355">
        <v>2668</v>
      </c>
      <c r="E5357">
        <v>0.01</v>
      </c>
      <c r="F5357">
        <v>1.1768099999999999</v>
      </c>
      <c r="G5357" s="355">
        <v>0</v>
      </c>
      <c r="H5357">
        <v>0</v>
      </c>
    </row>
    <row r="5358" spans="1:10" x14ac:dyDescent="0.2">
      <c r="A5358">
        <v>12672</v>
      </c>
      <c r="B5358" s="585">
        <v>43367.671527777777</v>
      </c>
      <c r="C5358" s="376" t="s">
        <v>2050</v>
      </c>
      <c r="D5358" s="355">
        <v>2668</v>
      </c>
      <c r="E5358">
        <v>0.01</v>
      </c>
      <c r="F5358">
        <v>1.17838</v>
      </c>
      <c r="G5358" s="355">
        <v>0</v>
      </c>
      <c r="H5358">
        <v>1.17838</v>
      </c>
      <c r="I5358">
        <v>1.5</v>
      </c>
      <c r="J5358" s="355">
        <v>21219.19</v>
      </c>
    </row>
    <row r="5359" spans="1:10" x14ac:dyDescent="0.2">
      <c r="A5359">
        <v>12673</v>
      </c>
      <c r="B5359" s="585">
        <v>43367.673611111109</v>
      </c>
      <c r="C5359" s="376" t="s">
        <v>93</v>
      </c>
      <c r="D5359" s="355">
        <v>2669</v>
      </c>
      <c r="E5359">
        <v>0.03</v>
      </c>
      <c r="F5359">
        <v>1.17994</v>
      </c>
      <c r="G5359" s="355">
        <v>0</v>
      </c>
      <c r="H5359">
        <v>0</v>
      </c>
    </row>
    <row r="5360" spans="1:10" x14ac:dyDescent="0.2">
      <c r="A5360">
        <v>12681</v>
      </c>
      <c r="B5360" s="585">
        <v>43367.775694444441</v>
      </c>
      <c r="C5360" s="376" t="s">
        <v>2050</v>
      </c>
      <c r="D5360" s="355">
        <v>2669</v>
      </c>
      <c r="E5360">
        <v>0.03</v>
      </c>
      <c r="F5360">
        <v>1.1759599999999999</v>
      </c>
      <c r="G5360" s="355">
        <v>0</v>
      </c>
      <c r="H5360">
        <v>1.1759599999999999</v>
      </c>
      <c r="I5360">
        <v>11.73</v>
      </c>
      <c r="J5360" s="355">
        <v>21228.17</v>
      </c>
    </row>
    <row r="5361" spans="1:10" x14ac:dyDescent="0.2">
      <c r="A5361">
        <v>12677</v>
      </c>
      <c r="B5361" s="585">
        <v>43367.673611111109</v>
      </c>
      <c r="C5361" s="376" t="s">
        <v>92</v>
      </c>
      <c r="D5361" s="355">
        <v>2670</v>
      </c>
      <c r="E5361">
        <v>0.01</v>
      </c>
      <c r="F5361">
        <v>1.18</v>
      </c>
      <c r="G5361" s="355">
        <v>0</v>
      </c>
      <c r="H5361">
        <v>0</v>
      </c>
    </row>
    <row r="5362" spans="1:10" x14ac:dyDescent="0.2">
      <c r="A5362">
        <v>12724</v>
      </c>
      <c r="B5362" s="585">
        <v>43369.875</v>
      </c>
      <c r="C5362" s="376" t="s">
        <v>2050</v>
      </c>
      <c r="D5362" s="355">
        <v>2670</v>
      </c>
      <c r="E5362">
        <v>0.01</v>
      </c>
      <c r="F5362">
        <v>1.17689</v>
      </c>
      <c r="G5362" s="355">
        <v>0</v>
      </c>
      <c r="H5362">
        <v>1.17689</v>
      </c>
      <c r="I5362">
        <v>-3.42</v>
      </c>
      <c r="J5362" s="355">
        <v>21238.25</v>
      </c>
    </row>
    <row r="5363" spans="1:10" x14ac:dyDescent="0.2">
      <c r="A5363">
        <v>12682</v>
      </c>
      <c r="B5363" s="585">
        <v>43367.777777777781</v>
      </c>
      <c r="C5363" s="376" t="s">
        <v>93</v>
      </c>
      <c r="D5363" s="355">
        <v>2671</v>
      </c>
      <c r="E5363">
        <v>0.01</v>
      </c>
      <c r="F5363">
        <v>1.1763300000000001</v>
      </c>
      <c r="G5363" s="355">
        <v>0</v>
      </c>
      <c r="H5363">
        <v>0</v>
      </c>
    </row>
    <row r="5364" spans="1:10" x14ac:dyDescent="0.2">
      <c r="A5364">
        <v>12687</v>
      </c>
      <c r="B5364" s="585">
        <v>43367.95416666667</v>
      </c>
      <c r="C5364" s="376" t="s">
        <v>2050</v>
      </c>
      <c r="D5364" s="355">
        <v>2671</v>
      </c>
      <c r="E5364">
        <v>0.01</v>
      </c>
      <c r="F5364">
        <v>1.17476</v>
      </c>
      <c r="G5364" s="355">
        <v>0</v>
      </c>
      <c r="H5364">
        <v>1.17476</v>
      </c>
      <c r="I5364">
        <v>1.5</v>
      </c>
      <c r="J5364" s="355">
        <v>21229.67</v>
      </c>
    </row>
    <row r="5365" spans="1:10" x14ac:dyDescent="0.2">
      <c r="A5365">
        <v>12684</v>
      </c>
      <c r="B5365" s="585">
        <v>43367.777777777781</v>
      </c>
      <c r="C5365" s="376" t="s">
        <v>92</v>
      </c>
      <c r="D5365" s="355">
        <v>2672</v>
      </c>
      <c r="E5365">
        <v>0.02</v>
      </c>
      <c r="F5365">
        <v>1.17635</v>
      </c>
      <c r="G5365" s="355">
        <v>0</v>
      </c>
      <c r="H5365">
        <v>0</v>
      </c>
    </row>
    <row r="5366" spans="1:10" x14ac:dyDescent="0.2">
      <c r="A5366">
        <v>12725</v>
      </c>
      <c r="B5366" s="585">
        <v>43369.875</v>
      </c>
      <c r="C5366" s="376" t="s">
        <v>2050</v>
      </c>
      <c r="D5366" s="355">
        <v>2672</v>
      </c>
      <c r="E5366">
        <v>0.02</v>
      </c>
      <c r="F5366">
        <v>1.17689</v>
      </c>
      <c r="G5366" s="355">
        <v>0</v>
      </c>
      <c r="H5366">
        <v>1.17689</v>
      </c>
      <c r="I5366">
        <v>0.46</v>
      </c>
      <c r="J5366" s="355">
        <v>21238.71</v>
      </c>
    </row>
    <row r="5367" spans="1:10" x14ac:dyDescent="0.2">
      <c r="A5367">
        <v>12688</v>
      </c>
      <c r="B5367" s="585">
        <v>43367.95416666667</v>
      </c>
      <c r="C5367" s="376" t="s">
        <v>93</v>
      </c>
      <c r="D5367" s="355">
        <v>2673</v>
      </c>
      <c r="E5367">
        <v>0.01</v>
      </c>
      <c r="F5367">
        <v>1.1747000000000001</v>
      </c>
      <c r="G5367" s="355">
        <v>0</v>
      </c>
      <c r="H5367">
        <v>0</v>
      </c>
    </row>
    <row r="5368" spans="1:10" x14ac:dyDescent="0.2">
      <c r="A5368">
        <v>12693</v>
      </c>
      <c r="B5368" s="585">
        <v>43368.222222222219</v>
      </c>
      <c r="C5368" s="376" t="s">
        <v>2050</v>
      </c>
      <c r="D5368" s="355">
        <v>2673</v>
      </c>
      <c r="E5368">
        <v>0.01</v>
      </c>
      <c r="F5368">
        <v>1.1732</v>
      </c>
      <c r="G5368" s="355">
        <v>0</v>
      </c>
      <c r="H5368">
        <v>1.1732</v>
      </c>
      <c r="I5368">
        <v>1.5</v>
      </c>
      <c r="J5368" s="355">
        <v>21231.17</v>
      </c>
    </row>
    <row r="5369" spans="1:10" x14ac:dyDescent="0.2">
      <c r="A5369">
        <v>12694</v>
      </c>
      <c r="B5369" s="585">
        <v>43368.222222222219</v>
      </c>
      <c r="C5369" s="376" t="s">
        <v>93</v>
      </c>
      <c r="D5369" s="355">
        <v>2674</v>
      </c>
      <c r="E5369">
        <v>0.01</v>
      </c>
      <c r="F5369">
        <v>1.17317</v>
      </c>
      <c r="G5369" s="355">
        <v>0</v>
      </c>
      <c r="H5369">
        <v>0</v>
      </c>
    </row>
    <row r="5370" spans="1:10" x14ac:dyDescent="0.2">
      <c r="A5370">
        <v>12699</v>
      </c>
      <c r="B5370" s="585">
        <v>43368.470138888886</v>
      </c>
      <c r="C5370" s="376" t="s">
        <v>2050</v>
      </c>
      <c r="D5370" s="355">
        <v>2674</v>
      </c>
      <c r="E5370">
        <v>0.01</v>
      </c>
      <c r="F5370">
        <v>1.1739299999999999</v>
      </c>
      <c r="G5370" s="355">
        <v>0</v>
      </c>
      <c r="H5370">
        <v>1.1739299999999999</v>
      </c>
      <c r="I5370">
        <v>-0.83</v>
      </c>
      <c r="J5370" s="355">
        <v>21230.34</v>
      </c>
    </row>
    <row r="5371" spans="1:10" x14ac:dyDescent="0.2">
      <c r="A5371">
        <v>12696</v>
      </c>
      <c r="B5371" s="585">
        <v>43368.441666666666</v>
      </c>
      <c r="C5371" s="376" t="s">
        <v>93</v>
      </c>
      <c r="D5371" s="355">
        <v>2675</v>
      </c>
      <c r="E5371">
        <v>0.02</v>
      </c>
      <c r="F5371">
        <v>1.1766700000000001</v>
      </c>
      <c r="G5371" s="355">
        <v>0</v>
      </c>
      <c r="H5371">
        <v>0</v>
      </c>
    </row>
    <row r="5372" spans="1:10" x14ac:dyDescent="0.2">
      <c r="A5372">
        <v>12700</v>
      </c>
      <c r="B5372" s="585">
        <v>43368.470138888886</v>
      </c>
      <c r="C5372" s="376" t="s">
        <v>2050</v>
      </c>
      <c r="D5372" s="355">
        <v>2675</v>
      </c>
      <c r="E5372">
        <v>0.02</v>
      </c>
      <c r="F5372">
        <v>1.1739299999999999</v>
      </c>
      <c r="G5372" s="355">
        <v>0</v>
      </c>
      <c r="H5372">
        <v>1.1739299999999999</v>
      </c>
      <c r="I5372">
        <v>5.34</v>
      </c>
      <c r="J5372" s="355">
        <v>21235.68</v>
      </c>
    </row>
    <row r="5373" spans="1:10" x14ac:dyDescent="0.2">
      <c r="A5373">
        <v>12701</v>
      </c>
      <c r="B5373" s="585">
        <v>43368.470138888886</v>
      </c>
      <c r="C5373" s="376" t="s">
        <v>93</v>
      </c>
      <c r="D5373" s="355">
        <v>2676</v>
      </c>
      <c r="E5373">
        <v>0.01</v>
      </c>
      <c r="F5373">
        <v>1.17391</v>
      </c>
      <c r="G5373" s="355">
        <v>0</v>
      </c>
      <c r="H5373">
        <v>0</v>
      </c>
    </row>
    <row r="5374" spans="1:10" x14ac:dyDescent="0.2">
      <c r="A5374">
        <v>12710</v>
      </c>
      <c r="B5374" s="585">
        <v>43369.581250000003</v>
      </c>
      <c r="C5374" s="376" t="s">
        <v>2050</v>
      </c>
      <c r="D5374" s="355">
        <v>2676</v>
      </c>
      <c r="E5374">
        <v>0.01</v>
      </c>
      <c r="F5374">
        <v>1.1747700000000001</v>
      </c>
      <c r="G5374" s="355">
        <v>0</v>
      </c>
      <c r="H5374">
        <v>1.1747700000000001</v>
      </c>
      <c r="I5374">
        <v>-0.86</v>
      </c>
      <c r="J5374" s="355">
        <v>21234.82</v>
      </c>
    </row>
    <row r="5375" spans="1:10" x14ac:dyDescent="0.2">
      <c r="A5375">
        <v>12703</v>
      </c>
      <c r="B5375" s="585">
        <v>43368.598611111112</v>
      </c>
      <c r="C5375" s="376" t="s">
        <v>93</v>
      </c>
      <c r="D5375" s="355">
        <v>2677</v>
      </c>
      <c r="E5375">
        <v>0.02</v>
      </c>
      <c r="F5375">
        <v>1.1774500000000001</v>
      </c>
      <c r="G5375" s="355">
        <v>0</v>
      </c>
      <c r="H5375">
        <v>0</v>
      </c>
    </row>
    <row r="5376" spans="1:10" x14ac:dyDescent="0.2">
      <c r="A5376">
        <v>12711</v>
      </c>
      <c r="B5376" s="585">
        <v>43369.581250000003</v>
      </c>
      <c r="C5376" s="376" t="s">
        <v>2050</v>
      </c>
      <c r="D5376" s="355">
        <v>2677</v>
      </c>
      <c r="E5376">
        <v>0.02</v>
      </c>
      <c r="F5376">
        <v>1.1747700000000001</v>
      </c>
      <c r="G5376" s="355">
        <v>0</v>
      </c>
      <c r="H5376">
        <v>1.1747700000000001</v>
      </c>
      <c r="I5376">
        <v>5.35</v>
      </c>
      <c r="J5376" s="355">
        <v>21240.17</v>
      </c>
    </row>
    <row r="5377" spans="1:10" x14ac:dyDescent="0.2">
      <c r="A5377">
        <v>12712</v>
      </c>
      <c r="B5377" s="585">
        <v>43369.581250000003</v>
      </c>
      <c r="C5377" s="376" t="s">
        <v>93</v>
      </c>
      <c r="D5377" s="355">
        <v>2678</v>
      </c>
      <c r="E5377">
        <v>0.01</v>
      </c>
      <c r="F5377">
        <v>1.17472</v>
      </c>
      <c r="G5377" s="355">
        <v>0</v>
      </c>
      <c r="H5377">
        <v>0</v>
      </c>
    </row>
    <row r="5378" spans="1:10" x14ac:dyDescent="0.2">
      <c r="A5378">
        <v>12714</v>
      </c>
      <c r="B5378" s="585">
        <v>43369.638888888891</v>
      </c>
      <c r="C5378" s="376" t="s">
        <v>2050</v>
      </c>
      <c r="D5378" s="355">
        <v>2678</v>
      </c>
      <c r="E5378">
        <v>0.01</v>
      </c>
      <c r="F5378">
        <v>1.1731499999999999</v>
      </c>
      <c r="G5378" s="355">
        <v>0</v>
      </c>
      <c r="H5378">
        <v>1.1731499999999999</v>
      </c>
      <c r="I5378">
        <v>1.5</v>
      </c>
      <c r="J5378" s="355">
        <v>21241.67</v>
      </c>
    </row>
    <row r="5379" spans="1:10" x14ac:dyDescent="0.2">
      <c r="A5379">
        <v>12715</v>
      </c>
      <c r="B5379" s="585">
        <v>43369.638888888891</v>
      </c>
      <c r="C5379" s="376" t="s">
        <v>93</v>
      </c>
      <c r="D5379" s="355">
        <v>2679</v>
      </c>
      <c r="E5379">
        <v>0.01</v>
      </c>
      <c r="F5379">
        <v>1.1730700000000001</v>
      </c>
      <c r="G5379" s="355">
        <v>0</v>
      </c>
      <c r="H5379">
        <v>0</v>
      </c>
    </row>
    <row r="5380" spans="1:10" x14ac:dyDescent="0.2">
      <c r="A5380">
        <v>12735</v>
      </c>
      <c r="B5380" s="585">
        <v>43369.904166666667</v>
      </c>
      <c r="C5380" s="376" t="s">
        <v>2050</v>
      </c>
      <c r="D5380" s="355">
        <v>2679</v>
      </c>
      <c r="E5380">
        <v>0.01</v>
      </c>
      <c r="F5380">
        <v>1.17384</v>
      </c>
      <c r="G5380" s="355">
        <v>0</v>
      </c>
      <c r="H5380">
        <v>1.17384</v>
      </c>
      <c r="I5380">
        <v>-0.84</v>
      </c>
      <c r="J5380" s="355">
        <v>21251.31</v>
      </c>
    </row>
    <row r="5381" spans="1:10" x14ac:dyDescent="0.2">
      <c r="A5381">
        <v>12717</v>
      </c>
      <c r="B5381" s="585">
        <v>43369.674305555556</v>
      </c>
      <c r="C5381" s="376" t="s">
        <v>92</v>
      </c>
      <c r="D5381" s="355">
        <v>2680</v>
      </c>
      <c r="E5381">
        <v>0.03</v>
      </c>
      <c r="F5381">
        <v>1.1728400000000001</v>
      </c>
      <c r="G5381" s="355">
        <v>0</v>
      </c>
      <c r="H5381">
        <v>0</v>
      </c>
    </row>
    <row r="5382" spans="1:10" x14ac:dyDescent="0.2">
      <c r="A5382">
        <v>12726</v>
      </c>
      <c r="B5382" s="585">
        <v>43369.875</v>
      </c>
      <c r="C5382" s="376" t="s">
        <v>2050</v>
      </c>
      <c r="D5382" s="355">
        <v>2680</v>
      </c>
      <c r="E5382">
        <v>0.03</v>
      </c>
      <c r="F5382">
        <v>1.17689</v>
      </c>
      <c r="G5382" s="355">
        <v>0</v>
      </c>
      <c r="H5382">
        <v>1.17689</v>
      </c>
      <c r="I5382">
        <v>11.94</v>
      </c>
      <c r="J5382" s="355">
        <v>21250.65</v>
      </c>
    </row>
    <row r="5383" spans="1:10" x14ac:dyDescent="0.2">
      <c r="A5383">
        <v>12721</v>
      </c>
      <c r="B5383" s="585">
        <v>43369.865277777775</v>
      </c>
      <c r="C5383" s="376" t="s">
        <v>93</v>
      </c>
      <c r="D5383" s="355">
        <v>2681</v>
      </c>
      <c r="E5383">
        <v>0.02</v>
      </c>
      <c r="F5383">
        <v>1.17658</v>
      </c>
      <c r="G5383" s="355">
        <v>0</v>
      </c>
      <c r="H5383">
        <v>0</v>
      </c>
    </row>
    <row r="5384" spans="1:10" x14ac:dyDescent="0.2">
      <c r="A5384">
        <v>12736</v>
      </c>
      <c r="B5384" s="585">
        <v>43369.904166666667</v>
      </c>
      <c r="C5384" s="376" t="s">
        <v>2050</v>
      </c>
      <c r="D5384" s="355">
        <v>2681</v>
      </c>
      <c r="E5384">
        <v>0.02</v>
      </c>
      <c r="F5384">
        <v>1.17384</v>
      </c>
      <c r="G5384" s="355">
        <v>0</v>
      </c>
      <c r="H5384">
        <v>1.17384</v>
      </c>
      <c r="I5384">
        <v>5.34</v>
      </c>
      <c r="J5384" s="355">
        <v>21256.65</v>
      </c>
    </row>
    <row r="5385" spans="1:10" x14ac:dyDescent="0.2">
      <c r="A5385">
        <v>12727</v>
      </c>
      <c r="B5385" s="585">
        <v>43369.875</v>
      </c>
      <c r="C5385" s="376" t="s">
        <v>92</v>
      </c>
      <c r="D5385" s="355">
        <v>2682</v>
      </c>
      <c r="E5385">
        <v>0.01</v>
      </c>
      <c r="F5385">
        <v>1.17702</v>
      </c>
      <c r="G5385" s="355">
        <v>0</v>
      </c>
      <c r="H5385">
        <v>0</v>
      </c>
    </row>
    <row r="5386" spans="1:10" x14ac:dyDescent="0.2">
      <c r="A5386">
        <v>12729</v>
      </c>
      <c r="B5386" s="585">
        <v>43369.875</v>
      </c>
      <c r="C5386" s="376" t="s">
        <v>2050</v>
      </c>
      <c r="D5386" s="355">
        <v>2682</v>
      </c>
      <c r="E5386">
        <v>0.01</v>
      </c>
      <c r="F5386">
        <v>1.17859</v>
      </c>
      <c r="G5386" s="355">
        <v>0</v>
      </c>
      <c r="H5386">
        <v>1.17859</v>
      </c>
      <c r="I5386">
        <v>1.5</v>
      </c>
      <c r="J5386" s="355">
        <v>21252.15</v>
      </c>
    </row>
    <row r="5387" spans="1:10" x14ac:dyDescent="0.2">
      <c r="A5387">
        <v>12730</v>
      </c>
      <c r="B5387" s="585">
        <v>43369.878472222219</v>
      </c>
      <c r="C5387" s="376" t="s">
        <v>92</v>
      </c>
      <c r="D5387" s="355">
        <v>2683</v>
      </c>
      <c r="E5387">
        <v>0.01</v>
      </c>
      <c r="F5387">
        <v>1.1791499999999999</v>
      </c>
      <c r="G5387" s="355">
        <v>0</v>
      </c>
      <c r="H5387">
        <v>0</v>
      </c>
    </row>
    <row r="5388" spans="1:10" x14ac:dyDescent="0.2">
      <c r="A5388">
        <v>12890</v>
      </c>
      <c r="B5388" s="585">
        <v>43376.209027777775</v>
      </c>
      <c r="C5388" s="376" t="s">
        <v>2050</v>
      </c>
      <c r="D5388" s="355">
        <v>2683</v>
      </c>
      <c r="E5388">
        <v>0.01</v>
      </c>
      <c r="F5388">
        <v>1.1575599999999999</v>
      </c>
      <c r="G5388" s="355">
        <v>0</v>
      </c>
      <c r="H5388">
        <v>1.1575599999999999</v>
      </c>
      <c r="I5388">
        <v>-22.49</v>
      </c>
      <c r="J5388" s="355">
        <v>21267.13</v>
      </c>
    </row>
    <row r="5389" spans="1:10" x14ac:dyDescent="0.2">
      <c r="A5389">
        <v>12732</v>
      </c>
      <c r="B5389" s="585">
        <v>43369.894444444442</v>
      </c>
      <c r="C5389" s="376" t="s">
        <v>92</v>
      </c>
      <c r="D5389" s="355">
        <v>2684</v>
      </c>
      <c r="E5389">
        <v>0.02</v>
      </c>
      <c r="F5389">
        <v>1.1755800000000001</v>
      </c>
      <c r="G5389" s="355">
        <v>0</v>
      </c>
      <c r="H5389">
        <v>0</v>
      </c>
    </row>
    <row r="5390" spans="1:10" x14ac:dyDescent="0.2">
      <c r="A5390">
        <v>12891</v>
      </c>
      <c r="B5390" s="585">
        <v>43376.209027777775</v>
      </c>
      <c r="C5390" s="376" t="s">
        <v>2050</v>
      </c>
      <c r="D5390" s="355">
        <v>2684</v>
      </c>
      <c r="E5390">
        <v>0.02</v>
      </c>
      <c r="F5390">
        <v>1.1575599999999999</v>
      </c>
      <c r="G5390" s="355">
        <v>0</v>
      </c>
      <c r="H5390">
        <v>1.1575599999999999</v>
      </c>
      <c r="I5390">
        <v>-37.840000000000003</v>
      </c>
      <c r="J5390" s="355">
        <v>21229.29</v>
      </c>
    </row>
    <row r="5391" spans="1:10" x14ac:dyDescent="0.2">
      <c r="A5391">
        <v>12737</v>
      </c>
      <c r="B5391" s="585">
        <v>43369.90625</v>
      </c>
      <c r="C5391" s="376" t="s">
        <v>93</v>
      </c>
      <c r="D5391" s="355">
        <v>2685</v>
      </c>
      <c r="E5391">
        <v>0.01</v>
      </c>
      <c r="F5391">
        <v>1.17432</v>
      </c>
      <c r="G5391" s="355">
        <v>0</v>
      </c>
      <c r="H5391">
        <v>0</v>
      </c>
    </row>
    <row r="5392" spans="1:10" x14ac:dyDescent="0.2">
      <c r="A5392">
        <v>12742</v>
      </c>
      <c r="B5392" s="585">
        <v>43370.340277777781</v>
      </c>
      <c r="C5392" s="376" t="s">
        <v>2050</v>
      </c>
      <c r="D5392" s="355">
        <v>2685</v>
      </c>
      <c r="E5392">
        <v>0.01</v>
      </c>
      <c r="F5392">
        <v>1.1729499999999999</v>
      </c>
      <c r="G5392" s="355">
        <v>0</v>
      </c>
      <c r="H5392">
        <v>1.1729499999999999</v>
      </c>
      <c r="I5392">
        <v>1.5</v>
      </c>
      <c r="J5392" s="355">
        <v>21258.15</v>
      </c>
    </row>
    <row r="5393" spans="1:10" x14ac:dyDescent="0.2">
      <c r="A5393">
        <v>12743</v>
      </c>
      <c r="B5393" s="585">
        <v>43370.340277777781</v>
      </c>
      <c r="C5393" s="376" t="s">
        <v>93</v>
      </c>
      <c r="D5393" s="355">
        <v>2686</v>
      </c>
      <c r="E5393">
        <v>0.01</v>
      </c>
      <c r="F5393">
        <v>1.17276</v>
      </c>
      <c r="G5393" s="355">
        <v>0</v>
      </c>
      <c r="H5393">
        <v>0</v>
      </c>
    </row>
    <row r="5394" spans="1:10" x14ac:dyDescent="0.2">
      <c r="A5394">
        <v>12749</v>
      </c>
      <c r="B5394" s="585">
        <v>43370.34375</v>
      </c>
      <c r="C5394" s="376" t="s">
        <v>2050</v>
      </c>
      <c r="D5394" s="355">
        <v>2686</v>
      </c>
      <c r="E5394">
        <v>0.01</v>
      </c>
      <c r="F5394">
        <v>1.17119</v>
      </c>
      <c r="G5394" s="355">
        <v>0</v>
      </c>
      <c r="H5394">
        <v>1.17119</v>
      </c>
      <c r="I5394">
        <v>1.5</v>
      </c>
      <c r="J5394" s="355">
        <v>21259.65</v>
      </c>
    </row>
    <row r="5395" spans="1:10" x14ac:dyDescent="0.2">
      <c r="A5395">
        <v>12745</v>
      </c>
      <c r="B5395" s="585">
        <v>43370.340277777781</v>
      </c>
      <c r="C5395" s="376" t="s">
        <v>92</v>
      </c>
      <c r="D5395" s="355">
        <v>2687</v>
      </c>
      <c r="E5395">
        <v>0.03</v>
      </c>
      <c r="F5395">
        <v>1.1720299999999999</v>
      </c>
      <c r="G5395" s="355">
        <v>0</v>
      </c>
      <c r="H5395">
        <v>0</v>
      </c>
    </row>
    <row r="5396" spans="1:10" x14ac:dyDescent="0.2">
      <c r="A5396">
        <v>12892</v>
      </c>
      <c r="B5396" s="585">
        <v>43376.209027777775</v>
      </c>
      <c r="C5396" s="376" t="s">
        <v>2050</v>
      </c>
      <c r="D5396" s="355">
        <v>2687</v>
      </c>
      <c r="E5396">
        <v>0.03</v>
      </c>
      <c r="F5396">
        <v>1.1575599999999999</v>
      </c>
      <c r="G5396" s="355">
        <v>0</v>
      </c>
      <c r="H5396">
        <v>1.1575599999999999</v>
      </c>
      <c r="I5396">
        <v>-45.05</v>
      </c>
      <c r="J5396" s="355">
        <v>21184.25</v>
      </c>
    </row>
    <row r="5397" spans="1:10" x14ac:dyDescent="0.2">
      <c r="A5397">
        <v>12750</v>
      </c>
      <c r="B5397" s="585">
        <v>43370.34375</v>
      </c>
      <c r="C5397" s="376" t="s">
        <v>93</v>
      </c>
      <c r="D5397" s="355">
        <v>2688</v>
      </c>
      <c r="E5397">
        <v>0.01</v>
      </c>
      <c r="F5397">
        <v>1.1711499999999999</v>
      </c>
      <c r="G5397" s="355">
        <v>0</v>
      </c>
      <c r="H5397">
        <v>0</v>
      </c>
    </row>
    <row r="5398" spans="1:10" x14ac:dyDescent="0.2">
      <c r="A5398">
        <v>12752</v>
      </c>
      <c r="B5398" s="585">
        <v>43370.370833333334</v>
      </c>
      <c r="C5398" s="376" t="s">
        <v>2050</v>
      </c>
      <c r="D5398" s="355">
        <v>2688</v>
      </c>
      <c r="E5398">
        <v>0.01</v>
      </c>
      <c r="F5398">
        <v>1.1695800000000001</v>
      </c>
      <c r="G5398" s="355">
        <v>0</v>
      </c>
      <c r="H5398">
        <v>1.1695800000000001</v>
      </c>
      <c r="I5398">
        <v>1.5</v>
      </c>
      <c r="J5398" s="355">
        <v>21261.15</v>
      </c>
    </row>
    <row r="5399" spans="1:10" x14ac:dyDescent="0.2">
      <c r="A5399">
        <v>12753</v>
      </c>
      <c r="B5399" s="585">
        <v>43370.370833333334</v>
      </c>
      <c r="C5399" s="376" t="s">
        <v>93</v>
      </c>
      <c r="D5399" s="355">
        <v>2689</v>
      </c>
      <c r="E5399">
        <v>0.01</v>
      </c>
      <c r="F5399">
        <v>1.16953</v>
      </c>
      <c r="G5399" s="355">
        <v>0</v>
      </c>
      <c r="H5399">
        <v>0</v>
      </c>
    </row>
    <row r="5400" spans="1:10" x14ac:dyDescent="0.2">
      <c r="A5400">
        <v>12760</v>
      </c>
      <c r="B5400" s="585">
        <v>43370.645833333336</v>
      </c>
      <c r="C5400" s="376" t="s">
        <v>2050</v>
      </c>
      <c r="D5400" s="355">
        <v>2689</v>
      </c>
      <c r="E5400">
        <v>0.01</v>
      </c>
      <c r="F5400">
        <v>1.1679600000000001</v>
      </c>
      <c r="G5400" s="355">
        <v>0</v>
      </c>
      <c r="H5400">
        <v>1.1679600000000001</v>
      </c>
      <c r="I5400">
        <v>1.5</v>
      </c>
      <c r="J5400" s="355">
        <v>21262.65</v>
      </c>
    </row>
    <row r="5401" spans="1:10" x14ac:dyDescent="0.2">
      <c r="A5401">
        <v>12755</v>
      </c>
      <c r="B5401" s="585">
        <v>43370.431944444441</v>
      </c>
      <c r="C5401" s="376" t="s">
        <v>92</v>
      </c>
      <c r="D5401" s="355">
        <v>2690</v>
      </c>
      <c r="E5401">
        <v>0.06</v>
      </c>
      <c r="F5401">
        <v>1.1685300000000001</v>
      </c>
      <c r="G5401" s="355">
        <v>0</v>
      </c>
      <c r="H5401">
        <v>0</v>
      </c>
    </row>
    <row r="5402" spans="1:10" x14ac:dyDescent="0.2">
      <c r="A5402">
        <v>12893</v>
      </c>
      <c r="B5402" s="585">
        <v>43376.209027777775</v>
      </c>
      <c r="C5402" s="376" t="s">
        <v>2050</v>
      </c>
      <c r="D5402" s="355">
        <v>2690</v>
      </c>
      <c r="E5402">
        <v>0.06</v>
      </c>
      <c r="F5402">
        <v>1.1575599999999999</v>
      </c>
      <c r="G5402" s="355">
        <v>0</v>
      </c>
      <c r="H5402">
        <v>1.1575599999999999</v>
      </c>
      <c r="I5402">
        <v>-69.09</v>
      </c>
      <c r="J5402" s="355">
        <v>21115.15</v>
      </c>
    </row>
    <row r="5403" spans="1:10" x14ac:dyDescent="0.2">
      <c r="A5403">
        <v>12761</v>
      </c>
      <c r="B5403" s="585">
        <v>43370.649305555555</v>
      </c>
      <c r="C5403" s="376" t="s">
        <v>93</v>
      </c>
      <c r="D5403" s="355">
        <v>2691</v>
      </c>
      <c r="E5403">
        <v>0.01</v>
      </c>
      <c r="F5403">
        <v>1.1689400000000001</v>
      </c>
      <c r="G5403" s="355">
        <v>0</v>
      </c>
      <c r="H5403">
        <v>0</v>
      </c>
    </row>
    <row r="5404" spans="1:10" x14ac:dyDescent="0.2">
      <c r="A5404">
        <v>12763</v>
      </c>
      <c r="B5404" s="585">
        <v>43370.665277777778</v>
      </c>
      <c r="C5404" s="376" t="s">
        <v>2050</v>
      </c>
      <c r="D5404" s="355">
        <v>2691</v>
      </c>
      <c r="E5404">
        <v>0.01</v>
      </c>
      <c r="F5404">
        <v>1.16737</v>
      </c>
      <c r="G5404" s="355">
        <v>0</v>
      </c>
      <c r="H5404">
        <v>1.16737</v>
      </c>
      <c r="I5404">
        <v>1.5</v>
      </c>
      <c r="J5404" s="355">
        <v>21264.15</v>
      </c>
    </row>
    <row r="5405" spans="1:10" x14ac:dyDescent="0.2">
      <c r="A5405">
        <v>12764</v>
      </c>
      <c r="B5405" s="585">
        <v>43370.665277777778</v>
      </c>
      <c r="C5405" s="376" t="s">
        <v>93</v>
      </c>
      <c r="D5405" s="355">
        <v>2692</v>
      </c>
      <c r="E5405">
        <v>0.01</v>
      </c>
      <c r="F5405">
        <v>1.16734</v>
      </c>
      <c r="G5405" s="355">
        <v>0</v>
      </c>
      <c r="H5405">
        <v>0</v>
      </c>
    </row>
    <row r="5406" spans="1:10" x14ac:dyDescent="0.2">
      <c r="A5406">
        <v>12766</v>
      </c>
      <c r="B5406" s="585">
        <v>43370.881944444445</v>
      </c>
      <c r="C5406" s="376" t="s">
        <v>2050</v>
      </c>
      <c r="D5406" s="355">
        <v>2692</v>
      </c>
      <c r="E5406">
        <v>0.01</v>
      </c>
      <c r="F5406">
        <v>1.16577</v>
      </c>
      <c r="G5406" s="355">
        <v>0</v>
      </c>
      <c r="H5406">
        <v>1.16577</v>
      </c>
      <c r="I5406">
        <v>1.5</v>
      </c>
      <c r="J5406" s="355">
        <v>21265.65</v>
      </c>
    </row>
    <row r="5407" spans="1:10" x14ac:dyDescent="0.2">
      <c r="A5407">
        <v>12767</v>
      </c>
      <c r="B5407" s="585">
        <v>43370.881944444445</v>
      </c>
      <c r="C5407" s="376" t="s">
        <v>93</v>
      </c>
      <c r="D5407" s="355">
        <v>2693</v>
      </c>
      <c r="E5407">
        <v>0.01</v>
      </c>
      <c r="F5407">
        <v>1.16574</v>
      </c>
      <c r="G5407" s="355">
        <v>0</v>
      </c>
      <c r="H5407">
        <v>0</v>
      </c>
    </row>
    <row r="5408" spans="1:10" x14ac:dyDescent="0.2">
      <c r="A5408">
        <v>12775</v>
      </c>
      <c r="B5408" s="585">
        <v>43370.982638888891</v>
      </c>
      <c r="C5408" s="376" t="s">
        <v>2050</v>
      </c>
      <c r="D5408" s="355">
        <v>2693</v>
      </c>
      <c r="E5408">
        <v>0.01</v>
      </c>
      <c r="F5408">
        <v>1.1641699999999999</v>
      </c>
      <c r="G5408" s="355">
        <v>0</v>
      </c>
      <c r="H5408">
        <v>1.1641699999999999</v>
      </c>
      <c r="I5408">
        <v>1.5</v>
      </c>
      <c r="J5408" s="355">
        <v>21267.15</v>
      </c>
    </row>
    <row r="5409" spans="1:10" x14ac:dyDescent="0.2">
      <c r="A5409">
        <v>12769</v>
      </c>
      <c r="B5409" s="585">
        <v>43370.925000000003</v>
      </c>
      <c r="C5409" s="376" t="s">
        <v>92</v>
      </c>
      <c r="D5409" s="355">
        <v>2694</v>
      </c>
      <c r="E5409">
        <v>0.1</v>
      </c>
      <c r="F5409">
        <v>1.1650199999999999</v>
      </c>
      <c r="G5409" s="355">
        <v>0</v>
      </c>
      <c r="H5409">
        <v>0</v>
      </c>
    </row>
    <row r="5410" spans="1:10" x14ac:dyDescent="0.2">
      <c r="A5410">
        <v>12894</v>
      </c>
      <c r="B5410" s="585">
        <v>43376.209027777775</v>
      </c>
      <c r="C5410" s="376" t="s">
        <v>2050</v>
      </c>
      <c r="D5410" s="355">
        <v>2694</v>
      </c>
      <c r="E5410">
        <v>0.1</v>
      </c>
      <c r="F5410">
        <v>1.1575599999999999</v>
      </c>
      <c r="G5410" s="355">
        <v>0</v>
      </c>
      <c r="H5410">
        <v>1.1575599999999999</v>
      </c>
      <c r="I5410">
        <v>-80.05</v>
      </c>
      <c r="J5410" s="355">
        <v>21035.1</v>
      </c>
    </row>
    <row r="5411" spans="1:10" x14ac:dyDescent="0.2">
      <c r="A5411">
        <v>12776</v>
      </c>
      <c r="B5411" s="585">
        <v>43370.982638888891</v>
      </c>
      <c r="C5411" s="376" t="s">
        <v>93</v>
      </c>
      <c r="D5411" s="355">
        <v>2695</v>
      </c>
      <c r="E5411">
        <v>0.01</v>
      </c>
      <c r="F5411">
        <v>1.16412</v>
      </c>
      <c r="G5411" s="355">
        <v>0</v>
      </c>
      <c r="H5411">
        <v>0</v>
      </c>
    </row>
    <row r="5412" spans="1:10" x14ac:dyDescent="0.2">
      <c r="A5412">
        <v>12784</v>
      </c>
      <c r="B5412" s="585">
        <v>43371.400694444441</v>
      </c>
      <c r="C5412" s="376" t="s">
        <v>2050</v>
      </c>
      <c r="D5412" s="355">
        <v>2695</v>
      </c>
      <c r="E5412">
        <v>0.01</v>
      </c>
      <c r="F5412">
        <v>1.16262</v>
      </c>
      <c r="G5412" s="355">
        <v>0</v>
      </c>
      <c r="H5412">
        <v>1.16262</v>
      </c>
      <c r="I5412">
        <v>1.5</v>
      </c>
      <c r="J5412" s="355">
        <v>21268.639999999999</v>
      </c>
    </row>
    <row r="5413" spans="1:10" x14ac:dyDescent="0.2">
      <c r="A5413">
        <v>12785</v>
      </c>
      <c r="B5413" s="585">
        <v>43371.400694444441</v>
      </c>
      <c r="C5413" s="376" t="s">
        <v>93</v>
      </c>
      <c r="D5413" s="355">
        <v>2696</v>
      </c>
      <c r="E5413">
        <v>0.01</v>
      </c>
      <c r="F5413">
        <v>1.1626099999999999</v>
      </c>
      <c r="G5413" s="355">
        <v>0</v>
      </c>
      <c r="H5413">
        <v>0</v>
      </c>
    </row>
    <row r="5414" spans="1:10" x14ac:dyDescent="0.2">
      <c r="A5414">
        <v>12794</v>
      </c>
      <c r="B5414" s="585">
        <v>43371.5</v>
      </c>
      <c r="C5414" s="376" t="s">
        <v>2050</v>
      </c>
      <c r="D5414" s="355">
        <v>2696</v>
      </c>
      <c r="E5414">
        <v>0.01</v>
      </c>
      <c r="F5414">
        <v>1.1610400000000001</v>
      </c>
      <c r="G5414" s="355">
        <v>0</v>
      </c>
      <c r="H5414">
        <v>1.1610400000000001</v>
      </c>
      <c r="I5414">
        <v>1.5</v>
      </c>
      <c r="J5414" s="355">
        <v>21270.14</v>
      </c>
    </row>
    <row r="5415" spans="1:10" x14ac:dyDescent="0.2">
      <c r="A5415">
        <v>12787</v>
      </c>
      <c r="B5415" s="585">
        <v>43371.422222222223</v>
      </c>
      <c r="C5415" s="376" t="s">
        <v>92</v>
      </c>
      <c r="D5415" s="355">
        <v>2697</v>
      </c>
      <c r="E5415">
        <v>0.19</v>
      </c>
      <c r="F5415">
        <v>1.16151</v>
      </c>
      <c r="G5415" s="355">
        <v>0</v>
      </c>
      <c r="H5415">
        <v>0</v>
      </c>
    </row>
    <row r="5416" spans="1:10" x14ac:dyDescent="0.2">
      <c r="A5416">
        <v>12895</v>
      </c>
      <c r="B5416" s="585">
        <v>43376.209027777775</v>
      </c>
      <c r="C5416" s="376" t="s">
        <v>2050</v>
      </c>
      <c r="D5416" s="355">
        <v>2697</v>
      </c>
      <c r="E5416">
        <v>0.19</v>
      </c>
      <c r="F5416">
        <v>1.1575599999999999</v>
      </c>
      <c r="G5416" s="355">
        <v>0</v>
      </c>
      <c r="H5416">
        <v>1.1575599999999999</v>
      </c>
      <c r="I5416">
        <v>-83.15</v>
      </c>
      <c r="J5416" s="355">
        <v>20951.95</v>
      </c>
    </row>
    <row r="5417" spans="1:10" x14ac:dyDescent="0.2">
      <c r="A5417">
        <v>12795</v>
      </c>
      <c r="B5417" s="585">
        <v>43371.5</v>
      </c>
      <c r="C5417" s="376" t="s">
        <v>93</v>
      </c>
      <c r="D5417" s="355">
        <v>2698</v>
      </c>
      <c r="E5417">
        <v>0.01</v>
      </c>
      <c r="F5417">
        <v>1.16099</v>
      </c>
      <c r="G5417" s="355">
        <v>0</v>
      </c>
      <c r="H5417">
        <v>0</v>
      </c>
    </row>
    <row r="5418" spans="1:10" x14ac:dyDescent="0.2">
      <c r="A5418">
        <v>12797</v>
      </c>
      <c r="B5418" s="585">
        <v>43371.541666666664</v>
      </c>
      <c r="C5418" s="376" t="s">
        <v>2050</v>
      </c>
      <c r="D5418" s="355">
        <v>2698</v>
      </c>
      <c r="E5418">
        <v>0.01</v>
      </c>
      <c r="F5418">
        <v>1.1594199999999999</v>
      </c>
      <c r="G5418" s="355">
        <v>0</v>
      </c>
      <c r="H5418">
        <v>1.1594199999999999</v>
      </c>
      <c r="I5418">
        <v>1.5</v>
      </c>
      <c r="J5418" s="355">
        <v>21271.64</v>
      </c>
    </row>
    <row r="5419" spans="1:10" x14ac:dyDescent="0.2">
      <c r="A5419">
        <v>12798</v>
      </c>
      <c r="B5419" s="585">
        <v>43371.541666666664</v>
      </c>
      <c r="C5419" s="376" t="s">
        <v>93</v>
      </c>
      <c r="D5419" s="355">
        <v>2699</v>
      </c>
      <c r="E5419">
        <v>0.01</v>
      </c>
      <c r="F5419">
        <v>1.1594</v>
      </c>
      <c r="G5419" s="355">
        <v>0</v>
      </c>
      <c r="H5419">
        <v>0</v>
      </c>
    </row>
    <row r="5420" spans="1:10" x14ac:dyDescent="0.2">
      <c r="A5420">
        <v>12808</v>
      </c>
      <c r="B5420" s="585">
        <v>43371.583333333336</v>
      </c>
      <c r="C5420" s="376" t="s">
        <v>2050</v>
      </c>
      <c r="D5420" s="355">
        <v>2699</v>
      </c>
      <c r="E5420">
        <v>0.01</v>
      </c>
      <c r="F5420">
        <v>1.1578299999999999</v>
      </c>
      <c r="G5420" s="355">
        <v>0</v>
      </c>
      <c r="H5420">
        <v>1.1578299999999999</v>
      </c>
      <c r="I5420">
        <v>1.5</v>
      </c>
      <c r="J5420" s="355">
        <v>21273.14</v>
      </c>
    </row>
    <row r="5421" spans="1:10" x14ac:dyDescent="0.2">
      <c r="A5421">
        <v>12800</v>
      </c>
      <c r="B5421" s="585">
        <v>43371.583333333336</v>
      </c>
      <c r="C5421" s="376" t="s">
        <v>92</v>
      </c>
      <c r="D5421" s="355">
        <v>2700</v>
      </c>
      <c r="E5421">
        <v>0.34</v>
      </c>
      <c r="F5421">
        <v>1.15798</v>
      </c>
      <c r="G5421" s="355">
        <v>0</v>
      </c>
      <c r="H5421">
        <v>0</v>
      </c>
    </row>
    <row r="5422" spans="1:10" x14ac:dyDescent="0.2">
      <c r="A5422">
        <v>12896</v>
      </c>
      <c r="B5422" s="585">
        <v>43376.209027777775</v>
      </c>
      <c r="C5422" s="376" t="s">
        <v>2050</v>
      </c>
      <c r="D5422" s="355">
        <v>2700</v>
      </c>
      <c r="E5422">
        <v>0.34</v>
      </c>
      <c r="F5422">
        <v>1.1575599999999999</v>
      </c>
      <c r="G5422" s="355">
        <v>0</v>
      </c>
      <c r="H5422">
        <v>1.1575599999999999</v>
      </c>
      <c r="I5422">
        <v>-28.78</v>
      </c>
      <c r="J5422" s="355">
        <v>20923.169999999998</v>
      </c>
    </row>
    <row r="5423" spans="1:10" x14ac:dyDescent="0.2">
      <c r="A5423">
        <v>12809</v>
      </c>
      <c r="B5423" s="585">
        <v>43371.583333333336</v>
      </c>
      <c r="C5423" s="376" t="s">
        <v>93</v>
      </c>
      <c r="D5423" s="355">
        <v>2701</v>
      </c>
      <c r="E5423">
        <v>0.01</v>
      </c>
      <c r="F5423">
        <v>1.1578200000000001</v>
      </c>
      <c r="G5423" s="355">
        <v>0</v>
      </c>
      <c r="H5423">
        <v>0</v>
      </c>
    </row>
    <row r="5424" spans="1:10" x14ac:dyDescent="0.2">
      <c r="A5424">
        <v>12823</v>
      </c>
      <c r="B5424" s="585">
        <v>43374.368055555555</v>
      </c>
      <c r="C5424" s="376" t="s">
        <v>2050</v>
      </c>
      <c r="D5424" s="355">
        <v>2701</v>
      </c>
      <c r="E5424">
        <v>0.01</v>
      </c>
      <c r="F5424">
        <v>1.15866</v>
      </c>
      <c r="G5424" s="355">
        <v>0</v>
      </c>
      <c r="H5424">
        <v>1.15866</v>
      </c>
      <c r="I5424">
        <v>-0.84</v>
      </c>
      <c r="J5424" s="355">
        <v>21272.3</v>
      </c>
    </row>
    <row r="5425" spans="1:10" x14ac:dyDescent="0.2">
      <c r="A5425">
        <v>12811</v>
      </c>
      <c r="B5425" s="585">
        <v>43371.748611111114</v>
      </c>
      <c r="C5425" s="376" t="s">
        <v>93</v>
      </c>
      <c r="D5425" s="355">
        <v>2702</v>
      </c>
      <c r="E5425">
        <v>0.02</v>
      </c>
      <c r="F5425">
        <v>1.16133</v>
      </c>
      <c r="G5425" s="355">
        <v>0</v>
      </c>
      <c r="H5425">
        <v>0</v>
      </c>
    </row>
    <row r="5426" spans="1:10" x14ac:dyDescent="0.2">
      <c r="A5426">
        <v>12824</v>
      </c>
      <c r="B5426" s="585">
        <v>43374.368055555555</v>
      </c>
      <c r="C5426" s="376" t="s">
        <v>2050</v>
      </c>
      <c r="D5426" s="355">
        <v>2702</v>
      </c>
      <c r="E5426">
        <v>0.02</v>
      </c>
      <c r="F5426">
        <v>1.15866</v>
      </c>
      <c r="G5426" s="355">
        <v>0</v>
      </c>
      <c r="H5426">
        <v>1.15866</v>
      </c>
      <c r="I5426">
        <v>5.33</v>
      </c>
      <c r="J5426" s="355">
        <v>21277.63</v>
      </c>
    </row>
    <row r="5427" spans="1:10" x14ac:dyDescent="0.2">
      <c r="A5427">
        <v>12825</v>
      </c>
      <c r="B5427" s="585">
        <v>43374.368055555555</v>
      </c>
      <c r="C5427" s="376" t="s">
        <v>93</v>
      </c>
      <c r="D5427" s="355">
        <v>2703</v>
      </c>
      <c r="E5427">
        <v>0.01</v>
      </c>
      <c r="F5427">
        <v>1.15863</v>
      </c>
      <c r="G5427" s="355">
        <v>0</v>
      </c>
      <c r="H5427">
        <v>0</v>
      </c>
    </row>
    <row r="5428" spans="1:10" x14ac:dyDescent="0.2">
      <c r="A5428">
        <v>12830</v>
      </c>
      <c r="B5428" s="585">
        <v>43374.729166666664</v>
      </c>
      <c r="C5428" s="376" t="s">
        <v>2050</v>
      </c>
      <c r="D5428" s="355">
        <v>2703</v>
      </c>
      <c r="E5428">
        <v>0.01</v>
      </c>
      <c r="F5428">
        <v>1.1594</v>
      </c>
      <c r="G5428" s="355">
        <v>0</v>
      </c>
      <c r="H5428">
        <v>1.1594</v>
      </c>
      <c r="I5428">
        <v>-0.84</v>
      </c>
      <c r="J5428" s="355">
        <v>21276.79</v>
      </c>
    </row>
    <row r="5429" spans="1:10" x14ac:dyDescent="0.2">
      <c r="A5429">
        <v>12827</v>
      </c>
      <c r="B5429" s="585">
        <v>43374.65902777778</v>
      </c>
      <c r="C5429" s="376" t="s">
        <v>93</v>
      </c>
      <c r="D5429" s="355">
        <v>2704</v>
      </c>
      <c r="E5429">
        <v>0.02</v>
      </c>
      <c r="F5429">
        <v>1.16214</v>
      </c>
      <c r="G5429" s="355">
        <v>0</v>
      </c>
      <c r="H5429">
        <v>0</v>
      </c>
    </row>
    <row r="5430" spans="1:10" x14ac:dyDescent="0.2">
      <c r="A5430">
        <v>12831</v>
      </c>
      <c r="B5430" s="585">
        <v>43374.729166666664</v>
      </c>
      <c r="C5430" s="376" t="s">
        <v>2050</v>
      </c>
      <c r="D5430" s="355">
        <v>2704</v>
      </c>
      <c r="E5430">
        <v>0.02</v>
      </c>
      <c r="F5430">
        <v>1.1594</v>
      </c>
      <c r="G5430" s="355">
        <v>0</v>
      </c>
      <c r="H5430">
        <v>1.1594</v>
      </c>
      <c r="I5430">
        <v>5.34</v>
      </c>
      <c r="J5430" s="355">
        <v>21282.13</v>
      </c>
    </row>
    <row r="5431" spans="1:10" x14ac:dyDescent="0.2">
      <c r="A5431">
        <v>12832</v>
      </c>
      <c r="B5431" s="585">
        <v>43374.729166666664</v>
      </c>
      <c r="C5431" s="376" t="s">
        <v>93</v>
      </c>
      <c r="D5431" s="355">
        <v>2705</v>
      </c>
      <c r="E5431">
        <v>0.01</v>
      </c>
      <c r="F5431">
        <v>1.15937</v>
      </c>
      <c r="G5431" s="355">
        <v>0</v>
      </c>
      <c r="H5431">
        <v>0</v>
      </c>
    </row>
    <row r="5432" spans="1:10" x14ac:dyDescent="0.2">
      <c r="A5432">
        <v>12834</v>
      </c>
      <c r="B5432" s="585">
        <v>43374.737500000003</v>
      </c>
      <c r="C5432" s="376" t="s">
        <v>2050</v>
      </c>
      <c r="D5432" s="355">
        <v>2705</v>
      </c>
      <c r="E5432">
        <v>0.01</v>
      </c>
      <c r="F5432">
        <v>1.1577999999999999</v>
      </c>
      <c r="G5432" s="355">
        <v>0</v>
      </c>
      <c r="H5432">
        <v>1.1577999999999999</v>
      </c>
      <c r="I5432">
        <v>1.5</v>
      </c>
      <c r="J5432" s="355">
        <v>21283.63</v>
      </c>
    </row>
    <row r="5433" spans="1:10" x14ac:dyDescent="0.2">
      <c r="A5433">
        <v>12835</v>
      </c>
      <c r="B5433" s="585">
        <v>43374.737500000003</v>
      </c>
      <c r="C5433" s="376" t="s">
        <v>93</v>
      </c>
      <c r="D5433" s="355">
        <v>2706</v>
      </c>
      <c r="E5433">
        <v>0.01</v>
      </c>
      <c r="F5433">
        <v>1.1577900000000001</v>
      </c>
      <c r="G5433" s="355">
        <v>0</v>
      </c>
      <c r="H5433">
        <v>0</v>
      </c>
    </row>
    <row r="5434" spans="1:10" x14ac:dyDescent="0.2">
      <c r="A5434">
        <v>12845</v>
      </c>
      <c r="B5434" s="585">
        <v>43375.334722222222</v>
      </c>
      <c r="C5434" s="376" t="s">
        <v>2050</v>
      </c>
      <c r="D5434" s="355">
        <v>2706</v>
      </c>
      <c r="E5434">
        <v>0.01</v>
      </c>
      <c r="F5434">
        <v>1.15629</v>
      </c>
      <c r="G5434" s="355">
        <v>0</v>
      </c>
      <c r="H5434">
        <v>1.15629</v>
      </c>
      <c r="I5434">
        <v>1.5</v>
      </c>
      <c r="J5434" s="355">
        <v>21285.13</v>
      </c>
    </row>
    <row r="5435" spans="1:10" x14ac:dyDescent="0.2">
      <c r="A5435">
        <v>12846</v>
      </c>
      <c r="B5435" s="585">
        <v>43375.334722222222</v>
      </c>
      <c r="C5435" s="376" t="s">
        <v>93</v>
      </c>
      <c r="D5435" s="355">
        <v>2707</v>
      </c>
      <c r="E5435">
        <v>0.01</v>
      </c>
      <c r="F5435">
        <v>1.15628</v>
      </c>
      <c r="G5435" s="355">
        <v>0</v>
      </c>
      <c r="H5435">
        <v>0</v>
      </c>
    </row>
    <row r="5436" spans="1:10" x14ac:dyDescent="0.2">
      <c r="A5436">
        <v>12848</v>
      </c>
      <c r="B5436" s="585">
        <v>43375.370138888888</v>
      </c>
      <c r="C5436" s="376" t="s">
        <v>2050</v>
      </c>
      <c r="D5436" s="355">
        <v>2707</v>
      </c>
      <c r="E5436">
        <v>0.01</v>
      </c>
      <c r="F5436">
        <v>1.1547099999999999</v>
      </c>
      <c r="G5436" s="355">
        <v>0</v>
      </c>
      <c r="H5436">
        <v>1.1547099999999999</v>
      </c>
      <c r="I5436">
        <v>1.5</v>
      </c>
      <c r="J5436" s="355">
        <v>21286.63</v>
      </c>
    </row>
    <row r="5437" spans="1:10" x14ac:dyDescent="0.2">
      <c r="A5437">
        <v>12849</v>
      </c>
      <c r="B5437" s="585">
        <v>43375.370138888888</v>
      </c>
      <c r="C5437" s="376" t="s">
        <v>93</v>
      </c>
      <c r="D5437" s="355">
        <v>2708</v>
      </c>
      <c r="E5437">
        <v>0.01</v>
      </c>
      <c r="F5437">
        <v>1.1546799999999999</v>
      </c>
      <c r="G5437" s="355">
        <v>0</v>
      </c>
      <c r="H5437">
        <v>0</v>
      </c>
    </row>
    <row r="5438" spans="1:10" x14ac:dyDescent="0.2">
      <c r="A5438">
        <v>12860</v>
      </c>
      <c r="B5438" s="585">
        <v>43375.425694444442</v>
      </c>
      <c r="C5438" s="376" t="s">
        <v>2050</v>
      </c>
      <c r="D5438" s="355">
        <v>2708</v>
      </c>
      <c r="E5438">
        <v>0.01</v>
      </c>
      <c r="F5438">
        <v>1.1531100000000001</v>
      </c>
      <c r="G5438" s="355">
        <v>0</v>
      </c>
      <c r="H5438">
        <v>1.1531100000000001</v>
      </c>
      <c r="I5438">
        <v>1.5</v>
      </c>
      <c r="J5438" s="355">
        <v>21288.13</v>
      </c>
    </row>
    <row r="5439" spans="1:10" x14ac:dyDescent="0.2">
      <c r="A5439">
        <v>12851</v>
      </c>
      <c r="B5439" s="585">
        <v>43375.375</v>
      </c>
      <c r="C5439" s="376" t="s">
        <v>92</v>
      </c>
      <c r="D5439" s="355">
        <v>2709</v>
      </c>
      <c r="E5439">
        <v>0.61</v>
      </c>
      <c r="F5439">
        <v>1.15448</v>
      </c>
      <c r="G5439" s="355">
        <v>0</v>
      </c>
      <c r="H5439">
        <v>0</v>
      </c>
    </row>
    <row r="5440" spans="1:10" x14ac:dyDescent="0.2">
      <c r="A5440">
        <v>12897</v>
      </c>
      <c r="B5440" s="585">
        <v>43376.209027777775</v>
      </c>
      <c r="C5440" s="376" t="s">
        <v>2050</v>
      </c>
      <c r="D5440" s="355">
        <v>2709</v>
      </c>
      <c r="E5440">
        <v>0.61</v>
      </c>
      <c r="F5440">
        <v>1.1575599999999999</v>
      </c>
      <c r="G5440" s="355">
        <v>0</v>
      </c>
      <c r="H5440">
        <v>1.1575599999999999</v>
      </c>
      <c r="I5440">
        <v>176.36</v>
      </c>
      <c r="J5440" s="355">
        <v>21099.54</v>
      </c>
    </row>
    <row r="5441" spans="1:10" x14ac:dyDescent="0.2">
      <c r="A5441">
        <v>12861</v>
      </c>
      <c r="B5441" s="585">
        <v>43375.425694444442</v>
      </c>
      <c r="C5441" s="376" t="s">
        <v>93</v>
      </c>
      <c r="D5441" s="355">
        <v>2710</v>
      </c>
      <c r="E5441">
        <v>0.01</v>
      </c>
      <c r="F5441">
        <v>1.15303</v>
      </c>
      <c r="G5441" s="355">
        <v>0</v>
      </c>
      <c r="H5441">
        <v>0</v>
      </c>
    </row>
    <row r="5442" spans="1:10" x14ac:dyDescent="0.2">
      <c r="A5442">
        <v>12863</v>
      </c>
      <c r="B5442" s="585">
        <v>43375.493055555555</v>
      </c>
      <c r="C5442" s="376" t="s">
        <v>2050</v>
      </c>
      <c r="D5442" s="355">
        <v>2710</v>
      </c>
      <c r="E5442">
        <v>0.01</v>
      </c>
      <c r="F5442">
        <v>1.1514599999999999</v>
      </c>
      <c r="G5442" s="355">
        <v>0</v>
      </c>
      <c r="H5442">
        <v>1.1514599999999999</v>
      </c>
      <c r="I5442">
        <v>1.5</v>
      </c>
      <c r="J5442" s="355">
        <v>21289.63</v>
      </c>
    </row>
    <row r="5443" spans="1:10" x14ac:dyDescent="0.2">
      <c r="A5443">
        <v>12864</v>
      </c>
      <c r="B5443" s="585">
        <v>43375.493055555555</v>
      </c>
      <c r="C5443" s="376" t="s">
        <v>93</v>
      </c>
      <c r="D5443" s="355">
        <v>2711</v>
      </c>
      <c r="E5443">
        <v>0.01</v>
      </c>
      <c r="F5443">
        <v>1.15141</v>
      </c>
      <c r="G5443" s="355">
        <v>0</v>
      </c>
      <c r="H5443">
        <v>0</v>
      </c>
    </row>
    <row r="5444" spans="1:10" x14ac:dyDescent="0.2">
      <c r="A5444">
        <v>12911</v>
      </c>
      <c r="B5444" s="585">
        <v>43376.59097222222</v>
      </c>
      <c r="C5444" s="376" t="s">
        <v>2050</v>
      </c>
      <c r="D5444" s="355">
        <v>2711</v>
      </c>
      <c r="E5444">
        <v>0.01</v>
      </c>
      <c r="F5444">
        <v>1.1545700000000001</v>
      </c>
      <c r="G5444" s="355">
        <v>0</v>
      </c>
      <c r="H5444">
        <v>1.1545700000000001</v>
      </c>
      <c r="I5444">
        <v>-3.16</v>
      </c>
      <c r="J5444" s="355">
        <v>21805.3</v>
      </c>
    </row>
    <row r="5445" spans="1:10" x14ac:dyDescent="0.2">
      <c r="A5445">
        <v>12866</v>
      </c>
      <c r="B5445" s="585">
        <v>43375.50277777778</v>
      </c>
      <c r="C5445" s="376" t="s">
        <v>92</v>
      </c>
      <c r="D5445" s="355">
        <v>2712</v>
      </c>
      <c r="E5445">
        <v>1.1000000000000001</v>
      </c>
      <c r="F5445">
        <v>1.1509400000000001</v>
      </c>
      <c r="G5445" s="355">
        <v>0</v>
      </c>
      <c r="H5445">
        <v>0</v>
      </c>
    </row>
    <row r="5446" spans="1:10" x14ac:dyDescent="0.2">
      <c r="A5446">
        <v>12898</v>
      </c>
      <c r="B5446" s="585">
        <v>43376.209027777775</v>
      </c>
      <c r="C5446" s="376" t="s">
        <v>2050</v>
      </c>
      <c r="D5446" s="355">
        <v>2712</v>
      </c>
      <c r="E5446">
        <v>1.1000000000000001</v>
      </c>
      <c r="F5446">
        <v>1.1575599999999999</v>
      </c>
      <c r="G5446" s="355">
        <v>0</v>
      </c>
      <c r="H5446">
        <v>1.1575599999999999</v>
      </c>
      <c r="I5446">
        <v>707.43</v>
      </c>
      <c r="J5446" s="355">
        <v>21806.97</v>
      </c>
    </row>
    <row r="5447" spans="1:10" x14ac:dyDescent="0.2">
      <c r="A5447">
        <v>12876</v>
      </c>
      <c r="B5447" s="585">
        <v>43375.743750000001</v>
      </c>
      <c r="C5447" s="376" t="s">
        <v>93</v>
      </c>
      <c r="D5447" s="355">
        <v>2713</v>
      </c>
      <c r="E5447">
        <v>0.02</v>
      </c>
      <c r="F5447">
        <v>1.15493</v>
      </c>
      <c r="G5447" s="355">
        <v>0</v>
      </c>
      <c r="H5447">
        <v>0</v>
      </c>
    </row>
    <row r="5448" spans="1:10" x14ac:dyDescent="0.2">
      <c r="A5448">
        <v>12912</v>
      </c>
      <c r="B5448" s="585">
        <v>43376.59097222222</v>
      </c>
      <c r="C5448" s="376" t="s">
        <v>2050</v>
      </c>
      <c r="D5448" s="355">
        <v>2713</v>
      </c>
      <c r="E5448">
        <v>0.02</v>
      </c>
      <c r="F5448">
        <v>1.1545700000000001</v>
      </c>
      <c r="G5448" s="355">
        <v>0</v>
      </c>
      <c r="H5448">
        <v>1.1545700000000001</v>
      </c>
      <c r="I5448">
        <v>0.71</v>
      </c>
      <c r="J5448" s="355">
        <v>21806.01</v>
      </c>
    </row>
    <row r="5449" spans="1:10" x14ac:dyDescent="0.2">
      <c r="A5449">
        <v>12899</v>
      </c>
      <c r="B5449" s="585">
        <v>43376.209027777775</v>
      </c>
      <c r="C5449" s="376" t="s">
        <v>92</v>
      </c>
      <c r="D5449" s="355">
        <v>2714</v>
      </c>
      <c r="E5449">
        <v>0.01</v>
      </c>
      <c r="F5449">
        <v>1.15757</v>
      </c>
      <c r="G5449" s="355">
        <v>0</v>
      </c>
      <c r="H5449">
        <v>0</v>
      </c>
    </row>
    <row r="5450" spans="1:10" x14ac:dyDescent="0.2">
      <c r="A5450">
        <v>12905</v>
      </c>
      <c r="B5450" s="585">
        <v>43376.215277777781</v>
      </c>
      <c r="C5450" s="376" t="s">
        <v>2050</v>
      </c>
      <c r="D5450" s="355">
        <v>2714</v>
      </c>
      <c r="E5450">
        <v>0.01</v>
      </c>
      <c r="F5450">
        <v>1.1591400000000001</v>
      </c>
      <c r="G5450" s="355">
        <v>0</v>
      </c>
      <c r="H5450">
        <v>1.1591400000000001</v>
      </c>
      <c r="I5450">
        <v>1.5</v>
      </c>
      <c r="J5450" s="355">
        <v>21808.47</v>
      </c>
    </row>
    <row r="5451" spans="1:10" x14ac:dyDescent="0.2">
      <c r="A5451">
        <v>12901</v>
      </c>
      <c r="B5451" s="585">
        <v>43376.213888888888</v>
      </c>
      <c r="C5451" s="376" t="s">
        <v>93</v>
      </c>
      <c r="D5451" s="355">
        <v>2715</v>
      </c>
      <c r="E5451">
        <v>0.03</v>
      </c>
      <c r="F5451">
        <v>1.15845</v>
      </c>
      <c r="G5451" s="355">
        <v>0</v>
      </c>
      <c r="H5451">
        <v>0</v>
      </c>
    </row>
    <row r="5452" spans="1:10" x14ac:dyDescent="0.2">
      <c r="A5452">
        <v>12913</v>
      </c>
      <c r="B5452" s="585">
        <v>43376.59097222222</v>
      </c>
      <c r="C5452" s="376" t="s">
        <v>2050</v>
      </c>
      <c r="D5452" s="355">
        <v>2715</v>
      </c>
      <c r="E5452">
        <v>0.03</v>
      </c>
      <c r="F5452">
        <v>1.1545700000000001</v>
      </c>
      <c r="G5452" s="355">
        <v>0</v>
      </c>
      <c r="H5452">
        <v>1.1545700000000001</v>
      </c>
      <c r="I5452">
        <v>11.43</v>
      </c>
      <c r="J5452" s="355">
        <v>21817.439999999999</v>
      </c>
    </row>
    <row r="5453" spans="1:10" x14ac:dyDescent="0.2">
      <c r="A5453">
        <v>12906</v>
      </c>
      <c r="B5453" s="585">
        <v>43376.215277777781</v>
      </c>
      <c r="C5453" s="376" t="s">
        <v>92</v>
      </c>
      <c r="D5453" s="355">
        <v>2716</v>
      </c>
      <c r="E5453">
        <v>0.01</v>
      </c>
      <c r="F5453">
        <v>1.1591800000000001</v>
      </c>
      <c r="G5453" s="355">
        <v>0</v>
      </c>
      <c r="H5453">
        <v>0</v>
      </c>
    </row>
    <row r="5454" spans="1:10" x14ac:dyDescent="0.2">
      <c r="A5454">
        <v>12948</v>
      </c>
      <c r="B5454" s="585">
        <v>43377.724999999999</v>
      </c>
      <c r="C5454" s="376" t="s">
        <v>2050</v>
      </c>
      <c r="D5454" s="355">
        <v>2716</v>
      </c>
      <c r="E5454">
        <v>0.01</v>
      </c>
      <c r="F5454">
        <v>1.1536</v>
      </c>
      <c r="G5454" s="355">
        <v>0</v>
      </c>
      <c r="H5454">
        <v>1.1536</v>
      </c>
      <c r="I5454">
        <v>-6.01</v>
      </c>
      <c r="J5454" s="355">
        <v>21818.93</v>
      </c>
    </row>
    <row r="5455" spans="1:10" x14ac:dyDescent="0.2">
      <c r="A5455">
        <v>12908</v>
      </c>
      <c r="B5455" s="585">
        <v>43376.553472222222</v>
      </c>
      <c r="C5455" s="376" t="s">
        <v>92</v>
      </c>
      <c r="D5455" s="355">
        <v>2717</v>
      </c>
      <c r="E5455">
        <v>0.02</v>
      </c>
      <c r="F5455">
        <v>1.15567</v>
      </c>
      <c r="G5455" s="355">
        <v>0</v>
      </c>
      <c r="H5455">
        <v>0</v>
      </c>
    </row>
    <row r="5456" spans="1:10" x14ac:dyDescent="0.2">
      <c r="A5456">
        <v>12949</v>
      </c>
      <c r="B5456" s="585">
        <v>43377.724999999999</v>
      </c>
      <c r="C5456" s="376" t="s">
        <v>2050</v>
      </c>
      <c r="D5456" s="355">
        <v>2717</v>
      </c>
      <c r="E5456">
        <v>0.02</v>
      </c>
      <c r="F5456">
        <v>1.1536</v>
      </c>
      <c r="G5456" s="355">
        <v>0</v>
      </c>
      <c r="H5456">
        <v>1.1536</v>
      </c>
      <c r="I5456">
        <v>-4.99</v>
      </c>
      <c r="J5456" s="355">
        <v>21813.94</v>
      </c>
    </row>
    <row r="5457" spans="1:10" x14ac:dyDescent="0.2">
      <c r="A5457">
        <v>12914</v>
      </c>
      <c r="B5457" s="585">
        <v>43376.59097222222</v>
      </c>
      <c r="C5457" s="376" t="s">
        <v>93</v>
      </c>
      <c r="D5457" s="355">
        <v>2718</v>
      </c>
      <c r="E5457">
        <v>0.01</v>
      </c>
      <c r="F5457">
        <v>1.15455</v>
      </c>
      <c r="G5457" s="355">
        <v>0</v>
      </c>
      <c r="H5457">
        <v>0</v>
      </c>
    </row>
    <row r="5458" spans="1:10" x14ac:dyDescent="0.2">
      <c r="A5458">
        <v>12916</v>
      </c>
      <c r="B5458" s="585">
        <v>43376.664583333331</v>
      </c>
      <c r="C5458" s="376" t="s">
        <v>2050</v>
      </c>
      <c r="D5458" s="355">
        <v>2718</v>
      </c>
      <c r="E5458">
        <v>0.01</v>
      </c>
      <c r="F5458">
        <v>1.1529799999999999</v>
      </c>
      <c r="G5458" s="355">
        <v>0</v>
      </c>
      <c r="H5458">
        <v>1.1529799999999999</v>
      </c>
      <c r="I5458">
        <v>1.5</v>
      </c>
      <c r="J5458" s="355">
        <v>21818.94</v>
      </c>
    </row>
    <row r="5459" spans="1:10" x14ac:dyDescent="0.2">
      <c r="A5459">
        <v>12917</v>
      </c>
      <c r="B5459" s="585">
        <v>43376.664583333331</v>
      </c>
      <c r="C5459" s="376" t="s">
        <v>93</v>
      </c>
      <c r="D5459" s="355">
        <v>2719</v>
      </c>
      <c r="E5459">
        <v>0.01</v>
      </c>
      <c r="F5459">
        <v>1.1528099999999999</v>
      </c>
      <c r="G5459" s="355">
        <v>0</v>
      </c>
      <c r="H5459">
        <v>0</v>
      </c>
    </row>
    <row r="5460" spans="1:10" x14ac:dyDescent="0.2">
      <c r="A5460">
        <v>12923</v>
      </c>
      <c r="B5460" s="585">
        <v>43376.834722222222</v>
      </c>
      <c r="C5460" s="376" t="s">
        <v>2050</v>
      </c>
      <c r="D5460" s="355">
        <v>2719</v>
      </c>
      <c r="E5460">
        <v>0.01</v>
      </c>
      <c r="F5460">
        <v>1.15124</v>
      </c>
      <c r="G5460" s="355">
        <v>0</v>
      </c>
      <c r="H5460">
        <v>1.15124</v>
      </c>
      <c r="I5460">
        <v>1.5</v>
      </c>
      <c r="J5460" s="355">
        <v>21820.44</v>
      </c>
    </row>
    <row r="5461" spans="1:10" x14ac:dyDescent="0.2">
      <c r="A5461">
        <v>12919</v>
      </c>
      <c r="B5461" s="585">
        <v>43376.736111111109</v>
      </c>
      <c r="C5461" s="376" t="s">
        <v>92</v>
      </c>
      <c r="D5461" s="355">
        <v>2720</v>
      </c>
      <c r="E5461">
        <v>0.03</v>
      </c>
      <c r="F5461">
        <v>1.1521699999999999</v>
      </c>
      <c r="G5461" s="355">
        <v>0</v>
      </c>
      <c r="H5461">
        <v>0</v>
      </c>
    </row>
    <row r="5462" spans="1:10" x14ac:dyDescent="0.2">
      <c r="A5462">
        <v>12950</v>
      </c>
      <c r="B5462" s="585">
        <v>43377.724999999999</v>
      </c>
      <c r="C5462" s="376" t="s">
        <v>2050</v>
      </c>
      <c r="D5462" s="355">
        <v>2720</v>
      </c>
      <c r="E5462">
        <v>0.03</v>
      </c>
      <c r="F5462">
        <v>1.1536</v>
      </c>
      <c r="G5462" s="355">
        <v>0</v>
      </c>
      <c r="H5462">
        <v>1.1536</v>
      </c>
      <c r="I5462">
        <v>3.01</v>
      </c>
      <c r="J5462" s="355">
        <v>21816.95</v>
      </c>
    </row>
    <row r="5463" spans="1:10" x14ac:dyDescent="0.2">
      <c r="A5463">
        <v>12924</v>
      </c>
      <c r="B5463" s="585">
        <v>43376.834722222222</v>
      </c>
      <c r="C5463" s="376" t="s">
        <v>93</v>
      </c>
      <c r="D5463" s="355">
        <v>2721</v>
      </c>
      <c r="E5463">
        <v>0.01</v>
      </c>
      <c r="F5463">
        <v>1.1512199999999999</v>
      </c>
      <c r="G5463" s="355">
        <v>0</v>
      </c>
      <c r="H5463">
        <v>0</v>
      </c>
    </row>
    <row r="5464" spans="1:10" x14ac:dyDescent="0.2">
      <c r="A5464">
        <v>12926</v>
      </c>
      <c r="B5464" s="585">
        <v>43376.98541666667</v>
      </c>
      <c r="C5464" s="376" t="s">
        <v>2050</v>
      </c>
      <c r="D5464" s="355">
        <v>2721</v>
      </c>
      <c r="E5464">
        <v>0.01</v>
      </c>
      <c r="F5464">
        <v>1.1496500000000001</v>
      </c>
      <c r="G5464" s="355">
        <v>0</v>
      </c>
      <c r="H5464">
        <v>1.1496500000000001</v>
      </c>
      <c r="I5464">
        <v>1.5</v>
      </c>
      <c r="J5464" s="355">
        <v>21821.94</v>
      </c>
    </row>
    <row r="5465" spans="1:10" x14ac:dyDescent="0.2">
      <c r="A5465">
        <v>12927</v>
      </c>
      <c r="B5465" s="585">
        <v>43376.98541666667</v>
      </c>
      <c r="C5465" s="376" t="s">
        <v>93</v>
      </c>
      <c r="D5465" s="355">
        <v>2722</v>
      </c>
      <c r="E5465">
        <v>0.01</v>
      </c>
      <c r="F5465">
        <v>1.14954</v>
      </c>
      <c r="G5465" s="355">
        <v>0</v>
      </c>
      <c r="H5465">
        <v>0</v>
      </c>
    </row>
    <row r="5466" spans="1:10" x14ac:dyDescent="0.2">
      <c r="A5466">
        <v>12934</v>
      </c>
      <c r="B5466" s="585">
        <v>43376.992361111108</v>
      </c>
      <c r="C5466" s="376" t="s">
        <v>2050</v>
      </c>
      <c r="D5466" s="355">
        <v>2722</v>
      </c>
      <c r="E5466">
        <v>0.01</v>
      </c>
      <c r="F5466">
        <v>1.1479699999999999</v>
      </c>
      <c r="G5466" s="355">
        <v>0</v>
      </c>
      <c r="H5466">
        <v>1.1479699999999999</v>
      </c>
      <c r="I5466">
        <v>1.5</v>
      </c>
      <c r="J5466" s="355">
        <v>21823.439999999999</v>
      </c>
    </row>
    <row r="5467" spans="1:10" x14ac:dyDescent="0.2">
      <c r="A5467">
        <v>12929</v>
      </c>
      <c r="B5467" s="585">
        <v>43376.988194444442</v>
      </c>
      <c r="C5467" s="376" t="s">
        <v>92</v>
      </c>
      <c r="D5467" s="355">
        <v>2723</v>
      </c>
      <c r="E5467">
        <v>0.06</v>
      </c>
      <c r="F5467">
        <v>1.1486400000000001</v>
      </c>
      <c r="G5467" s="355">
        <v>0</v>
      </c>
      <c r="H5467">
        <v>0</v>
      </c>
    </row>
    <row r="5468" spans="1:10" x14ac:dyDescent="0.2">
      <c r="A5468">
        <v>12951</v>
      </c>
      <c r="B5468" s="585">
        <v>43377.724999999999</v>
      </c>
      <c r="C5468" s="376" t="s">
        <v>2050</v>
      </c>
      <c r="D5468" s="355">
        <v>2723</v>
      </c>
      <c r="E5468">
        <v>0.06</v>
      </c>
      <c r="F5468">
        <v>1.1536</v>
      </c>
      <c r="G5468" s="355">
        <v>0</v>
      </c>
      <c r="H5468">
        <v>1.1536</v>
      </c>
      <c r="I5468">
        <v>27.2</v>
      </c>
      <c r="J5468" s="355">
        <v>21844.15</v>
      </c>
    </row>
    <row r="5469" spans="1:10" x14ac:dyDescent="0.2">
      <c r="A5469">
        <v>12935</v>
      </c>
      <c r="B5469" s="585">
        <v>43376.992361111108</v>
      </c>
      <c r="C5469" s="376" t="s">
        <v>93</v>
      </c>
      <c r="D5469" s="355">
        <v>2724</v>
      </c>
      <c r="E5469">
        <v>0.01</v>
      </c>
      <c r="F5469">
        <v>1.1478699999999999</v>
      </c>
      <c r="G5469" s="355">
        <v>0</v>
      </c>
      <c r="H5469">
        <v>0</v>
      </c>
    </row>
    <row r="5470" spans="1:10" x14ac:dyDescent="0.2">
      <c r="A5470">
        <v>12942</v>
      </c>
      <c r="B5470" s="585">
        <v>43377.311111111114</v>
      </c>
      <c r="C5470" s="376" t="s">
        <v>2050</v>
      </c>
      <c r="D5470" s="355">
        <v>2724</v>
      </c>
      <c r="E5470">
        <v>0.01</v>
      </c>
      <c r="F5470">
        <v>1.1465000000000001</v>
      </c>
      <c r="G5470" s="355">
        <v>0</v>
      </c>
      <c r="H5470">
        <v>1.1465000000000001</v>
      </c>
      <c r="I5470">
        <v>1.5</v>
      </c>
      <c r="J5470" s="355">
        <v>21824.94</v>
      </c>
    </row>
    <row r="5471" spans="1:10" x14ac:dyDescent="0.2">
      <c r="A5471">
        <v>12943</v>
      </c>
      <c r="B5471" s="585">
        <v>43377.311111111114</v>
      </c>
      <c r="C5471" s="376" t="s">
        <v>93</v>
      </c>
      <c r="D5471" s="355">
        <v>2725</v>
      </c>
      <c r="E5471">
        <v>0.01</v>
      </c>
      <c r="F5471">
        <v>1.14642</v>
      </c>
      <c r="G5471" s="355">
        <v>0</v>
      </c>
      <c r="H5471">
        <v>0</v>
      </c>
    </row>
    <row r="5472" spans="1:10" x14ac:dyDescent="0.2">
      <c r="A5472">
        <v>12961</v>
      </c>
      <c r="B5472" s="585">
        <v>43377.836111111108</v>
      </c>
      <c r="C5472" s="376" t="s">
        <v>2050</v>
      </c>
      <c r="D5472" s="355">
        <v>2725</v>
      </c>
      <c r="E5472">
        <v>0.01</v>
      </c>
      <c r="F5472">
        <v>1.1495299999999999</v>
      </c>
      <c r="G5472" s="355">
        <v>0</v>
      </c>
      <c r="H5472">
        <v>1.1495299999999999</v>
      </c>
      <c r="I5472">
        <v>-3.18</v>
      </c>
      <c r="J5472" s="355">
        <v>21840.97</v>
      </c>
    </row>
    <row r="5473" spans="1:10" x14ac:dyDescent="0.2">
      <c r="A5473">
        <v>12945</v>
      </c>
      <c r="B5473" s="585">
        <v>43377.460416666669</v>
      </c>
      <c r="C5473" s="376" t="s">
        <v>93</v>
      </c>
      <c r="D5473" s="355">
        <v>2726</v>
      </c>
      <c r="E5473">
        <v>0.02</v>
      </c>
      <c r="F5473">
        <v>1.1499299999999999</v>
      </c>
      <c r="G5473" s="355">
        <v>0</v>
      </c>
      <c r="H5473">
        <v>0</v>
      </c>
    </row>
    <row r="5474" spans="1:10" x14ac:dyDescent="0.2">
      <c r="A5474">
        <v>12962</v>
      </c>
      <c r="B5474" s="585">
        <v>43377.836111111108</v>
      </c>
      <c r="C5474" s="376" t="s">
        <v>2050</v>
      </c>
      <c r="D5474" s="355">
        <v>2726</v>
      </c>
      <c r="E5474">
        <v>0.02</v>
      </c>
      <c r="F5474">
        <v>1.1495299999999999</v>
      </c>
      <c r="G5474" s="355">
        <v>0</v>
      </c>
      <c r="H5474">
        <v>1.1495299999999999</v>
      </c>
      <c r="I5474">
        <v>0.66</v>
      </c>
      <c r="J5474" s="355">
        <v>21841.63</v>
      </c>
    </row>
    <row r="5475" spans="1:10" x14ac:dyDescent="0.2">
      <c r="A5475">
        <v>12952</v>
      </c>
      <c r="B5475" s="585">
        <v>43377.725694444445</v>
      </c>
      <c r="C5475" s="376" t="s">
        <v>92</v>
      </c>
      <c r="D5475" s="355">
        <v>2727</v>
      </c>
      <c r="E5475">
        <v>0.01</v>
      </c>
      <c r="F5475">
        <v>1.1533100000000001</v>
      </c>
      <c r="G5475" s="355">
        <v>0</v>
      </c>
      <c r="H5475">
        <v>0</v>
      </c>
    </row>
    <row r="5476" spans="1:10" x14ac:dyDescent="0.2">
      <c r="A5476">
        <v>12969</v>
      </c>
      <c r="B5476" s="585">
        <v>43378.645833333336</v>
      </c>
      <c r="C5476" s="376" t="s">
        <v>2050</v>
      </c>
      <c r="D5476" s="355">
        <v>2727</v>
      </c>
      <c r="E5476">
        <v>0.01</v>
      </c>
      <c r="F5476">
        <v>1.1526099999999999</v>
      </c>
      <c r="G5476" s="355">
        <v>0</v>
      </c>
      <c r="H5476">
        <v>1.1526099999999999</v>
      </c>
      <c r="I5476">
        <v>-0.89</v>
      </c>
      <c r="J5476" s="355">
        <v>21852.240000000002</v>
      </c>
    </row>
    <row r="5477" spans="1:10" x14ac:dyDescent="0.2">
      <c r="A5477">
        <v>12954</v>
      </c>
      <c r="B5477" s="585">
        <v>43377.726388888892</v>
      </c>
      <c r="C5477" s="376" t="s">
        <v>93</v>
      </c>
      <c r="D5477" s="355">
        <v>2728</v>
      </c>
      <c r="E5477">
        <v>0.03</v>
      </c>
      <c r="F5477">
        <v>1.15343</v>
      </c>
      <c r="G5477" s="355">
        <v>0</v>
      </c>
      <c r="H5477">
        <v>0</v>
      </c>
    </row>
    <row r="5478" spans="1:10" x14ac:dyDescent="0.2">
      <c r="A5478">
        <v>12963</v>
      </c>
      <c r="B5478" s="585">
        <v>43377.836111111108</v>
      </c>
      <c r="C5478" s="376" t="s">
        <v>2050</v>
      </c>
      <c r="D5478" s="355">
        <v>2728</v>
      </c>
      <c r="E5478">
        <v>0.03</v>
      </c>
      <c r="F5478">
        <v>1.1495299999999999</v>
      </c>
      <c r="G5478" s="355">
        <v>0</v>
      </c>
      <c r="H5478">
        <v>1.1495299999999999</v>
      </c>
      <c r="I5478">
        <v>11.49</v>
      </c>
      <c r="J5478" s="355">
        <v>21853.119999999999</v>
      </c>
    </row>
    <row r="5479" spans="1:10" x14ac:dyDescent="0.2">
      <c r="A5479">
        <v>12958</v>
      </c>
      <c r="B5479" s="585">
        <v>43377.836111111108</v>
      </c>
      <c r="C5479" s="376" t="s">
        <v>92</v>
      </c>
      <c r="D5479" s="355">
        <v>2729</v>
      </c>
      <c r="E5479">
        <v>0.02</v>
      </c>
      <c r="F5479">
        <v>1.1497299999999999</v>
      </c>
      <c r="G5479" s="355">
        <v>0</v>
      </c>
      <c r="H5479">
        <v>0</v>
      </c>
    </row>
    <row r="5480" spans="1:10" x14ac:dyDescent="0.2">
      <c r="A5480">
        <v>12970</v>
      </c>
      <c r="B5480" s="585">
        <v>43378.645833333336</v>
      </c>
      <c r="C5480" s="376" t="s">
        <v>2050</v>
      </c>
      <c r="D5480" s="355">
        <v>2729</v>
      </c>
      <c r="E5480">
        <v>0.02</v>
      </c>
      <c r="F5480">
        <v>1.1526099999999999</v>
      </c>
      <c r="G5480" s="355">
        <v>0</v>
      </c>
      <c r="H5480">
        <v>1.1526099999999999</v>
      </c>
      <c r="I5480">
        <v>5.38</v>
      </c>
      <c r="J5480" s="355">
        <v>21857.62</v>
      </c>
    </row>
    <row r="5481" spans="1:10" x14ac:dyDescent="0.2">
      <c r="A5481">
        <v>12964</v>
      </c>
      <c r="B5481" s="585">
        <v>43377.836111111108</v>
      </c>
      <c r="C5481" s="376" t="s">
        <v>93</v>
      </c>
      <c r="D5481" s="355">
        <v>2730</v>
      </c>
      <c r="E5481">
        <v>0.01</v>
      </c>
      <c r="F5481">
        <v>1.14947</v>
      </c>
      <c r="G5481" s="355">
        <v>0</v>
      </c>
      <c r="H5481">
        <v>0</v>
      </c>
    </row>
    <row r="5482" spans="1:10" x14ac:dyDescent="0.2">
      <c r="A5482">
        <v>12985</v>
      </c>
      <c r="B5482" s="585">
        <v>43378.790277777778</v>
      </c>
      <c r="C5482" s="376" t="s">
        <v>2050</v>
      </c>
      <c r="D5482" s="355">
        <v>2730</v>
      </c>
      <c r="E5482">
        <v>0.01</v>
      </c>
      <c r="F5482">
        <v>1.1502600000000001</v>
      </c>
      <c r="G5482" s="355">
        <v>0</v>
      </c>
      <c r="H5482">
        <v>1.1502600000000001</v>
      </c>
      <c r="I5482">
        <v>-0.79</v>
      </c>
      <c r="J5482" s="355">
        <v>21859.82</v>
      </c>
    </row>
    <row r="5483" spans="1:10" x14ac:dyDescent="0.2">
      <c r="A5483">
        <v>12971</v>
      </c>
      <c r="B5483" s="585">
        <v>43378.649305555555</v>
      </c>
      <c r="C5483" s="376" t="s">
        <v>92</v>
      </c>
      <c r="D5483" s="355">
        <v>2731</v>
      </c>
      <c r="E5483">
        <v>0.01</v>
      </c>
      <c r="F5483">
        <v>1.15055</v>
      </c>
      <c r="G5483" s="355">
        <v>0</v>
      </c>
      <c r="H5483">
        <v>0</v>
      </c>
    </row>
    <row r="5484" spans="1:10" x14ac:dyDescent="0.2">
      <c r="A5484">
        <v>12973</v>
      </c>
      <c r="B5484" s="585">
        <v>43378.660416666666</v>
      </c>
      <c r="C5484" s="376" t="s">
        <v>2050</v>
      </c>
      <c r="D5484" s="355">
        <v>2731</v>
      </c>
      <c r="E5484">
        <v>0.01</v>
      </c>
      <c r="F5484">
        <v>1.15212</v>
      </c>
      <c r="G5484" s="355">
        <v>0</v>
      </c>
      <c r="H5484">
        <v>1.15212</v>
      </c>
      <c r="I5484">
        <v>1.5</v>
      </c>
      <c r="J5484" s="355">
        <v>21859.119999999999</v>
      </c>
    </row>
    <row r="5485" spans="1:10" x14ac:dyDescent="0.2">
      <c r="A5485">
        <v>12974</v>
      </c>
      <c r="B5485" s="585">
        <v>43378.660416666666</v>
      </c>
      <c r="C5485" s="376" t="s">
        <v>92</v>
      </c>
      <c r="D5485" s="355">
        <v>2732</v>
      </c>
      <c r="E5485">
        <v>0.01</v>
      </c>
      <c r="F5485">
        <v>1.1522399999999999</v>
      </c>
      <c r="G5485" s="355">
        <v>0</v>
      </c>
      <c r="H5485">
        <v>0</v>
      </c>
    </row>
    <row r="5486" spans="1:10" x14ac:dyDescent="0.2">
      <c r="A5486">
        <v>12979</v>
      </c>
      <c r="B5486" s="585">
        <v>43378.666666666664</v>
      </c>
      <c r="C5486" s="376" t="s">
        <v>2050</v>
      </c>
      <c r="D5486" s="355">
        <v>2732</v>
      </c>
      <c r="E5486">
        <v>0.01</v>
      </c>
      <c r="F5486">
        <v>1.15381</v>
      </c>
      <c r="G5486" s="355">
        <v>0</v>
      </c>
      <c r="H5486">
        <v>1.15381</v>
      </c>
      <c r="I5486">
        <v>1.5</v>
      </c>
      <c r="J5486" s="355">
        <v>21860.62</v>
      </c>
    </row>
    <row r="5487" spans="1:10" x14ac:dyDescent="0.2">
      <c r="A5487">
        <v>12976</v>
      </c>
      <c r="B5487" s="585">
        <v>43378.664583333331</v>
      </c>
      <c r="C5487" s="376" t="s">
        <v>93</v>
      </c>
      <c r="D5487" s="355">
        <v>2733</v>
      </c>
      <c r="E5487">
        <v>0.02</v>
      </c>
      <c r="F5487">
        <v>1.1529799999999999</v>
      </c>
      <c r="G5487" s="355">
        <v>0</v>
      </c>
      <c r="H5487">
        <v>0</v>
      </c>
    </row>
    <row r="5488" spans="1:10" x14ac:dyDescent="0.2">
      <c r="A5488">
        <v>12986</v>
      </c>
      <c r="B5488" s="585">
        <v>43378.790277777778</v>
      </c>
      <c r="C5488" s="376" t="s">
        <v>2050</v>
      </c>
      <c r="D5488" s="355">
        <v>2733</v>
      </c>
      <c r="E5488">
        <v>0.02</v>
      </c>
      <c r="F5488">
        <v>1.1502600000000001</v>
      </c>
      <c r="G5488" s="355">
        <v>0</v>
      </c>
      <c r="H5488">
        <v>1.1502600000000001</v>
      </c>
      <c r="I5488">
        <v>5.3</v>
      </c>
      <c r="J5488" s="355">
        <v>21865.119999999999</v>
      </c>
    </row>
    <row r="5489" spans="1:10" x14ac:dyDescent="0.2">
      <c r="A5489">
        <v>12980</v>
      </c>
      <c r="B5489" s="585">
        <v>43378.666666666664</v>
      </c>
      <c r="C5489" s="376" t="s">
        <v>92</v>
      </c>
      <c r="D5489" s="355">
        <v>2734</v>
      </c>
      <c r="E5489">
        <v>0.01</v>
      </c>
      <c r="F5489">
        <v>1.15384</v>
      </c>
      <c r="G5489" s="355">
        <v>0</v>
      </c>
      <c r="H5489">
        <v>0</v>
      </c>
    </row>
    <row r="5490" spans="1:10" x14ac:dyDescent="0.2">
      <c r="A5490">
        <v>12989</v>
      </c>
      <c r="B5490" s="585">
        <v>43378.932638888888</v>
      </c>
      <c r="C5490" s="376" t="s">
        <v>2050</v>
      </c>
      <c r="D5490" s="355">
        <v>2734</v>
      </c>
      <c r="E5490">
        <v>0.01</v>
      </c>
      <c r="F5490">
        <v>1.1530800000000001</v>
      </c>
      <c r="G5490" s="355">
        <v>0</v>
      </c>
      <c r="H5490">
        <v>1.1530800000000001</v>
      </c>
      <c r="I5490">
        <v>-0.83</v>
      </c>
      <c r="J5490" s="355">
        <v>21864.29</v>
      </c>
    </row>
    <row r="5491" spans="1:10" x14ac:dyDescent="0.2">
      <c r="A5491">
        <v>12982</v>
      </c>
      <c r="B5491" s="585">
        <v>43378.789583333331</v>
      </c>
      <c r="C5491" s="376" t="s">
        <v>92</v>
      </c>
      <c r="D5491" s="355">
        <v>2735</v>
      </c>
      <c r="E5491">
        <v>0.02</v>
      </c>
      <c r="F5491">
        <v>1.1503399999999999</v>
      </c>
      <c r="G5491" s="355">
        <v>0</v>
      </c>
      <c r="H5491">
        <v>0</v>
      </c>
    </row>
    <row r="5492" spans="1:10" x14ac:dyDescent="0.2">
      <c r="A5492">
        <v>12990</v>
      </c>
      <c r="B5492" s="585">
        <v>43378.932638888888</v>
      </c>
      <c r="C5492" s="376" t="s">
        <v>2050</v>
      </c>
      <c r="D5492" s="355">
        <v>2735</v>
      </c>
      <c r="E5492">
        <v>0.02</v>
      </c>
      <c r="F5492">
        <v>1.1530800000000001</v>
      </c>
      <c r="G5492" s="355">
        <v>0</v>
      </c>
      <c r="H5492">
        <v>1.1530800000000001</v>
      </c>
      <c r="I5492">
        <v>5.34</v>
      </c>
      <c r="J5492" s="355">
        <v>21869.63</v>
      </c>
    </row>
    <row r="5493" spans="1:10" x14ac:dyDescent="0.2">
      <c r="A5493">
        <v>12987</v>
      </c>
      <c r="B5493" s="585">
        <v>43378.790277777778</v>
      </c>
      <c r="C5493" s="376" t="s">
        <v>93</v>
      </c>
      <c r="D5493" s="355">
        <v>2736</v>
      </c>
      <c r="E5493">
        <v>0.01</v>
      </c>
      <c r="F5493">
        <v>1.1502399999999999</v>
      </c>
      <c r="G5493" s="355">
        <v>0</v>
      </c>
      <c r="H5493">
        <v>0</v>
      </c>
    </row>
    <row r="5494" spans="1:10" x14ac:dyDescent="0.2">
      <c r="A5494">
        <v>12998</v>
      </c>
      <c r="B5494" s="585">
        <v>43381.459027777775</v>
      </c>
      <c r="C5494" s="376" t="s">
        <v>2050</v>
      </c>
      <c r="D5494" s="355">
        <v>2736</v>
      </c>
      <c r="E5494">
        <v>0.01</v>
      </c>
      <c r="F5494">
        <v>1.1487400000000001</v>
      </c>
      <c r="G5494" s="355">
        <v>0</v>
      </c>
      <c r="H5494">
        <v>1.1487400000000001</v>
      </c>
      <c r="I5494">
        <v>1.5</v>
      </c>
      <c r="J5494" s="355">
        <v>21871.13</v>
      </c>
    </row>
    <row r="5495" spans="1:10" x14ac:dyDescent="0.2">
      <c r="A5495">
        <v>12991</v>
      </c>
      <c r="B5495" s="585">
        <v>43378.932638888888</v>
      </c>
      <c r="C5495" s="376" t="s">
        <v>92</v>
      </c>
      <c r="D5495" s="355">
        <v>2737</v>
      </c>
      <c r="E5495">
        <v>0.01</v>
      </c>
      <c r="F5495">
        <v>1.1531199999999999</v>
      </c>
      <c r="G5495" s="355">
        <v>0</v>
      </c>
      <c r="H5495">
        <v>0</v>
      </c>
    </row>
    <row r="5496" spans="1:10" x14ac:dyDescent="0.2">
      <c r="A5496">
        <v>13012</v>
      </c>
      <c r="B5496" s="585">
        <v>43382.324999999997</v>
      </c>
      <c r="C5496" s="376" t="s">
        <v>2050</v>
      </c>
      <c r="D5496" s="355">
        <v>2737</v>
      </c>
      <c r="E5496">
        <v>0.01</v>
      </c>
      <c r="F5496">
        <v>1.1501399999999999</v>
      </c>
      <c r="G5496" s="355">
        <v>0</v>
      </c>
      <c r="H5496">
        <v>1.1501399999999999</v>
      </c>
      <c r="I5496">
        <v>-3.29</v>
      </c>
      <c r="J5496" s="355">
        <v>21869.34</v>
      </c>
    </row>
    <row r="5497" spans="1:10" x14ac:dyDescent="0.2">
      <c r="A5497">
        <v>12995</v>
      </c>
      <c r="B5497" s="585">
        <v>43381.429861111108</v>
      </c>
      <c r="C5497" s="376" t="s">
        <v>92</v>
      </c>
      <c r="D5497" s="355">
        <v>2738</v>
      </c>
      <c r="E5497">
        <v>0.02</v>
      </c>
      <c r="F5497">
        <v>1.1496200000000001</v>
      </c>
      <c r="G5497" s="355">
        <v>0</v>
      </c>
      <c r="H5497">
        <v>0</v>
      </c>
    </row>
    <row r="5498" spans="1:10" x14ac:dyDescent="0.2">
      <c r="A5498">
        <v>13013</v>
      </c>
      <c r="B5498" s="585">
        <v>43382.324999999997</v>
      </c>
      <c r="C5498" s="376" t="s">
        <v>2050</v>
      </c>
      <c r="D5498" s="355">
        <v>2738</v>
      </c>
      <c r="E5498">
        <v>0.02</v>
      </c>
      <c r="F5498">
        <v>1.1501399999999999</v>
      </c>
      <c r="G5498" s="355">
        <v>0</v>
      </c>
      <c r="H5498">
        <v>1.1501399999999999</v>
      </c>
      <c r="I5498">
        <v>0.66</v>
      </c>
      <c r="J5498" s="355">
        <v>21870</v>
      </c>
    </row>
    <row r="5499" spans="1:10" x14ac:dyDescent="0.2">
      <c r="A5499">
        <v>12999</v>
      </c>
      <c r="B5499" s="585">
        <v>43381.459027777775</v>
      </c>
      <c r="C5499" s="376" t="s">
        <v>93</v>
      </c>
      <c r="D5499" s="355">
        <v>2739</v>
      </c>
      <c r="E5499">
        <v>0.01</v>
      </c>
      <c r="F5499">
        <v>1.14873</v>
      </c>
      <c r="G5499" s="355">
        <v>0</v>
      </c>
      <c r="H5499">
        <v>0</v>
      </c>
    </row>
    <row r="5500" spans="1:10" x14ac:dyDescent="0.2">
      <c r="A5500">
        <v>13001</v>
      </c>
      <c r="B5500" s="585">
        <v>43381.540277777778</v>
      </c>
      <c r="C5500" s="376" t="s">
        <v>2050</v>
      </c>
      <c r="D5500" s="355">
        <v>2739</v>
      </c>
      <c r="E5500">
        <v>0.01</v>
      </c>
      <c r="F5500">
        <v>1.14716</v>
      </c>
      <c r="G5500" s="355">
        <v>0</v>
      </c>
      <c r="H5500">
        <v>1.14716</v>
      </c>
      <c r="I5500">
        <v>1.5</v>
      </c>
      <c r="J5500" s="355">
        <v>21872.63</v>
      </c>
    </row>
    <row r="5501" spans="1:10" x14ac:dyDescent="0.2">
      <c r="A5501">
        <v>13002</v>
      </c>
      <c r="B5501" s="585">
        <v>43381.540277777778</v>
      </c>
      <c r="C5501" s="376" t="s">
        <v>93</v>
      </c>
      <c r="D5501" s="355">
        <v>2740</v>
      </c>
      <c r="E5501">
        <v>0.01</v>
      </c>
      <c r="F5501">
        <v>1.14714</v>
      </c>
      <c r="G5501" s="355">
        <v>0</v>
      </c>
      <c r="H5501">
        <v>0</v>
      </c>
    </row>
    <row r="5502" spans="1:10" x14ac:dyDescent="0.2">
      <c r="A5502">
        <v>13020</v>
      </c>
      <c r="B5502" s="585">
        <v>43382.537499999999</v>
      </c>
      <c r="C5502" s="376" t="s">
        <v>2050</v>
      </c>
      <c r="D5502" s="355">
        <v>2740</v>
      </c>
      <c r="E5502">
        <v>0.01</v>
      </c>
      <c r="F5502">
        <v>1.14564</v>
      </c>
      <c r="G5502" s="355">
        <v>0</v>
      </c>
      <c r="H5502">
        <v>1.14564</v>
      </c>
      <c r="I5502">
        <v>1.5</v>
      </c>
      <c r="J5502" s="355">
        <v>21883.11</v>
      </c>
    </row>
    <row r="5503" spans="1:10" x14ac:dyDescent="0.2">
      <c r="A5503">
        <v>13004</v>
      </c>
      <c r="B5503" s="585">
        <v>43381.661805555559</v>
      </c>
      <c r="C5503" s="376" t="s">
        <v>92</v>
      </c>
      <c r="D5503" s="355">
        <v>2741</v>
      </c>
      <c r="E5503">
        <v>0.03</v>
      </c>
      <c r="F5503">
        <v>1.14608</v>
      </c>
      <c r="G5503" s="355">
        <v>0</v>
      </c>
      <c r="H5503">
        <v>0</v>
      </c>
    </row>
    <row r="5504" spans="1:10" x14ac:dyDescent="0.2">
      <c r="A5504">
        <v>13014</v>
      </c>
      <c r="B5504" s="585">
        <v>43382.324999999997</v>
      </c>
      <c r="C5504" s="376" t="s">
        <v>2050</v>
      </c>
      <c r="D5504" s="355">
        <v>2741</v>
      </c>
      <c r="E5504">
        <v>0.03</v>
      </c>
      <c r="F5504">
        <v>1.1501399999999999</v>
      </c>
      <c r="G5504" s="355">
        <v>0</v>
      </c>
      <c r="H5504">
        <v>1.1501399999999999</v>
      </c>
      <c r="I5504">
        <v>11.61</v>
      </c>
      <c r="J5504" s="355">
        <v>21881.62</v>
      </c>
    </row>
    <row r="5505" spans="1:10" x14ac:dyDescent="0.2">
      <c r="A5505">
        <v>13015</v>
      </c>
      <c r="B5505" s="585">
        <v>43382.324999999997</v>
      </c>
      <c r="C5505" s="376" t="s">
        <v>92</v>
      </c>
      <c r="D5505" s="355">
        <v>2742</v>
      </c>
      <c r="E5505">
        <v>0.01</v>
      </c>
      <c r="F5505">
        <v>1.1501600000000001</v>
      </c>
      <c r="G5505" s="355">
        <v>0</v>
      </c>
      <c r="H5505">
        <v>0</v>
      </c>
    </row>
    <row r="5506" spans="1:10" x14ac:dyDescent="0.2">
      <c r="A5506">
        <v>13029</v>
      </c>
      <c r="B5506" s="585">
        <v>43382.871527777781</v>
      </c>
      <c r="C5506" s="376" t="s">
        <v>2050</v>
      </c>
      <c r="D5506" s="355">
        <v>2742</v>
      </c>
      <c r="E5506">
        <v>0.01</v>
      </c>
      <c r="F5506">
        <v>1.1493899999999999</v>
      </c>
      <c r="G5506" s="355">
        <v>0</v>
      </c>
      <c r="H5506">
        <v>1.1493899999999999</v>
      </c>
      <c r="I5506">
        <v>-0.84</v>
      </c>
      <c r="J5506" s="355">
        <v>21883.77</v>
      </c>
    </row>
    <row r="5507" spans="1:10" x14ac:dyDescent="0.2">
      <c r="A5507">
        <v>13017</v>
      </c>
      <c r="B5507" s="585">
        <v>43382.395833333336</v>
      </c>
      <c r="C5507" s="376" t="s">
        <v>92</v>
      </c>
      <c r="D5507" s="355">
        <v>2743</v>
      </c>
      <c r="E5507">
        <v>0.02</v>
      </c>
      <c r="F5507">
        <v>1.1466499999999999</v>
      </c>
      <c r="G5507" s="355">
        <v>0</v>
      </c>
      <c r="H5507">
        <v>0</v>
      </c>
    </row>
    <row r="5508" spans="1:10" x14ac:dyDescent="0.2">
      <c r="A5508">
        <v>13030</v>
      </c>
      <c r="B5508" s="585">
        <v>43382.871527777781</v>
      </c>
      <c r="C5508" s="376" t="s">
        <v>2050</v>
      </c>
      <c r="D5508" s="355">
        <v>2743</v>
      </c>
      <c r="E5508">
        <v>0.02</v>
      </c>
      <c r="F5508">
        <v>1.1493899999999999</v>
      </c>
      <c r="G5508" s="355">
        <v>0</v>
      </c>
      <c r="H5508">
        <v>1.1493899999999999</v>
      </c>
      <c r="I5508">
        <v>5.34</v>
      </c>
      <c r="J5508" s="355">
        <v>21889.11</v>
      </c>
    </row>
    <row r="5509" spans="1:10" x14ac:dyDescent="0.2">
      <c r="A5509">
        <v>13021</v>
      </c>
      <c r="B5509" s="585">
        <v>43382.537499999999</v>
      </c>
      <c r="C5509" s="376" t="s">
        <v>93</v>
      </c>
      <c r="D5509" s="355">
        <v>2744</v>
      </c>
      <c r="E5509">
        <v>0.01</v>
      </c>
      <c r="F5509">
        <v>1.1455900000000001</v>
      </c>
      <c r="G5509" s="355">
        <v>0</v>
      </c>
      <c r="H5509">
        <v>0</v>
      </c>
    </row>
    <row r="5510" spans="1:10" x14ac:dyDescent="0.2">
      <c r="A5510">
        <v>13023</v>
      </c>
      <c r="B5510" s="585">
        <v>43382.597222222219</v>
      </c>
      <c r="C5510" s="376" t="s">
        <v>2050</v>
      </c>
      <c r="D5510" s="355">
        <v>2744</v>
      </c>
      <c r="E5510">
        <v>0.01</v>
      </c>
      <c r="F5510">
        <v>1.14402</v>
      </c>
      <c r="G5510" s="355">
        <v>0</v>
      </c>
      <c r="H5510">
        <v>1.14402</v>
      </c>
      <c r="I5510">
        <v>1.5</v>
      </c>
      <c r="J5510" s="355">
        <v>21884.61</v>
      </c>
    </row>
    <row r="5511" spans="1:10" x14ac:dyDescent="0.2">
      <c r="A5511">
        <v>13024</v>
      </c>
      <c r="B5511" s="585">
        <v>43382.597222222219</v>
      </c>
      <c r="C5511" s="376" t="s">
        <v>93</v>
      </c>
      <c r="D5511" s="355">
        <v>2745</v>
      </c>
      <c r="E5511">
        <v>0.01</v>
      </c>
      <c r="F5511">
        <v>1.14401</v>
      </c>
      <c r="G5511" s="355">
        <v>0</v>
      </c>
      <c r="H5511">
        <v>0</v>
      </c>
    </row>
    <row r="5512" spans="1:10" x14ac:dyDescent="0.2">
      <c r="A5512">
        <v>13139</v>
      </c>
      <c r="B5512" s="585">
        <v>43390.226388888892</v>
      </c>
      <c r="C5512" s="376" t="s">
        <v>2050</v>
      </c>
      <c r="D5512" s="355">
        <v>2745</v>
      </c>
      <c r="E5512">
        <v>0.01</v>
      </c>
      <c r="F5512">
        <v>1.1562600000000001</v>
      </c>
      <c r="G5512" s="355">
        <v>0</v>
      </c>
      <c r="H5512">
        <v>1.1562600000000001</v>
      </c>
      <c r="I5512">
        <v>-11.8</v>
      </c>
      <c r="J5512" s="355">
        <v>21904.35</v>
      </c>
    </row>
    <row r="5513" spans="1:10" x14ac:dyDescent="0.2">
      <c r="A5513">
        <v>13026</v>
      </c>
      <c r="B5513" s="585">
        <v>43382.722222222219</v>
      </c>
      <c r="C5513" s="376" t="s">
        <v>93</v>
      </c>
      <c r="D5513" s="355">
        <v>2746</v>
      </c>
      <c r="E5513">
        <v>0.02</v>
      </c>
      <c r="F5513">
        <v>1.1475500000000001</v>
      </c>
      <c r="G5513" s="355">
        <v>0</v>
      </c>
      <c r="H5513">
        <v>0</v>
      </c>
    </row>
    <row r="5514" spans="1:10" x14ac:dyDescent="0.2">
      <c r="A5514">
        <v>13140</v>
      </c>
      <c r="B5514" s="585">
        <v>43390.226388888892</v>
      </c>
      <c r="C5514" s="376" t="s">
        <v>2050</v>
      </c>
      <c r="D5514" s="355">
        <v>2746</v>
      </c>
      <c r="E5514">
        <v>0.02</v>
      </c>
      <c r="F5514">
        <v>1.1562600000000001</v>
      </c>
      <c r="G5514" s="355">
        <v>0</v>
      </c>
      <c r="H5514">
        <v>1.1562600000000001</v>
      </c>
      <c r="I5514">
        <v>-16.510000000000002</v>
      </c>
      <c r="J5514" s="355">
        <v>21887.84</v>
      </c>
    </row>
    <row r="5515" spans="1:10" x14ac:dyDescent="0.2">
      <c r="A5515">
        <v>13031</v>
      </c>
      <c r="B5515" s="585">
        <v>43382.871527777781</v>
      </c>
      <c r="C5515" s="376" t="s">
        <v>92</v>
      </c>
      <c r="D5515" s="355">
        <v>2747</v>
      </c>
      <c r="E5515">
        <v>0.01</v>
      </c>
      <c r="F5515">
        <v>1.1494200000000001</v>
      </c>
      <c r="G5515" s="355">
        <v>0</v>
      </c>
      <c r="H5515">
        <v>0</v>
      </c>
    </row>
    <row r="5516" spans="1:10" x14ac:dyDescent="0.2">
      <c r="A5516">
        <v>13040</v>
      </c>
      <c r="B5516" s="585">
        <v>43383.169444444444</v>
      </c>
      <c r="C5516" s="376" t="s">
        <v>2050</v>
      </c>
      <c r="D5516" s="355">
        <v>2747</v>
      </c>
      <c r="E5516">
        <v>0.01</v>
      </c>
      <c r="F5516">
        <v>1.1511100000000001</v>
      </c>
      <c r="G5516" s="355">
        <v>0</v>
      </c>
      <c r="H5516">
        <v>1.1511100000000001</v>
      </c>
      <c r="I5516">
        <v>1.5</v>
      </c>
      <c r="J5516" s="355">
        <v>21890.61</v>
      </c>
    </row>
    <row r="5517" spans="1:10" x14ac:dyDescent="0.2">
      <c r="A5517">
        <v>13036</v>
      </c>
      <c r="B5517" s="585">
        <v>43383.169444444444</v>
      </c>
      <c r="C5517" s="376" t="s">
        <v>93</v>
      </c>
      <c r="D5517" s="355">
        <v>2748</v>
      </c>
      <c r="E5517">
        <v>0.03</v>
      </c>
      <c r="F5517">
        <v>1.1510800000000001</v>
      </c>
      <c r="G5517" s="355">
        <v>0</v>
      </c>
      <c r="H5517">
        <v>0</v>
      </c>
    </row>
    <row r="5518" spans="1:10" x14ac:dyDescent="0.2">
      <c r="A5518">
        <v>13141</v>
      </c>
      <c r="B5518" s="585">
        <v>43390.226388888892</v>
      </c>
      <c r="C5518" s="376" t="s">
        <v>2050</v>
      </c>
      <c r="D5518" s="355">
        <v>2748</v>
      </c>
      <c r="E5518">
        <v>0.03</v>
      </c>
      <c r="F5518">
        <v>1.1562600000000001</v>
      </c>
      <c r="G5518" s="355">
        <v>0</v>
      </c>
      <c r="H5518">
        <v>1.1562600000000001</v>
      </c>
      <c r="I5518">
        <v>-14.38</v>
      </c>
      <c r="J5518" s="355">
        <v>21873.46</v>
      </c>
    </row>
    <row r="5519" spans="1:10" x14ac:dyDescent="0.2">
      <c r="A5519">
        <v>13041</v>
      </c>
      <c r="B5519" s="585">
        <v>43383.169444444444</v>
      </c>
      <c r="C5519" s="376" t="s">
        <v>92</v>
      </c>
      <c r="D5519" s="355">
        <v>2749</v>
      </c>
      <c r="E5519">
        <v>0.01</v>
      </c>
      <c r="F5519">
        <v>1.15113</v>
      </c>
      <c r="G5519" s="355">
        <v>0</v>
      </c>
      <c r="H5519">
        <v>0</v>
      </c>
    </row>
    <row r="5520" spans="1:10" x14ac:dyDescent="0.2">
      <c r="A5520">
        <v>13043</v>
      </c>
      <c r="B5520" s="585">
        <v>43383.708333333336</v>
      </c>
      <c r="C5520" s="376" t="s">
        <v>2050</v>
      </c>
      <c r="D5520" s="355">
        <v>2749</v>
      </c>
      <c r="E5520">
        <v>0.01</v>
      </c>
      <c r="F5520">
        <v>1.1527000000000001</v>
      </c>
      <c r="G5520" s="355">
        <v>0</v>
      </c>
      <c r="H5520">
        <v>1.1527000000000001</v>
      </c>
      <c r="I5520">
        <v>1.5</v>
      </c>
      <c r="J5520" s="355">
        <v>21892.11</v>
      </c>
    </row>
    <row r="5521" spans="1:10" x14ac:dyDescent="0.2">
      <c r="A5521">
        <v>13044</v>
      </c>
      <c r="B5521" s="585">
        <v>43383.708333333336</v>
      </c>
      <c r="C5521" s="376" t="s">
        <v>92</v>
      </c>
      <c r="D5521" s="355">
        <v>2750</v>
      </c>
      <c r="E5521">
        <v>0.01</v>
      </c>
      <c r="F5521">
        <v>1.1527499999999999</v>
      </c>
      <c r="G5521" s="355">
        <v>0</v>
      </c>
      <c r="H5521">
        <v>0</v>
      </c>
    </row>
    <row r="5522" spans="1:10" x14ac:dyDescent="0.2">
      <c r="A5522">
        <v>13046</v>
      </c>
      <c r="B5522" s="585">
        <v>43383.793055555558</v>
      </c>
      <c r="C5522" s="376" t="s">
        <v>2050</v>
      </c>
      <c r="D5522" s="355">
        <v>2750</v>
      </c>
      <c r="E5522">
        <v>0.01</v>
      </c>
      <c r="F5522">
        <v>1.15432</v>
      </c>
      <c r="G5522" s="355">
        <v>0</v>
      </c>
      <c r="H5522">
        <v>1.15432</v>
      </c>
      <c r="I5522">
        <v>1.5</v>
      </c>
      <c r="J5522" s="355">
        <v>21893.61</v>
      </c>
    </row>
    <row r="5523" spans="1:10" x14ac:dyDescent="0.2">
      <c r="A5523">
        <v>13047</v>
      </c>
      <c r="B5523" s="585">
        <v>43383.793055555558</v>
      </c>
      <c r="C5523" s="376" t="s">
        <v>92</v>
      </c>
      <c r="D5523" s="355">
        <v>2751</v>
      </c>
      <c r="E5523">
        <v>0.01</v>
      </c>
      <c r="F5523">
        <v>1.15435</v>
      </c>
      <c r="G5523" s="355">
        <v>0</v>
      </c>
      <c r="H5523">
        <v>0</v>
      </c>
    </row>
    <row r="5524" spans="1:10" x14ac:dyDescent="0.2">
      <c r="A5524">
        <v>13058</v>
      </c>
      <c r="B5524" s="585">
        <v>43384.205555555556</v>
      </c>
      <c r="C5524" s="376" t="s">
        <v>2050</v>
      </c>
      <c r="D5524" s="355">
        <v>2751</v>
      </c>
      <c r="E5524">
        <v>0.01</v>
      </c>
      <c r="F5524">
        <v>1.15628</v>
      </c>
      <c r="G5524" s="355">
        <v>0</v>
      </c>
      <c r="H5524">
        <v>1.15628</v>
      </c>
      <c r="I5524">
        <v>1.5</v>
      </c>
      <c r="J5524" s="355">
        <v>21895.119999999999</v>
      </c>
    </row>
    <row r="5525" spans="1:10" x14ac:dyDescent="0.2">
      <c r="A5525">
        <v>13053</v>
      </c>
      <c r="B5525" s="585">
        <v>43384.20208333333</v>
      </c>
      <c r="C5525" s="376" t="s">
        <v>93</v>
      </c>
      <c r="D5525" s="355">
        <v>2752</v>
      </c>
      <c r="E5525">
        <v>0.06</v>
      </c>
      <c r="F5525">
        <v>1.1546000000000001</v>
      </c>
      <c r="G5525" s="355">
        <v>0</v>
      </c>
      <c r="H5525">
        <v>0</v>
      </c>
    </row>
    <row r="5526" spans="1:10" x14ac:dyDescent="0.2">
      <c r="A5526">
        <v>13142</v>
      </c>
      <c r="B5526" s="585">
        <v>43390.226388888892</v>
      </c>
      <c r="C5526" s="376" t="s">
        <v>2050</v>
      </c>
      <c r="D5526" s="355">
        <v>2752</v>
      </c>
      <c r="E5526">
        <v>0.06</v>
      </c>
      <c r="F5526">
        <v>1.1562600000000001</v>
      </c>
      <c r="G5526" s="355">
        <v>0</v>
      </c>
      <c r="H5526">
        <v>1.1562600000000001</v>
      </c>
      <c r="I5526">
        <v>-8.81</v>
      </c>
      <c r="J5526" s="355">
        <v>21864.65</v>
      </c>
    </row>
    <row r="5527" spans="1:10" x14ac:dyDescent="0.2">
      <c r="A5527">
        <v>13059</v>
      </c>
      <c r="B5527" s="585">
        <v>43384.205555555556</v>
      </c>
      <c r="C5527" s="376" t="s">
        <v>92</v>
      </c>
      <c r="D5527" s="355">
        <v>2753</v>
      </c>
      <c r="E5527">
        <v>0.01</v>
      </c>
      <c r="F5527">
        <v>1.1563399999999999</v>
      </c>
      <c r="G5527" s="355">
        <v>0</v>
      </c>
      <c r="H5527">
        <v>0</v>
      </c>
    </row>
    <row r="5528" spans="1:10" x14ac:dyDescent="0.2">
      <c r="A5528">
        <v>13061</v>
      </c>
      <c r="B5528" s="585">
        <v>43384.6</v>
      </c>
      <c r="C5528" s="376" t="s">
        <v>2050</v>
      </c>
      <c r="D5528" s="355">
        <v>2753</v>
      </c>
      <c r="E5528">
        <v>0.01</v>
      </c>
      <c r="F5528">
        <v>1.15791</v>
      </c>
      <c r="G5528" s="355">
        <v>0</v>
      </c>
      <c r="H5528">
        <v>1.15791</v>
      </c>
      <c r="I5528">
        <v>1.5</v>
      </c>
      <c r="J5528" s="355">
        <v>21896.62</v>
      </c>
    </row>
    <row r="5529" spans="1:10" x14ac:dyDescent="0.2">
      <c r="A5529">
        <v>13062</v>
      </c>
      <c r="B5529" s="585">
        <v>43384.6</v>
      </c>
      <c r="C5529" s="376" t="s">
        <v>92</v>
      </c>
      <c r="D5529" s="355">
        <v>2754</v>
      </c>
      <c r="E5529">
        <v>0.01</v>
      </c>
      <c r="F5529">
        <v>1.1579299999999999</v>
      </c>
      <c r="G5529" s="355">
        <v>0</v>
      </c>
      <c r="H5529">
        <v>0</v>
      </c>
    </row>
    <row r="5530" spans="1:10" x14ac:dyDescent="0.2">
      <c r="A5530">
        <v>13070</v>
      </c>
      <c r="B5530" s="585">
        <v>43384.648611111108</v>
      </c>
      <c r="C5530" s="376" t="s">
        <v>2050</v>
      </c>
      <c r="D5530" s="355">
        <v>2754</v>
      </c>
      <c r="E5530">
        <v>0.01</v>
      </c>
      <c r="F5530">
        <v>1.1595</v>
      </c>
      <c r="G5530" s="355">
        <v>0</v>
      </c>
      <c r="H5530">
        <v>1.1595</v>
      </c>
      <c r="I5530">
        <v>1.5</v>
      </c>
      <c r="J5530" s="355">
        <v>21898.12</v>
      </c>
    </row>
    <row r="5531" spans="1:10" x14ac:dyDescent="0.2">
      <c r="A5531">
        <v>13064</v>
      </c>
      <c r="B5531" s="585">
        <v>43384.6</v>
      </c>
      <c r="C5531" s="376" t="s">
        <v>93</v>
      </c>
      <c r="D5531" s="355">
        <v>2755</v>
      </c>
      <c r="E5531">
        <v>0.1</v>
      </c>
      <c r="F5531">
        <v>1.15815</v>
      </c>
      <c r="G5531" s="355">
        <v>0</v>
      </c>
      <c r="H5531">
        <v>0</v>
      </c>
    </row>
    <row r="5532" spans="1:10" x14ac:dyDescent="0.2">
      <c r="A5532">
        <v>13143</v>
      </c>
      <c r="B5532" s="585">
        <v>43390.226388888892</v>
      </c>
      <c r="C5532" s="376" t="s">
        <v>2050</v>
      </c>
      <c r="D5532" s="355">
        <v>2755</v>
      </c>
      <c r="E5532">
        <v>0.1</v>
      </c>
      <c r="F5532">
        <v>1.1562600000000001</v>
      </c>
      <c r="G5532" s="355">
        <v>0</v>
      </c>
      <c r="H5532">
        <v>1.1562600000000001</v>
      </c>
      <c r="I5532">
        <v>20.82</v>
      </c>
      <c r="J5532" s="355">
        <v>21885.47</v>
      </c>
    </row>
    <row r="5533" spans="1:10" x14ac:dyDescent="0.2">
      <c r="A5533">
        <v>13071</v>
      </c>
      <c r="B5533" s="585">
        <v>43384.649305555555</v>
      </c>
      <c r="C5533" s="376" t="s">
        <v>92</v>
      </c>
      <c r="D5533" s="355">
        <v>2756</v>
      </c>
      <c r="E5533">
        <v>0.01</v>
      </c>
      <c r="F5533">
        <v>1.1595</v>
      </c>
      <c r="G5533" s="355">
        <v>0</v>
      </c>
      <c r="H5533">
        <v>0</v>
      </c>
    </row>
    <row r="5534" spans="1:10" x14ac:dyDescent="0.2">
      <c r="A5534">
        <v>13076</v>
      </c>
      <c r="B5534" s="585">
        <v>43384.875694444447</v>
      </c>
      <c r="C5534" s="376" t="s">
        <v>2050</v>
      </c>
      <c r="D5534" s="355">
        <v>2756</v>
      </c>
      <c r="E5534">
        <v>0.01</v>
      </c>
      <c r="F5534">
        <v>1.15873</v>
      </c>
      <c r="G5534" s="355">
        <v>0</v>
      </c>
      <c r="H5534">
        <v>1.15873</v>
      </c>
      <c r="I5534">
        <v>-0.84</v>
      </c>
      <c r="J5534" s="355">
        <v>21897.279999999999</v>
      </c>
    </row>
    <row r="5535" spans="1:10" x14ac:dyDescent="0.2">
      <c r="A5535">
        <v>13073</v>
      </c>
      <c r="B5535" s="585">
        <v>43384.709722222222</v>
      </c>
      <c r="C5535" s="376" t="s">
        <v>92</v>
      </c>
      <c r="D5535" s="355">
        <v>2757</v>
      </c>
      <c r="E5535">
        <v>0.02</v>
      </c>
      <c r="F5535">
        <v>1.1559900000000001</v>
      </c>
      <c r="G5535" s="355">
        <v>0</v>
      </c>
      <c r="H5535">
        <v>0</v>
      </c>
    </row>
    <row r="5536" spans="1:10" x14ac:dyDescent="0.2">
      <c r="A5536">
        <v>13077</v>
      </c>
      <c r="B5536" s="585">
        <v>43384.875694444447</v>
      </c>
      <c r="C5536" s="376" t="s">
        <v>2050</v>
      </c>
      <c r="D5536" s="355">
        <v>2757</v>
      </c>
      <c r="E5536">
        <v>0.02</v>
      </c>
      <c r="F5536">
        <v>1.15873</v>
      </c>
      <c r="G5536" s="355">
        <v>0</v>
      </c>
      <c r="H5536">
        <v>1.15873</v>
      </c>
      <c r="I5536">
        <v>5.34</v>
      </c>
      <c r="J5536" s="355">
        <v>21902.62</v>
      </c>
    </row>
    <row r="5537" spans="1:10" x14ac:dyDescent="0.2">
      <c r="A5537">
        <v>13078</v>
      </c>
      <c r="B5537" s="585">
        <v>43384.875694444447</v>
      </c>
      <c r="C5537" s="376" t="s">
        <v>92</v>
      </c>
      <c r="D5537" s="355">
        <v>2758</v>
      </c>
      <c r="E5537">
        <v>0.01</v>
      </c>
      <c r="F5537">
        <v>1.1587499999999999</v>
      </c>
      <c r="G5537" s="355">
        <v>0</v>
      </c>
      <c r="H5537">
        <v>0</v>
      </c>
    </row>
    <row r="5538" spans="1:10" x14ac:dyDescent="0.2">
      <c r="A5538">
        <v>13086</v>
      </c>
      <c r="B5538" s="585">
        <v>43385.227777777778</v>
      </c>
      <c r="C5538" s="376" t="s">
        <v>2050</v>
      </c>
      <c r="D5538" s="355">
        <v>2758</v>
      </c>
      <c r="E5538">
        <v>0.01</v>
      </c>
      <c r="F5538">
        <v>1.1604399999999999</v>
      </c>
      <c r="G5538" s="355">
        <v>0</v>
      </c>
      <c r="H5538">
        <v>1.1604399999999999</v>
      </c>
      <c r="I5538">
        <v>1.5</v>
      </c>
      <c r="J5538" s="355">
        <v>21904.12</v>
      </c>
    </row>
    <row r="5539" spans="1:10" x14ac:dyDescent="0.2">
      <c r="A5539">
        <v>13087</v>
      </c>
      <c r="B5539" s="585">
        <v>43385.227777777778</v>
      </c>
      <c r="C5539" s="376" t="s">
        <v>92</v>
      </c>
      <c r="D5539" s="355">
        <v>2759</v>
      </c>
      <c r="E5539">
        <v>0.01</v>
      </c>
      <c r="F5539">
        <v>1.1604699999999999</v>
      </c>
      <c r="G5539" s="355">
        <v>0</v>
      </c>
      <c r="H5539">
        <v>0</v>
      </c>
    </row>
    <row r="5540" spans="1:10" x14ac:dyDescent="0.2">
      <c r="A5540">
        <v>13104</v>
      </c>
      <c r="B5540" s="585">
        <v>43388.449305555558</v>
      </c>
      <c r="C5540" s="376" t="s">
        <v>2050</v>
      </c>
      <c r="D5540" s="355">
        <v>2759</v>
      </c>
      <c r="E5540">
        <v>0.01</v>
      </c>
      <c r="F5540">
        <v>1.1574800000000001</v>
      </c>
      <c r="G5540" s="355">
        <v>0</v>
      </c>
      <c r="H5540">
        <v>1.1574800000000001</v>
      </c>
      <c r="I5540">
        <v>-3.18</v>
      </c>
      <c r="J5540" s="355">
        <v>21900.94</v>
      </c>
    </row>
    <row r="5541" spans="1:10" x14ac:dyDescent="0.2">
      <c r="A5541">
        <v>13089</v>
      </c>
      <c r="B5541" s="585">
        <v>43385.632638888892</v>
      </c>
      <c r="C5541" s="376" t="s">
        <v>92</v>
      </c>
      <c r="D5541" s="355">
        <v>2760</v>
      </c>
      <c r="E5541">
        <v>0.02</v>
      </c>
      <c r="F5541">
        <v>1.1569499999999999</v>
      </c>
      <c r="G5541" s="355">
        <v>0</v>
      </c>
      <c r="H5541">
        <v>0</v>
      </c>
    </row>
    <row r="5542" spans="1:10" x14ac:dyDescent="0.2">
      <c r="A5542">
        <v>13105</v>
      </c>
      <c r="B5542" s="585">
        <v>43388.449305555558</v>
      </c>
      <c r="C5542" s="376" t="s">
        <v>2050</v>
      </c>
      <c r="D5542" s="355">
        <v>2760</v>
      </c>
      <c r="E5542">
        <v>0.02</v>
      </c>
      <c r="F5542">
        <v>1.1574800000000001</v>
      </c>
      <c r="G5542" s="355">
        <v>0</v>
      </c>
      <c r="H5542">
        <v>1.1574800000000001</v>
      </c>
      <c r="I5542">
        <v>0.68</v>
      </c>
      <c r="J5542" s="355">
        <v>21901.62</v>
      </c>
    </row>
    <row r="5543" spans="1:10" x14ac:dyDescent="0.2">
      <c r="A5543">
        <v>13092</v>
      </c>
      <c r="B5543" s="585">
        <v>43385.713194444441</v>
      </c>
      <c r="C5543" s="376" t="s">
        <v>92</v>
      </c>
      <c r="D5543" s="355">
        <v>2761</v>
      </c>
      <c r="E5543">
        <v>0.03</v>
      </c>
      <c r="F5543">
        <v>1.1534500000000001</v>
      </c>
      <c r="G5543" s="355">
        <v>0</v>
      </c>
      <c r="H5543">
        <v>0</v>
      </c>
    </row>
    <row r="5544" spans="1:10" x14ac:dyDescent="0.2">
      <c r="A5544">
        <v>13106</v>
      </c>
      <c r="B5544" s="585">
        <v>43388.449305555558</v>
      </c>
      <c r="C5544" s="376" t="s">
        <v>2050</v>
      </c>
      <c r="D5544" s="355">
        <v>2761</v>
      </c>
      <c r="E5544">
        <v>0.03</v>
      </c>
      <c r="F5544">
        <v>1.1574800000000001</v>
      </c>
      <c r="G5544" s="355">
        <v>0</v>
      </c>
      <c r="H5544">
        <v>1.1574800000000001</v>
      </c>
      <c r="I5544">
        <v>11.52</v>
      </c>
      <c r="J5544" s="355">
        <v>21913.15</v>
      </c>
    </row>
    <row r="5545" spans="1:10" x14ac:dyDescent="0.2">
      <c r="A5545">
        <v>13107</v>
      </c>
      <c r="B5545" s="585">
        <v>43388.449305555558</v>
      </c>
      <c r="C5545" s="376" t="s">
        <v>92</v>
      </c>
      <c r="D5545" s="355">
        <v>2762</v>
      </c>
      <c r="E5545">
        <v>0.01</v>
      </c>
      <c r="F5545">
        <v>1.1574899999999999</v>
      </c>
      <c r="G5545" s="355">
        <v>0</v>
      </c>
      <c r="H5545">
        <v>0</v>
      </c>
    </row>
    <row r="5546" spans="1:10" x14ac:dyDescent="0.2">
      <c r="A5546">
        <v>13109</v>
      </c>
      <c r="B5546" s="585">
        <v>43388.537499999999</v>
      </c>
      <c r="C5546" s="376" t="s">
        <v>2050</v>
      </c>
      <c r="D5546" s="355">
        <v>2762</v>
      </c>
      <c r="E5546">
        <v>0.01</v>
      </c>
      <c r="F5546">
        <v>1.15906</v>
      </c>
      <c r="G5546" s="355">
        <v>0</v>
      </c>
      <c r="H5546">
        <v>1.15906</v>
      </c>
      <c r="I5546">
        <v>1.5</v>
      </c>
      <c r="J5546" s="355">
        <v>21914.65</v>
      </c>
    </row>
    <row r="5547" spans="1:10" x14ac:dyDescent="0.2">
      <c r="A5547">
        <v>13110</v>
      </c>
      <c r="B5547" s="585">
        <v>43388.537499999999</v>
      </c>
      <c r="C5547" s="376" t="s">
        <v>92</v>
      </c>
      <c r="D5547" s="355">
        <v>2763</v>
      </c>
      <c r="E5547">
        <v>0.01</v>
      </c>
      <c r="F5547">
        <v>1.1591100000000001</v>
      </c>
      <c r="G5547" s="355">
        <v>0</v>
      </c>
      <c r="H5547">
        <v>0</v>
      </c>
    </row>
    <row r="5548" spans="1:10" x14ac:dyDescent="0.2">
      <c r="A5548">
        <v>13118</v>
      </c>
      <c r="B5548" s="585">
        <v>43389.670138888891</v>
      </c>
      <c r="C5548" s="376" t="s">
        <v>2050</v>
      </c>
      <c r="D5548" s="355">
        <v>2763</v>
      </c>
      <c r="E5548">
        <v>0.01</v>
      </c>
      <c r="F5548">
        <v>1.1608000000000001</v>
      </c>
      <c r="G5548" s="355">
        <v>0</v>
      </c>
      <c r="H5548">
        <v>1.1608000000000001</v>
      </c>
      <c r="I5548">
        <v>1.5</v>
      </c>
      <c r="J5548" s="355">
        <v>21916.15</v>
      </c>
    </row>
    <row r="5549" spans="1:10" x14ac:dyDescent="0.2">
      <c r="A5549">
        <v>13119</v>
      </c>
      <c r="B5549" s="585">
        <v>43389.670138888891</v>
      </c>
      <c r="C5549" s="376" t="s">
        <v>92</v>
      </c>
      <c r="D5549" s="355">
        <v>2764</v>
      </c>
      <c r="E5549">
        <v>0.01</v>
      </c>
      <c r="F5549">
        <v>1.16089</v>
      </c>
      <c r="G5549" s="355">
        <v>0</v>
      </c>
      <c r="H5549">
        <v>0</v>
      </c>
    </row>
    <row r="5550" spans="1:10" x14ac:dyDescent="0.2">
      <c r="A5550">
        <v>13214</v>
      </c>
      <c r="B5550" s="585">
        <v>43392.70416666667</v>
      </c>
      <c r="C5550" s="376" t="s">
        <v>2050</v>
      </c>
      <c r="D5550" s="355">
        <v>2764</v>
      </c>
      <c r="E5550">
        <v>0.01</v>
      </c>
      <c r="F5550">
        <v>1.14917</v>
      </c>
      <c r="G5550" s="355">
        <v>0</v>
      </c>
      <c r="H5550">
        <v>1.14917</v>
      </c>
      <c r="I5550">
        <v>-12.38</v>
      </c>
      <c r="J5550" s="355">
        <v>21994.19</v>
      </c>
    </row>
    <row r="5551" spans="1:10" x14ac:dyDescent="0.2">
      <c r="A5551">
        <v>13121</v>
      </c>
      <c r="B5551" s="585">
        <v>43389.675694444442</v>
      </c>
      <c r="C5551" s="376" t="s">
        <v>93</v>
      </c>
      <c r="D5551" s="355">
        <v>2765</v>
      </c>
      <c r="E5551">
        <v>0.19</v>
      </c>
      <c r="F5551">
        <v>1.16177</v>
      </c>
      <c r="G5551" s="355">
        <v>0</v>
      </c>
      <c r="H5551">
        <v>0</v>
      </c>
    </row>
    <row r="5552" spans="1:10" x14ac:dyDescent="0.2">
      <c r="A5552">
        <v>13144</v>
      </c>
      <c r="B5552" s="585">
        <v>43390.226388888892</v>
      </c>
      <c r="C5552" s="376" t="s">
        <v>2050</v>
      </c>
      <c r="D5552" s="355">
        <v>2765</v>
      </c>
      <c r="E5552">
        <v>0.19</v>
      </c>
      <c r="F5552">
        <v>1.1562600000000001</v>
      </c>
      <c r="G5552" s="355">
        <v>0</v>
      </c>
      <c r="H5552">
        <v>1.1562600000000001</v>
      </c>
      <c r="I5552">
        <v>104.6</v>
      </c>
      <c r="J5552" s="355">
        <v>21990.07</v>
      </c>
    </row>
    <row r="5553" spans="1:10" x14ac:dyDescent="0.2">
      <c r="A5553">
        <v>13128</v>
      </c>
      <c r="B5553" s="585">
        <v>43389.727777777778</v>
      </c>
      <c r="C5553" s="376" t="s">
        <v>92</v>
      </c>
      <c r="D5553" s="355">
        <v>2766</v>
      </c>
      <c r="E5553">
        <v>0.02</v>
      </c>
      <c r="F5553">
        <v>1.1573899999999999</v>
      </c>
      <c r="G5553" s="355">
        <v>0</v>
      </c>
      <c r="H5553">
        <v>0</v>
      </c>
    </row>
    <row r="5554" spans="1:10" x14ac:dyDescent="0.2">
      <c r="A5554">
        <v>13215</v>
      </c>
      <c r="B5554" s="585">
        <v>43392.70416666667</v>
      </c>
      <c r="C5554" s="376" t="s">
        <v>2050</v>
      </c>
      <c r="D5554" s="355">
        <v>2766</v>
      </c>
      <c r="E5554">
        <v>0.02</v>
      </c>
      <c r="F5554">
        <v>1.14917</v>
      </c>
      <c r="G5554" s="355">
        <v>0</v>
      </c>
      <c r="H5554">
        <v>1.14917</v>
      </c>
      <c r="I5554">
        <v>-17.77</v>
      </c>
      <c r="J5554" s="355">
        <v>21976.42</v>
      </c>
    </row>
    <row r="5555" spans="1:10" x14ac:dyDescent="0.2">
      <c r="A5555">
        <v>13145</v>
      </c>
      <c r="B5555" s="585">
        <v>43390.226388888892</v>
      </c>
      <c r="C5555" s="376" t="s">
        <v>93</v>
      </c>
      <c r="D5555" s="355">
        <v>2767</v>
      </c>
      <c r="E5555">
        <v>0.01</v>
      </c>
      <c r="F5555">
        <v>1.15625</v>
      </c>
      <c r="G5555" s="355">
        <v>0</v>
      </c>
      <c r="H5555">
        <v>0</v>
      </c>
    </row>
    <row r="5556" spans="1:10" x14ac:dyDescent="0.2">
      <c r="A5556">
        <v>13147</v>
      </c>
      <c r="B5556" s="585">
        <v>43390.582638888889</v>
      </c>
      <c r="C5556" s="376" t="s">
        <v>2050</v>
      </c>
      <c r="D5556" s="355">
        <v>2767</v>
      </c>
      <c r="E5556">
        <v>0.01</v>
      </c>
      <c r="F5556">
        <v>1.1546799999999999</v>
      </c>
      <c r="G5556" s="355">
        <v>0</v>
      </c>
      <c r="H5556">
        <v>1.1546799999999999</v>
      </c>
      <c r="I5556">
        <v>1.5</v>
      </c>
      <c r="J5556" s="355">
        <v>21991.57</v>
      </c>
    </row>
    <row r="5557" spans="1:10" x14ac:dyDescent="0.2">
      <c r="A5557">
        <v>13148</v>
      </c>
      <c r="B5557" s="585">
        <v>43390.582638888889</v>
      </c>
      <c r="C5557" s="376" t="s">
        <v>93</v>
      </c>
      <c r="D5557" s="355">
        <v>2768</v>
      </c>
      <c r="E5557">
        <v>0.01</v>
      </c>
      <c r="F5557">
        <v>1.15466</v>
      </c>
      <c r="G5557" s="355">
        <v>0</v>
      </c>
      <c r="H5557">
        <v>0</v>
      </c>
    </row>
    <row r="5558" spans="1:10" x14ac:dyDescent="0.2">
      <c r="A5558">
        <v>13154</v>
      </c>
      <c r="B5558" s="585">
        <v>43390.614583333336</v>
      </c>
      <c r="C5558" s="376" t="s">
        <v>2050</v>
      </c>
      <c r="D5558" s="355">
        <v>2768</v>
      </c>
      <c r="E5558">
        <v>0.01</v>
      </c>
      <c r="F5558">
        <v>1.1530899999999999</v>
      </c>
      <c r="G5558" s="355">
        <v>0</v>
      </c>
      <c r="H5558">
        <v>1.1530899999999999</v>
      </c>
      <c r="I5558">
        <v>1.5</v>
      </c>
      <c r="J5558" s="355">
        <v>21993.07</v>
      </c>
    </row>
    <row r="5559" spans="1:10" x14ac:dyDescent="0.2">
      <c r="A5559">
        <v>13150</v>
      </c>
      <c r="B5559" s="585">
        <v>43390.597222222219</v>
      </c>
      <c r="C5559" s="376" t="s">
        <v>92</v>
      </c>
      <c r="D5559" s="355">
        <v>2769</v>
      </c>
      <c r="E5559">
        <v>0.03</v>
      </c>
      <c r="F5559">
        <v>1.15388</v>
      </c>
      <c r="G5559" s="355">
        <v>0</v>
      </c>
      <c r="H5559">
        <v>0</v>
      </c>
    </row>
    <row r="5560" spans="1:10" x14ac:dyDescent="0.2">
      <c r="A5560">
        <v>13216</v>
      </c>
      <c r="B5560" s="585">
        <v>43392.70416666667</v>
      </c>
      <c r="C5560" s="376" t="s">
        <v>2050</v>
      </c>
      <c r="D5560" s="355">
        <v>2769</v>
      </c>
      <c r="E5560">
        <v>0.03</v>
      </c>
      <c r="F5560">
        <v>1.14917</v>
      </c>
      <c r="G5560" s="355">
        <v>0</v>
      </c>
      <c r="H5560">
        <v>1.14917</v>
      </c>
      <c r="I5560">
        <v>-15.77</v>
      </c>
      <c r="J5560" s="355">
        <v>21960.65</v>
      </c>
    </row>
    <row r="5561" spans="1:10" x14ac:dyDescent="0.2">
      <c r="A5561">
        <v>13155</v>
      </c>
      <c r="B5561" s="585">
        <v>43390.614583333336</v>
      </c>
      <c r="C5561" s="376" t="s">
        <v>93</v>
      </c>
      <c r="D5561" s="355">
        <v>2770</v>
      </c>
      <c r="E5561">
        <v>0.01</v>
      </c>
      <c r="F5561">
        <v>1.15306</v>
      </c>
      <c r="G5561" s="355">
        <v>0</v>
      </c>
      <c r="H5561">
        <v>0</v>
      </c>
    </row>
    <row r="5562" spans="1:10" x14ac:dyDescent="0.2">
      <c r="A5562">
        <v>13157</v>
      </c>
      <c r="B5562" s="585">
        <v>43390.872916666667</v>
      </c>
      <c r="C5562" s="376" t="s">
        <v>2050</v>
      </c>
      <c r="D5562" s="355">
        <v>2770</v>
      </c>
      <c r="E5562">
        <v>0.01</v>
      </c>
      <c r="F5562">
        <v>1.1514899999999999</v>
      </c>
      <c r="G5562" s="355">
        <v>0</v>
      </c>
      <c r="H5562">
        <v>1.1514899999999999</v>
      </c>
      <c r="I5562">
        <v>1.5</v>
      </c>
      <c r="J5562" s="355">
        <v>21994.57</v>
      </c>
    </row>
    <row r="5563" spans="1:10" x14ac:dyDescent="0.2">
      <c r="A5563">
        <v>13158</v>
      </c>
      <c r="B5563" s="585">
        <v>43390.872916666667</v>
      </c>
      <c r="C5563" s="376" t="s">
        <v>93</v>
      </c>
      <c r="D5563" s="355">
        <v>2771</v>
      </c>
      <c r="E5563">
        <v>0.01</v>
      </c>
      <c r="F5563">
        <v>1.1514800000000001</v>
      </c>
      <c r="G5563" s="355">
        <v>0</v>
      </c>
      <c r="H5563">
        <v>0</v>
      </c>
    </row>
    <row r="5564" spans="1:10" x14ac:dyDescent="0.2">
      <c r="A5564">
        <v>13165</v>
      </c>
      <c r="B5564" s="585">
        <v>43390.978472222225</v>
      </c>
      <c r="C5564" s="376" t="s">
        <v>2050</v>
      </c>
      <c r="D5564" s="355">
        <v>2771</v>
      </c>
      <c r="E5564">
        <v>0.01</v>
      </c>
      <c r="F5564">
        <v>1.14991</v>
      </c>
      <c r="G5564" s="355">
        <v>0</v>
      </c>
      <c r="H5564">
        <v>1.14991</v>
      </c>
      <c r="I5564">
        <v>1.5</v>
      </c>
      <c r="J5564" s="355">
        <v>21996.07</v>
      </c>
    </row>
    <row r="5565" spans="1:10" x14ac:dyDescent="0.2">
      <c r="A5565">
        <v>13160</v>
      </c>
      <c r="B5565" s="585">
        <v>43390.92291666667</v>
      </c>
      <c r="C5565" s="376" t="s">
        <v>92</v>
      </c>
      <c r="D5565" s="355">
        <v>2772</v>
      </c>
      <c r="E5565">
        <v>0.06</v>
      </c>
      <c r="F5565">
        <v>1.15038</v>
      </c>
      <c r="G5565" s="355">
        <v>0</v>
      </c>
      <c r="H5565">
        <v>0</v>
      </c>
    </row>
    <row r="5566" spans="1:10" x14ac:dyDescent="0.2">
      <c r="A5566">
        <v>13217</v>
      </c>
      <c r="B5566" s="585">
        <v>43392.70416666667</v>
      </c>
      <c r="C5566" s="376" t="s">
        <v>2050</v>
      </c>
      <c r="D5566" s="355">
        <v>2772</v>
      </c>
      <c r="E5566">
        <v>0.06</v>
      </c>
      <c r="F5566">
        <v>1.14917</v>
      </c>
      <c r="G5566" s="355">
        <v>0</v>
      </c>
      <c r="H5566">
        <v>1.14917</v>
      </c>
      <c r="I5566">
        <v>-10.53</v>
      </c>
      <c r="J5566" s="355">
        <v>21950.12</v>
      </c>
    </row>
    <row r="5567" spans="1:10" x14ac:dyDescent="0.2">
      <c r="A5567">
        <v>13166</v>
      </c>
      <c r="B5567" s="585">
        <v>43390.978472222225</v>
      </c>
      <c r="C5567" s="376" t="s">
        <v>93</v>
      </c>
      <c r="D5567" s="355">
        <v>2773</v>
      </c>
      <c r="E5567">
        <v>0.01</v>
      </c>
      <c r="F5567">
        <v>1.1498600000000001</v>
      </c>
      <c r="G5567" s="355">
        <v>0</v>
      </c>
      <c r="H5567">
        <v>0</v>
      </c>
    </row>
    <row r="5568" spans="1:10" x14ac:dyDescent="0.2">
      <c r="A5568">
        <v>13173</v>
      </c>
      <c r="B5568" s="585">
        <v>43391.388888888891</v>
      </c>
      <c r="C5568" s="376" t="s">
        <v>2050</v>
      </c>
      <c r="D5568" s="355">
        <v>2773</v>
      </c>
      <c r="E5568">
        <v>0.01</v>
      </c>
      <c r="F5568">
        <v>1.14849</v>
      </c>
      <c r="G5568" s="355">
        <v>0</v>
      </c>
      <c r="H5568">
        <v>1.14849</v>
      </c>
      <c r="I5568">
        <v>1.5</v>
      </c>
      <c r="J5568" s="355">
        <v>21997.56</v>
      </c>
    </row>
    <row r="5569" spans="1:10" x14ac:dyDescent="0.2">
      <c r="A5569">
        <v>13174</v>
      </c>
      <c r="B5569" s="585">
        <v>43391.388888888891</v>
      </c>
      <c r="C5569" s="376" t="s">
        <v>93</v>
      </c>
      <c r="D5569" s="355">
        <v>2774</v>
      </c>
      <c r="E5569">
        <v>0.01</v>
      </c>
      <c r="F5569">
        <v>1.14846</v>
      </c>
      <c r="G5569" s="355">
        <v>0</v>
      </c>
      <c r="H5569">
        <v>0</v>
      </c>
    </row>
    <row r="5570" spans="1:10" x14ac:dyDescent="0.2">
      <c r="A5570">
        <v>13179</v>
      </c>
      <c r="B5570" s="585">
        <v>43391.672222222223</v>
      </c>
      <c r="C5570" s="376" t="s">
        <v>2050</v>
      </c>
      <c r="D5570" s="355">
        <v>2774</v>
      </c>
      <c r="E5570">
        <v>0.01</v>
      </c>
      <c r="F5570">
        <v>1.1492199999999999</v>
      </c>
      <c r="G5570" s="355">
        <v>0</v>
      </c>
      <c r="H5570">
        <v>1.1492199999999999</v>
      </c>
      <c r="I5570">
        <v>-0.83</v>
      </c>
      <c r="J5570" s="355">
        <v>21996.73</v>
      </c>
    </row>
    <row r="5571" spans="1:10" x14ac:dyDescent="0.2">
      <c r="A5571">
        <v>13176</v>
      </c>
      <c r="B5571" s="585">
        <v>43391.492361111108</v>
      </c>
      <c r="C5571" s="376" t="s">
        <v>93</v>
      </c>
      <c r="D5571" s="355">
        <v>2775</v>
      </c>
      <c r="E5571">
        <v>0.02</v>
      </c>
      <c r="F5571">
        <v>1.1519600000000001</v>
      </c>
      <c r="G5571" s="355">
        <v>0</v>
      </c>
      <c r="H5571">
        <v>0</v>
      </c>
    </row>
    <row r="5572" spans="1:10" x14ac:dyDescent="0.2">
      <c r="A5572">
        <v>13180</v>
      </c>
      <c r="B5572" s="585">
        <v>43391.672222222223</v>
      </c>
      <c r="C5572" s="376" t="s">
        <v>2050</v>
      </c>
      <c r="D5572" s="355">
        <v>2775</v>
      </c>
      <c r="E5572">
        <v>0.02</v>
      </c>
      <c r="F5572">
        <v>1.1492199999999999</v>
      </c>
      <c r="G5572" s="355">
        <v>0</v>
      </c>
      <c r="H5572">
        <v>1.1492199999999999</v>
      </c>
      <c r="I5572">
        <v>5.34</v>
      </c>
      <c r="J5572" s="355">
        <v>22002.07</v>
      </c>
    </row>
    <row r="5573" spans="1:10" x14ac:dyDescent="0.2">
      <c r="A5573">
        <v>13181</v>
      </c>
      <c r="B5573" s="585">
        <v>43391.672222222223</v>
      </c>
      <c r="C5573" s="376" t="s">
        <v>93</v>
      </c>
      <c r="D5573" s="355">
        <v>2776</v>
      </c>
      <c r="E5573">
        <v>0.01</v>
      </c>
      <c r="F5573">
        <v>1.1491899999999999</v>
      </c>
      <c r="G5573" s="355">
        <v>0</v>
      </c>
      <c r="H5573">
        <v>0</v>
      </c>
    </row>
    <row r="5574" spans="1:10" x14ac:dyDescent="0.2">
      <c r="A5574">
        <v>13183</v>
      </c>
      <c r="B5574" s="585">
        <v>43391.8125</v>
      </c>
      <c r="C5574" s="376" t="s">
        <v>2050</v>
      </c>
      <c r="D5574" s="355">
        <v>2776</v>
      </c>
      <c r="E5574">
        <v>0.01</v>
      </c>
      <c r="F5574">
        <v>1.1476200000000001</v>
      </c>
      <c r="G5574" s="355">
        <v>0</v>
      </c>
      <c r="H5574">
        <v>1.1476200000000001</v>
      </c>
      <c r="I5574">
        <v>1.5</v>
      </c>
      <c r="J5574" s="355">
        <v>22003.57</v>
      </c>
    </row>
    <row r="5575" spans="1:10" x14ac:dyDescent="0.2">
      <c r="A5575">
        <v>13184</v>
      </c>
      <c r="B5575" s="585">
        <v>43391.8125</v>
      </c>
      <c r="C5575" s="376" t="s">
        <v>93</v>
      </c>
      <c r="D5575" s="355">
        <v>2777</v>
      </c>
      <c r="E5575">
        <v>0.01</v>
      </c>
      <c r="F5575">
        <v>1.1476</v>
      </c>
      <c r="G5575" s="355">
        <v>0</v>
      </c>
      <c r="H5575">
        <v>0</v>
      </c>
    </row>
    <row r="5576" spans="1:10" x14ac:dyDescent="0.2">
      <c r="A5576">
        <v>13192</v>
      </c>
      <c r="B5576" s="585">
        <v>43391.849305555559</v>
      </c>
      <c r="C5576" s="376" t="s">
        <v>2050</v>
      </c>
      <c r="D5576" s="355">
        <v>2777</v>
      </c>
      <c r="E5576">
        <v>0.01</v>
      </c>
      <c r="F5576">
        <v>1.1460300000000001</v>
      </c>
      <c r="G5576" s="355">
        <v>0</v>
      </c>
      <c r="H5576">
        <v>1.1460300000000001</v>
      </c>
      <c r="I5576">
        <v>1.5</v>
      </c>
      <c r="J5576" s="355">
        <v>22005.07</v>
      </c>
    </row>
    <row r="5577" spans="1:10" x14ac:dyDescent="0.2">
      <c r="A5577">
        <v>13186</v>
      </c>
      <c r="B5577" s="585">
        <v>43391.824999999997</v>
      </c>
      <c r="C5577" s="376" t="s">
        <v>92</v>
      </c>
      <c r="D5577" s="355">
        <v>2778</v>
      </c>
      <c r="E5577">
        <v>0.1</v>
      </c>
      <c r="F5577">
        <v>1.14686</v>
      </c>
      <c r="G5577" s="355">
        <v>0</v>
      </c>
      <c r="H5577">
        <v>0</v>
      </c>
    </row>
    <row r="5578" spans="1:10" x14ac:dyDescent="0.2">
      <c r="A5578">
        <v>13218</v>
      </c>
      <c r="B5578" s="585">
        <v>43392.70416666667</v>
      </c>
      <c r="C5578" s="376" t="s">
        <v>2050</v>
      </c>
      <c r="D5578" s="355">
        <v>2778</v>
      </c>
      <c r="E5578">
        <v>0.1</v>
      </c>
      <c r="F5578">
        <v>1.14917</v>
      </c>
      <c r="G5578" s="355">
        <v>0</v>
      </c>
      <c r="H5578">
        <v>1.14917</v>
      </c>
      <c r="I5578">
        <v>21.21</v>
      </c>
      <c r="J5578" s="355">
        <v>21971.33</v>
      </c>
    </row>
    <row r="5579" spans="1:10" x14ac:dyDescent="0.2">
      <c r="A5579">
        <v>13193</v>
      </c>
      <c r="B5579" s="585">
        <v>43391.849305555559</v>
      </c>
      <c r="C5579" s="376" t="s">
        <v>93</v>
      </c>
      <c r="D5579" s="355">
        <v>2779</v>
      </c>
      <c r="E5579">
        <v>0.01</v>
      </c>
      <c r="F5579">
        <v>1.1459999999999999</v>
      </c>
      <c r="G5579" s="355">
        <v>0</v>
      </c>
      <c r="H5579">
        <v>0</v>
      </c>
    </row>
    <row r="5580" spans="1:10" x14ac:dyDescent="0.2">
      <c r="A5580">
        <v>13201</v>
      </c>
      <c r="B5580" s="585">
        <v>43392.421527777777</v>
      </c>
      <c r="C5580" s="376" t="s">
        <v>2050</v>
      </c>
      <c r="D5580" s="355">
        <v>2779</v>
      </c>
      <c r="E5580">
        <v>0.01</v>
      </c>
      <c r="F5580">
        <v>1.1445000000000001</v>
      </c>
      <c r="G5580" s="355">
        <v>0</v>
      </c>
      <c r="H5580">
        <v>1.1445000000000001</v>
      </c>
      <c r="I5580">
        <v>1.5</v>
      </c>
      <c r="J5580" s="355">
        <v>22006.57</v>
      </c>
    </row>
    <row r="5581" spans="1:10" x14ac:dyDescent="0.2">
      <c r="A5581">
        <v>13202</v>
      </c>
      <c r="B5581" s="585">
        <v>43392.421527777777</v>
      </c>
      <c r="C5581" s="376" t="s">
        <v>93</v>
      </c>
      <c r="D5581" s="355">
        <v>2780</v>
      </c>
      <c r="E5581">
        <v>0.01</v>
      </c>
      <c r="F5581">
        <v>1.14449</v>
      </c>
      <c r="G5581" s="355">
        <v>0</v>
      </c>
      <c r="H5581">
        <v>0</v>
      </c>
    </row>
    <row r="5582" spans="1:10" x14ac:dyDescent="0.2">
      <c r="A5582">
        <v>13242</v>
      </c>
      <c r="B5582" s="585">
        <v>43395.667361111111</v>
      </c>
      <c r="C5582" s="376" t="s">
        <v>2050</v>
      </c>
      <c r="D5582" s="355">
        <v>2780</v>
      </c>
      <c r="E5582">
        <v>0.01</v>
      </c>
      <c r="F5582">
        <v>1.14811</v>
      </c>
      <c r="G5582" s="355">
        <v>0</v>
      </c>
      <c r="H5582">
        <v>1.14811</v>
      </c>
      <c r="I5582">
        <v>-3.62</v>
      </c>
      <c r="J5582" s="355">
        <v>22081.27</v>
      </c>
    </row>
    <row r="5583" spans="1:10" x14ac:dyDescent="0.2">
      <c r="A5583">
        <v>13204</v>
      </c>
      <c r="B5583" s="585">
        <v>43392.434027777781</v>
      </c>
      <c r="C5583" s="376" t="s">
        <v>92</v>
      </c>
      <c r="D5583" s="355">
        <v>2781</v>
      </c>
      <c r="E5583">
        <v>0.19</v>
      </c>
      <c r="F5583">
        <v>1.1433599999999999</v>
      </c>
      <c r="G5583" s="355">
        <v>0</v>
      </c>
      <c r="H5583">
        <v>0</v>
      </c>
    </row>
    <row r="5584" spans="1:10" x14ac:dyDescent="0.2">
      <c r="A5584">
        <v>13219</v>
      </c>
      <c r="B5584" s="585">
        <v>43392.70416666667</v>
      </c>
      <c r="C5584" s="376" t="s">
        <v>2050</v>
      </c>
      <c r="D5584" s="355">
        <v>2781</v>
      </c>
      <c r="E5584">
        <v>0.19</v>
      </c>
      <c r="F5584">
        <v>1.14917</v>
      </c>
      <c r="G5584" s="355">
        <v>0</v>
      </c>
      <c r="H5584">
        <v>1.14917</v>
      </c>
      <c r="I5584">
        <v>109.06</v>
      </c>
      <c r="J5584" s="355">
        <v>22080.39</v>
      </c>
    </row>
    <row r="5585" spans="1:10" x14ac:dyDescent="0.2">
      <c r="A5585">
        <v>13211</v>
      </c>
      <c r="B5585" s="585">
        <v>43392.697916666664</v>
      </c>
      <c r="C5585" s="376" t="s">
        <v>93</v>
      </c>
      <c r="D5585" s="355">
        <v>2782</v>
      </c>
      <c r="E5585">
        <v>0.02</v>
      </c>
      <c r="F5585">
        <v>1.1485300000000001</v>
      </c>
      <c r="G5585" s="355">
        <v>0</v>
      </c>
      <c r="H5585">
        <v>0</v>
      </c>
    </row>
    <row r="5586" spans="1:10" x14ac:dyDescent="0.2">
      <c r="A5586">
        <v>13243</v>
      </c>
      <c r="B5586" s="585">
        <v>43395.667361111111</v>
      </c>
      <c r="C5586" s="376" t="s">
        <v>2050</v>
      </c>
      <c r="D5586" s="355">
        <v>2782</v>
      </c>
      <c r="E5586">
        <v>0.02</v>
      </c>
      <c r="F5586">
        <v>1.14811</v>
      </c>
      <c r="G5586" s="355">
        <v>0</v>
      </c>
      <c r="H5586">
        <v>1.14811</v>
      </c>
      <c r="I5586">
        <v>0.83</v>
      </c>
      <c r="J5586" s="355">
        <v>22082.1</v>
      </c>
    </row>
    <row r="5587" spans="1:10" x14ac:dyDescent="0.2">
      <c r="A5587">
        <v>13220</v>
      </c>
      <c r="B5587" s="585">
        <v>43392.70416666667</v>
      </c>
      <c r="C5587" s="376" t="s">
        <v>92</v>
      </c>
      <c r="D5587" s="355">
        <v>2783</v>
      </c>
      <c r="E5587">
        <v>0.01</v>
      </c>
      <c r="F5587">
        <v>1.14923</v>
      </c>
      <c r="G5587" s="355">
        <v>0</v>
      </c>
      <c r="H5587">
        <v>0</v>
      </c>
    </row>
    <row r="5588" spans="1:10" x14ac:dyDescent="0.2">
      <c r="A5588">
        <v>13222</v>
      </c>
      <c r="B5588" s="585">
        <v>43392.786805555559</v>
      </c>
      <c r="C5588" s="376" t="s">
        <v>2050</v>
      </c>
      <c r="D5588" s="355">
        <v>2783</v>
      </c>
      <c r="E5588">
        <v>0.01</v>
      </c>
      <c r="F5588">
        <v>1.1508</v>
      </c>
      <c r="G5588" s="355">
        <v>0</v>
      </c>
      <c r="H5588">
        <v>1.1508</v>
      </c>
      <c r="I5588">
        <v>1.5</v>
      </c>
      <c r="J5588" s="355">
        <v>22081.89</v>
      </c>
    </row>
    <row r="5589" spans="1:10" x14ac:dyDescent="0.2">
      <c r="A5589">
        <v>13223</v>
      </c>
      <c r="B5589" s="585">
        <v>43392.786805555559</v>
      </c>
      <c r="C5589" s="376" t="s">
        <v>92</v>
      </c>
      <c r="D5589" s="355">
        <v>2784</v>
      </c>
      <c r="E5589">
        <v>0.01</v>
      </c>
      <c r="F5589">
        <v>1.1508400000000001</v>
      </c>
      <c r="G5589" s="355">
        <v>0</v>
      </c>
      <c r="H5589">
        <v>0</v>
      </c>
    </row>
    <row r="5590" spans="1:10" x14ac:dyDescent="0.2">
      <c r="A5590">
        <v>13229</v>
      </c>
      <c r="B5590" s="585">
        <v>43392.823611111111</v>
      </c>
      <c r="C5590" s="376" t="s">
        <v>2050</v>
      </c>
      <c r="D5590" s="355">
        <v>2784</v>
      </c>
      <c r="E5590">
        <v>0.01</v>
      </c>
      <c r="F5590">
        <v>1.1524099999999999</v>
      </c>
      <c r="G5590" s="355">
        <v>0</v>
      </c>
      <c r="H5590">
        <v>1.1524099999999999</v>
      </c>
      <c r="I5590">
        <v>1.5</v>
      </c>
      <c r="J5590" s="355">
        <v>22083.39</v>
      </c>
    </row>
    <row r="5591" spans="1:10" x14ac:dyDescent="0.2">
      <c r="A5591">
        <v>13225</v>
      </c>
      <c r="B5591" s="585">
        <v>43392.800694444442</v>
      </c>
      <c r="C5591" s="376" t="s">
        <v>93</v>
      </c>
      <c r="D5591" s="355">
        <v>2785</v>
      </c>
      <c r="E5591">
        <v>0.03</v>
      </c>
      <c r="F5591">
        <v>1.15204</v>
      </c>
      <c r="G5591" s="355">
        <v>0</v>
      </c>
      <c r="H5591">
        <v>0</v>
      </c>
    </row>
    <row r="5592" spans="1:10" x14ac:dyDescent="0.2">
      <c r="A5592">
        <v>13244</v>
      </c>
      <c r="B5592" s="585">
        <v>43395.667361111111</v>
      </c>
      <c r="C5592" s="376" t="s">
        <v>2050</v>
      </c>
      <c r="D5592" s="355">
        <v>2785</v>
      </c>
      <c r="E5592">
        <v>0.03</v>
      </c>
      <c r="F5592">
        <v>1.14811</v>
      </c>
      <c r="G5592" s="355">
        <v>0</v>
      </c>
      <c r="H5592">
        <v>1.14811</v>
      </c>
      <c r="I5592">
        <v>11.78</v>
      </c>
      <c r="J5592" s="355">
        <v>22093.88</v>
      </c>
    </row>
    <row r="5593" spans="1:10" x14ac:dyDescent="0.2">
      <c r="A5593">
        <v>13230</v>
      </c>
      <c r="B5593" s="585">
        <v>43392.823611111111</v>
      </c>
      <c r="C5593" s="376" t="s">
        <v>92</v>
      </c>
      <c r="D5593" s="355">
        <v>2786</v>
      </c>
      <c r="E5593">
        <v>0.01</v>
      </c>
      <c r="F5593">
        <v>1.15245</v>
      </c>
      <c r="G5593" s="355">
        <v>0</v>
      </c>
      <c r="H5593">
        <v>0</v>
      </c>
    </row>
    <row r="5594" spans="1:10" x14ac:dyDescent="0.2">
      <c r="A5594">
        <v>13236</v>
      </c>
      <c r="B5594" s="585">
        <v>43395.405555555553</v>
      </c>
      <c r="C5594" s="376" t="s">
        <v>2050</v>
      </c>
      <c r="D5594" s="355">
        <v>2786</v>
      </c>
      <c r="E5594">
        <v>0.01</v>
      </c>
      <c r="F5594">
        <v>1.1541399999999999</v>
      </c>
      <c r="G5594" s="355">
        <v>0</v>
      </c>
      <c r="H5594">
        <v>1.1541399999999999</v>
      </c>
      <c r="I5594">
        <v>1.5</v>
      </c>
      <c r="J5594" s="355">
        <v>22084.89</v>
      </c>
    </row>
    <row r="5595" spans="1:10" x14ac:dyDescent="0.2">
      <c r="A5595">
        <v>13237</v>
      </c>
      <c r="B5595" s="585">
        <v>43395.405555555553</v>
      </c>
      <c r="C5595" s="376" t="s">
        <v>92</v>
      </c>
      <c r="D5595" s="355">
        <v>2787</v>
      </c>
      <c r="E5595">
        <v>0.01</v>
      </c>
      <c r="F5595">
        <v>1.15425</v>
      </c>
      <c r="G5595" s="355">
        <v>0</v>
      </c>
      <c r="H5595">
        <v>0</v>
      </c>
    </row>
    <row r="5596" spans="1:10" x14ac:dyDescent="0.2">
      <c r="A5596">
        <v>13422</v>
      </c>
      <c r="B5596" s="585">
        <v>43405.60833333333</v>
      </c>
      <c r="C5596" s="376" t="s">
        <v>2050</v>
      </c>
      <c r="D5596" s="355">
        <v>2787</v>
      </c>
      <c r="E5596">
        <v>0.01</v>
      </c>
      <c r="F5596">
        <v>1.1398299999999999</v>
      </c>
      <c r="G5596" s="355">
        <v>0</v>
      </c>
      <c r="H5596">
        <v>1.1398299999999999</v>
      </c>
      <c r="I5596">
        <v>-15.92</v>
      </c>
      <c r="J5596" s="355">
        <v>22127.45</v>
      </c>
    </row>
    <row r="5597" spans="1:10" x14ac:dyDescent="0.2">
      <c r="A5597">
        <v>13239</v>
      </c>
      <c r="B5597" s="585">
        <v>43395.53402777778</v>
      </c>
      <c r="C5597" s="376" t="s">
        <v>92</v>
      </c>
      <c r="D5597" s="355">
        <v>2788</v>
      </c>
      <c r="E5597">
        <v>0.02</v>
      </c>
      <c r="F5597">
        <v>1.1507499999999999</v>
      </c>
      <c r="G5597" s="355">
        <v>0</v>
      </c>
      <c r="H5597">
        <v>0</v>
      </c>
    </row>
    <row r="5598" spans="1:10" x14ac:dyDescent="0.2">
      <c r="A5598">
        <v>13423</v>
      </c>
      <c r="B5598" s="585">
        <v>43405.60833333333</v>
      </c>
      <c r="C5598" s="376" t="s">
        <v>2050</v>
      </c>
      <c r="D5598" s="355">
        <v>2788</v>
      </c>
      <c r="E5598">
        <v>0.02</v>
      </c>
      <c r="F5598">
        <v>1.1398299999999999</v>
      </c>
      <c r="G5598" s="355">
        <v>0</v>
      </c>
      <c r="H5598">
        <v>1.1398299999999999</v>
      </c>
      <c r="I5598">
        <v>-24.83</v>
      </c>
      <c r="J5598" s="355">
        <v>22102.62</v>
      </c>
    </row>
    <row r="5599" spans="1:10" x14ac:dyDescent="0.2">
      <c r="A5599">
        <v>13245</v>
      </c>
      <c r="B5599" s="585">
        <v>43395.667361111111</v>
      </c>
      <c r="C5599" s="376" t="s">
        <v>93</v>
      </c>
      <c r="D5599" s="355">
        <v>2789</v>
      </c>
      <c r="E5599">
        <v>0.01</v>
      </c>
      <c r="F5599">
        <v>1.1480399999999999</v>
      </c>
      <c r="G5599" s="355">
        <v>0</v>
      </c>
      <c r="H5599">
        <v>0</v>
      </c>
    </row>
    <row r="5600" spans="1:10" x14ac:dyDescent="0.2">
      <c r="A5600">
        <v>13251</v>
      </c>
      <c r="B5600" s="585">
        <v>43395.775000000001</v>
      </c>
      <c r="C5600" s="376" t="s">
        <v>2050</v>
      </c>
      <c r="D5600" s="355">
        <v>2789</v>
      </c>
      <c r="E5600">
        <v>0.01</v>
      </c>
      <c r="F5600">
        <v>1.1464700000000001</v>
      </c>
      <c r="G5600" s="355">
        <v>0</v>
      </c>
      <c r="H5600">
        <v>1.1464700000000001</v>
      </c>
      <c r="I5600">
        <v>1.5</v>
      </c>
      <c r="J5600" s="355">
        <v>22095.38</v>
      </c>
    </row>
    <row r="5601" spans="1:10" x14ac:dyDescent="0.2">
      <c r="A5601">
        <v>13247</v>
      </c>
      <c r="B5601" s="585">
        <v>43395.695138888892</v>
      </c>
      <c r="C5601" s="376" t="s">
        <v>92</v>
      </c>
      <c r="D5601" s="355">
        <v>2790</v>
      </c>
      <c r="E5601">
        <v>0.03</v>
      </c>
      <c r="F5601">
        <v>1.14724</v>
      </c>
      <c r="G5601" s="355">
        <v>0</v>
      </c>
      <c r="H5601">
        <v>0</v>
      </c>
    </row>
    <row r="5602" spans="1:10" x14ac:dyDescent="0.2">
      <c r="A5602">
        <v>13424</v>
      </c>
      <c r="B5602" s="585">
        <v>43405.60833333333</v>
      </c>
      <c r="C5602" s="376" t="s">
        <v>2050</v>
      </c>
      <c r="D5602" s="355">
        <v>2790</v>
      </c>
      <c r="E5602">
        <v>0.03</v>
      </c>
      <c r="F5602">
        <v>1.1398299999999999</v>
      </c>
      <c r="G5602" s="355">
        <v>0</v>
      </c>
      <c r="H5602">
        <v>1.1398299999999999</v>
      </c>
      <c r="I5602">
        <v>-26.72</v>
      </c>
      <c r="J5602" s="355">
        <v>22075.9</v>
      </c>
    </row>
    <row r="5603" spans="1:10" x14ac:dyDescent="0.2">
      <c r="A5603">
        <v>13252</v>
      </c>
      <c r="B5603" s="585">
        <v>43395.775000000001</v>
      </c>
      <c r="C5603" s="376" t="s">
        <v>93</v>
      </c>
      <c r="D5603" s="355">
        <v>2791</v>
      </c>
      <c r="E5603">
        <v>0.01</v>
      </c>
      <c r="F5603">
        <v>1.1463099999999999</v>
      </c>
      <c r="G5603" s="355">
        <v>0</v>
      </c>
      <c r="H5603">
        <v>0</v>
      </c>
    </row>
    <row r="5604" spans="1:10" x14ac:dyDescent="0.2">
      <c r="A5604">
        <v>13258</v>
      </c>
      <c r="B5604" s="585">
        <v>43396.377083333333</v>
      </c>
      <c r="C5604" s="376" t="s">
        <v>2050</v>
      </c>
      <c r="D5604" s="355">
        <v>2791</v>
      </c>
      <c r="E5604">
        <v>0.01</v>
      </c>
      <c r="F5604">
        <v>1.1448100000000001</v>
      </c>
      <c r="G5604" s="355">
        <v>0</v>
      </c>
      <c r="H5604">
        <v>1.1448100000000001</v>
      </c>
      <c r="I5604">
        <v>1.5</v>
      </c>
      <c r="J5604" s="355">
        <v>22096.87</v>
      </c>
    </row>
    <row r="5605" spans="1:10" x14ac:dyDescent="0.2">
      <c r="A5605">
        <v>13259</v>
      </c>
      <c r="B5605" s="585">
        <v>43396.377083333333</v>
      </c>
      <c r="C5605" s="376" t="s">
        <v>93</v>
      </c>
      <c r="D5605" s="355">
        <v>2792</v>
      </c>
      <c r="E5605">
        <v>0.01</v>
      </c>
      <c r="F5605">
        <v>1.1448</v>
      </c>
      <c r="G5605" s="355">
        <v>0</v>
      </c>
      <c r="H5605">
        <v>0</v>
      </c>
    </row>
    <row r="5606" spans="1:10" x14ac:dyDescent="0.2">
      <c r="A5606">
        <v>13264</v>
      </c>
      <c r="B5606" s="585">
        <v>43396.674305555556</v>
      </c>
      <c r="C5606" s="376" t="s">
        <v>2050</v>
      </c>
      <c r="D5606" s="355">
        <v>2792</v>
      </c>
      <c r="E5606">
        <v>0.01</v>
      </c>
      <c r="F5606">
        <v>1.1455599999999999</v>
      </c>
      <c r="G5606" s="355">
        <v>0</v>
      </c>
      <c r="H5606">
        <v>1.1455599999999999</v>
      </c>
      <c r="I5606">
        <v>-0.83</v>
      </c>
      <c r="J5606" s="355">
        <v>22096.04</v>
      </c>
    </row>
    <row r="5607" spans="1:10" x14ac:dyDescent="0.2">
      <c r="A5607">
        <v>13261</v>
      </c>
      <c r="B5607" s="585">
        <v>43396.540277777778</v>
      </c>
      <c r="C5607" s="376" t="s">
        <v>93</v>
      </c>
      <c r="D5607" s="355">
        <v>2793</v>
      </c>
      <c r="E5607">
        <v>0.02</v>
      </c>
      <c r="F5607">
        <v>1.1483000000000001</v>
      </c>
      <c r="G5607" s="355">
        <v>0</v>
      </c>
      <c r="H5607">
        <v>0</v>
      </c>
    </row>
    <row r="5608" spans="1:10" x14ac:dyDescent="0.2">
      <c r="A5608">
        <v>13265</v>
      </c>
      <c r="B5608" s="585">
        <v>43396.674305555556</v>
      </c>
      <c r="C5608" s="376" t="s">
        <v>2050</v>
      </c>
      <c r="D5608" s="355">
        <v>2793</v>
      </c>
      <c r="E5608">
        <v>0.02</v>
      </c>
      <c r="F5608">
        <v>1.1455599999999999</v>
      </c>
      <c r="G5608" s="355">
        <v>0</v>
      </c>
      <c r="H5608">
        <v>1.1455599999999999</v>
      </c>
      <c r="I5608">
        <v>5.34</v>
      </c>
      <c r="J5608" s="355">
        <v>22101.38</v>
      </c>
    </row>
    <row r="5609" spans="1:10" x14ac:dyDescent="0.2">
      <c r="A5609">
        <v>13266</v>
      </c>
      <c r="B5609" s="585">
        <v>43396.674305555556</v>
      </c>
      <c r="C5609" s="376" t="s">
        <v>93</v>
      </c>
      <c r="D5609" s="355">
        <v>2794</v>
      </c>
      <c r="E5609">
        <v>0.01</v>
      </c>
      <c r="F5609">
        <v>1.1455200000000001</v>
      </c>
      <c r="G5609" s="355">
        <v>0</v>
      </c>
      <c r="H5609">
        <v>0</v>
      </c>
    </row>
    <row r="5610" spans="1:10" x14ac:dyDescent="0.2">
      <c r="A5610">
        <v>13276</v>
      </c>
      <c r="B5610" s="585">
        <v>43397.208333333336</v>
      </c>
      <c r="C5610" s="376" t="s">
        <v>2050</v>
      </c>
      <c r="D5610" s="355">
        <v>2794</v>
      </c>
      <c r="E5610">
        <v>0.01</v>
      </c>
      <c r="F5610">
        <v>1.14636</v>
      </c>
      <c r="G5610" s="355">
        <v>0</v>
      </c>
      <c r="H5610">
        <v>1.14636</v>
      </c>
      <c r="I5610">
        <v>-0.84</v>
      </c>
      <c r="J5610" s="355">
        <v>22100.54</v>
      </c>
    </row>
    <row r="5611" spans="1:10" x14ac:dyDescent="0.2">
      <c r="A5611">
        <v>13268</v>
      </c>
      <c r="B5611" s="585">
        <v>43396.761111111111</v>
      </c>
      <c r="C5611" s="376" t="s">
        <v>93</v>
      </c>
      <c r="D5611" s="355">
        <v>2795</v>
      </c>
      <c r="E5611">
        <v>0.02</v>
      </c>
      <c r="F5611">
        <v>1.14903</v>
      </c>
      <c r="G5611" s="355">
        <v>0</v>
      </c>
      <c r="H5611">
        <v>0</v>
      </c>
    </row>
    <row r="5612" spans="1:10" x14ac:dyDescent="0.2">
      <c r="A5612">
        <v>13277</v>
      </c>
      <c r="B5612" s="585">
        <v>43397.208333333336</v>
      </c>
      <c r="C5612" s="376" t="s">
        <v>2050</v>
      </c>
      <c r="D5612" s="355">
        <v>2795</v>
      </c>
      <c r="E5612">
        <v>0.02</v>
      </c>
      <c r="F5612">
        <v>1.14636</v>
      </c>
      <c r="G5612" s="355">
        <v>0</v>
      </c>
      <c r="H5612">
        <v>1.14636</v>
      </c>
      <c r="I5612">
        <v>5.33</v>
      </c>
      <c r="J5612" s="355">
        <v>22105.87</v>
      </c>
    </row>
    <row r="5613" spans="1:10" x14ac:dyDescent="0.2">
      <c r="A5613">
        <v>13278</v>
      </c>
      <c r="B5613" s="585">
        <v>43397.208333333336</v>
      </c>
      <c r="C5613" s="376" t="s">
        <v>93</v>
      </c>
      <c r="D5613" s="355">
        <v>2796</v>
      </c>
      <c r="E5613">
        <v>0.01</v>
      </c>
      <c r="F5613">
        <v>1.14632</v>
      </c>
      <c r="G5613" s="355">
        <v>0</v>
      </c>
      <c r="H5613">
        <v>0</v>
      </c>
    </row>
    <row r="5614" spans="1:10" x14ac:dyDescent="0.2">
      <c r="A5614">
        <v>13280</v>
      </c>
      <c r="B5614" s="585">
        <v>43397.4375</v>
      </c>
      <c r="C5614" s="376" t="s">
        <v>2050</v>
      </c>
      <c r="D5614" s="355">
        <v>2796</v>
      </c>
      <c r="E5614">
        <v>0.01</v>
      </c>
      <c r="F5614">
        <v>1.1447499999999999</v>
      </c>
      <c r="G5614" s="355">
        <v>0</v>
      </c>
      <c r="H5614">
        <v>1.1447499999999999</v>
      </c>
      <c r="I5614">
        <v>1.5</v>
      </c>
      <c r="J5614" s="355">
        <v>22107.37</v>
      </c>
    </row>
    <row r="5615" spans="1:10" x14ac:dyDescent="0.2">
      <c r="A5615">
        <v>13281</v>
      </c>
      <c r="B5615" s="585">
        <v>43397.4375</v>
      </c>
      <c r="C5615" s="376" t="s">
        <v>93</v>
      </c>
      <c r="D5615" s="355">
        <v>2797</v>
      </c>
      <c r="E5615">
        <v>0.01</v>
      </c>
      <c r="F5615">
        <v>1.14466</v>
      </c>
      <c r="G5615" s="355">
        <v>0</v>
      </c>
      <c r="H5615">
        <v>0</v>
      </c>
    </row>
    <row r="5616" spans="1:10" x14ac:dyDescent="0.2">
      <c r="A5616">
        <v>13283</v>
      </c>
      <c r="B5616" s="585">
        <v>43397.4375</v>
      </c>
      <c r="C5616" s="376" t="s">
        <v>2050</v>
      </c>
      <c r="D5616" s="355">
        <v>2797</v>
      </c>
      <c r="E5616">
        <v>0.01</v>
      </c>
      <c r="F5616">
        <v>1.1430899999999999</v>
      </c>
      <c r="G5616" s="355">
        <v>0</v>
      </c>
      <c r="H5616">
        <v>1.1430899999999999</v>
      </c>
      <c r="I5616">
        <v>1.5</v>
      </c>
      <c r="J5616" s="355">
        <v>22108.87</v>
      </c>
    </row>
    <row r="5617" spans="1:10" x14ac:dyDescent="0.2">
      <c r="A5617">
        <v>13284</v>
      </c>
      <c r="B5617" s="585">
        <v>43397.440972222219</v>
      </c>
      <c r="C5617" s="376" t="s">
        <v>93</v>
      </c>
      <c r="D5617" s="355">
        <v>2798</v>
      </c>
      <c r="E5617">
        <v>0.01</v>
      </c>
      <c r="F5617">
        <v>1.14422</v>
      </c>
      <c r="G5617" s="355">
        <v>0</v>
      </c>
      <c r="H5617">
        <v>0</v>
      </c>
    </row>
    <row r="5618" spans="1:10" x14ac:dyDescent="0.2">
      <c r="A5618">
        <v>13291</v>
      </c>
      <c r="B5618" s="585">
        <v>43397.444444444445</v>
      </c>
      <c r="C5618" s="376" t="s">
        <v>2050</v>
      </c>
      <c r="D5618" s="355">
        <v>2798</v>
      </c>
      <c r="E5618">
        <v>0.01</v>
      </c>
      <c r="F5618">
        <v>1.1426499999999999</v>
      </c>
      <c r="G5618" s="355">
        <v>0</v>
      </c>
      <c r="H5618">
        <v>1.1426499999999999</v>
      </c>
      <c r="I5618">
        <v>1.5</v>
      </c>
      <c r="J5618" s="355">
        <v>22110.37</v>
      </c>
    </row>
    <row r="5619" spans="1:10" x14ac:dyDescent="0.2">
      <c r="A5619">
        <v>13286</v>
      </c>
      <c r="B5619" s="585">
        <v>43397.441666666666</v>
      </c>
      <c r="C5619" s="376" t="s">
        <v>92</v>
      </c>
      <c r="D5619" s="355">
        <v>2799</v>
      </c>
      <c r="E5619">
        <v>0.06</v>
      </c>
      <c r="F5619">
        <v>1.1436599999999999</v>
      </c>
      <c r="G5619" s="355">
        <v>0</v>
      </c>
      <c r="H5619">
        <v>0</v>
      </c>
    </row>
    <row r="5620" spans="1:10" x14ac:dyDescent="0.2">
      <c r="A5620">
        <v>13425</v>
      </c>
      <c r="B5620" s="585">
        <v>43405.60833333333</v>
      </c>
      <c r="C5620" s="376" t="s">
        <v>2050</v>
      </c>
      <c r="D5620" s="355">
        <v>2799</v>
      </c>
      <c r="E5620">
        <v>0.06</v>
      </c>
      <c r="F5620">
        <v>1.1398299999999999</v>
      </c>
      <c r="G5620" s="355">
        <v>0</v>
      </c>
      <c r="H5620">
        <v>1.1398299999999999</v>
      </c>
      <c r="I5620">
        <v>-30.53</v>
      </c>
      <c r="J5620" s="355">
        <v>22045.37</v>
      </c>
    </row>
    <row r="5621" spans="1:10" x14ac:dyDescent="0.2">
      <c r="A5621">
        <v>13292</v>
      </c>
      <c r="B5621" s="585">
        <v>43397.444444444445</v>
      </c>
      <c r="C5621" s="376" t="s">
        <v>93</v>
      </c>
      <c r="D5621" s="355">
        <v>2800</v>
      </c>
      <c r="E5621">
        <v>0.01</v>
      </c>
      <c r="F5621">
        <v>1.1425700000000001</v>
      </c>
      <c r="G5621" s="355">
        <v>0</v>
      </c>
      <c r="H5621">
        <v>0</v>
      </c>
    </row>
    <row r="5622" spans="1:10" x14ac:dyDescent="0.2">
      <c r="A5622">
        <v>13294</v>
      </c>
      <c r="B5622" s="585">
        <v>43397.489583333336</v>
      </c>
      <c r="C5622" s="376" t="s">
        <v>2050</v>
      </c>
      <c r="D5622" s="355">
        <v>2800</v>
      </c>
      <c r="E5622">
        <v>0.01</v>
      </c>
      <c r="F5622">
        <v>1.141</v>
      </c>
      <c r="G5622" s="355">
        <v>0</v>
      </c>
      <c r="H5622">
        <v>1.141</v>
      </c>
      <c r="I5622">
        <v>1.5</v>
      </c>
      <c r="J5622" s="355">
        <v>22111.87</v>
      </c>
    </row>
    <row r="5623" spans="1:10" x14ac:dyDescent="0.2">
      <c r="A5623">
        <v>13295</v>
      </c>
      <c r="B5623" s="585">
        <v>43397.489583333336</v>
      </c>
      <c r="C5623" s="376" t="s">
        <v>93</v>
      </c>
      <c r="D5623" s="355">
        <v>2801</v>
      </c>
      <c r="E5623">
        <v>0.01</v>
      </c>
      <c r="F5623">
        <v>1.1409899999999999</v>
      </c>
      <c r="G5623" s="355">
        <v>0</v>
      </c>
      <c r="H5623">
        <v>0</v>
      </c>
    </row>
    <row r="5624" spans="1:10" x14ac:dyDescent="0.2">
      <c r="A5624">
        <v>13303</v>
      </c>
      <c r="B5624" s="585">
        <v>43397.624305555553</v>
      </c>
      <c r="C5624" s="376" t="s">
        <v>2050</v>
      </c>
      <c r="D5624" s="355">
        <v>2801</v>
      </c>
      <c r="E5624">
        <v>0.01</v>
      </c>
      <c r="F5624">
        <v>1.1394200000000001</v>
      </c>
      <c r="G5624" s="355">
        <v>0</v>
      </c>
      <c r="H5624">
        <v>1.1394200000000001</v>
      </c>
      <c r="I5624">
        <v>1.5</v>
      </c>
      <c r="J5624" s="355">
        <v>22113.37</v>
      </c>
    </row>
    <row r="5625" spans="1:10" x14ac:dyDescent="0.2">
      <c r="A5625">
        <v>13297</v>
      </c>
      <c r="B5625" s="585">
        <v>43397.56527777778</v>
      </c>
      <c r="C5625" s="376" t="s">
        <v>92</v>
      </c>
      <c r="D5625" s="355">
        <v>2802</v>
      </c>
      <c r="E5625">
        <v>0.1</v>
      </c>
      <c r="F5625">
        <v>1.14015</v>
      </c>
      <c r="G5625" s="355">
        <v>0</v>
      </c>
      <c r="H5625">
        <v>0</v>
      </c>
    </row>
    <row r="5626" spans="1:10" x14ac:dyDescent="0.2">
      <c r="A5626">
        <v>13426</v>
      </c>
      <c r="B5626" s="585">
        <v>43405.60833333333</v>
      </c>
      <c r="C5626" s="376" t="s">
        <v>2050</v>
      </c>
      <c r="D5626" s="355">
        <v>2802</v>
      </c>
      <c r="E5626">
        <v>0.1</v>
      </c>
      <c r="F5626">
        <v>1.1398299999999999</v>
      </c>
      <c r="G5626" s="355">
        <v>0</v>
      </c>
      <c r="H5626">
        <v>1.1398299999999999</v>
      </c>
      <c r="I5626">
        <v>-15.78</v>
      </c>
      <c r="J5626" s="355">
        <v>22029.59</v>
      </c>
    </row>
    <row r="5627" spans="1:10" x14ac:dyDescent="0.2">
      <c r="A5627">
        <v>13304</v>
      </c>
      <c r="B5627" s="585">
        <v>43397.624305555553</v>
      </c>
      <c r="C5627" s="376" t="s">
        <v>93</v>
      </c>
      <c r="D5627" s="355">
        <v>2803</v>
      </c>
      <c r="E5627">
        <v>0.01</v>
      </c>
      <c r="F5627">
        <v>1.13941</v>
      </c>
      <c r="G5627" s="355">
        <v>0</v>
      </c>
      <c r="H5627">
        <v>0</v>
      </c>
    </row>
    <row r="5628" spans="1:10" x14ac:dyDescent="0.2">
      <c r="A5628">
        <v>13315</v>
      </c>
      <c r="B5628" s="585">
        <v>43398.683333333334</v>
      </c>
      <c r="C5628" s="376" t="s">
        <v>2050</v>
      </c>
      <c r="D5628" s="355">
        <v>2803</v>
      </c>
      <c r="E5628">
        <v>0.01</v>
      </c>
      <c r="F5628">
        <v>1.1402699999999999</v>
      </c>
      <c r="G5628" s="355">
        <v>0</v>
      </c>
      <c r="H5628">
        <v>1.1402699999999999</v>
      </c>
      <c r="I5628">
        <v>-0.73</v>
      </c>
      <c r="J5628" s="355">
        <v>22112.63</v>
      </c>
    </row>
    <row r="5629" spans="1:10" x14ac:dyDescent="0.2">
      <c r="A5629">
        <v>13312</v>
      </c>
      <c r="B5629" s="585">
        <v>43398.663194444445</v>
      </c>
      <c r="C5629" s="376" t="s">
        <v>93</v>
      </c>
      <c r="D5629" s="355">
        <v>2804</v>
      </c>
      <c r="E5629">
        <v>0.02</v>
      </c>
      <c r="F5629">
        <v>1.1429499999999999</v>
      </c>
      <c r="G5629" s="355">
        <v>0</v>
      </c>
      <c r="H5629">
        <v>0</v>
      </c>
    </row>
    <row r="5630" spans="1:10" x14ac:dyDescent="0.2">
      <c r="A5630">
        <v>13316</v>
      </c>
      <c r="B5630" s="585">
        <v>43398.683333333334</v>
      </c>
      <c r="C5630" s="376" t="s">
        <v>2050</v>
      </c>
      <c r="D5630" s="355">
        <v>2804</v>
      </c>
      <c r="E5630">
        <v>0.02</v>
      </c>
      <c r="F5630">
        <v>1.1402699999999999</v>
      </c>
      <c r="G5630" s="355">
        <v>0</v>
      </c>
      <c r="H5630">
        <v>1.1402699999999999</v>
      </c>
      <c r="I5630">
        <v>5.22</v>
      </c>
      <c r="J5630" s="355">
        <v>22117.85</v>
      </c>
    </row>
    <row r="5631" spans="1:10" x14ac:dyDescent="0.2">
      <c r="A5631">
        <v>13317</v>
      </c>
      <c r="B5631" s="585">
        <v>43398.683333333334</v>
      </c>
      <c r="C5631" s="376" t="s">
        <v>93</v>
      </c>
      <c r="D5631" s="355">
        <v>2805</v>
      </c>
      <c r="E5631">
        <v>0.01</v>
      </c>
      <c r="F5631">
        <v>1.1402600000000001</v>
      </c>
      <c r="G5631" s="355">
        <v>0</v>
      </c>
      <c r="H5631">
        <v>0</v>
      </c>
    </row>
    <row r="5632" spans="1:10" x14ac:dyDescent="0.2">
      <c r="A5632">
        <v>13319</v>
      </c>
      <c r="B5632" s="585">
        <v>43398.688194444447</v>
      </c>
      <c r="C5632" s="376" t="s">
        <v>2050</v>
      </c>
      <c r="D5632" s="355">
        <v>2805</v>
      </c>
      <c r="E5632">
        <v>0.01</v>
      </c>
      <c r="F5632">
        <v>1.13869</v>
      </c>
      <c r="G5632" s="355">
        <v>0</v>
      </c>
      <c r="H5632">
        <v>1.13869</v>
      </c>
      <c r="I5632">
        <v>1.5</v>
      </c>
      <c r="J5632" s="355">
        <v>22119.35</v>
      </c>
    </row>
    <row r="5633" spans="1:10" x14ac:dyDescent="0.2">
      <c r="A5633">
        <v>13320</v>
      </c>
      <c r="B5633" s="585">
        <v>43398.688194444447</v>
      </c>
      <c r="C5633" s="376" t="s">
        <v>93</v>
      </c>
      <c r="D5633" s="355">
        <v>2806</v>
      </c>
      <c r="E5633">
        <v>0.01</v>
      </c>
      <c r="F5633">
        <v>1.13866</v>
      </c>
      <c r="G5633" s="355">
        <v>0</v>
      </c>
      <c r="H5633">
        <v>0</v>
      </c>
    </row>
    <row r="5634" spans="1:10" x14ac:dyDescent="0.2">
      <c r="A5634">
        <v>13322</v>
      </c>
      <c r="B5634" s="585">
        <v>43398.694444444445</v>
      </c>
      <c r="C5634" s="376" t="s">
        <v>2050</v>
      </c>
      <c r="D5634" s="355">
        <v>2806</v>
      </c>
      <c r="E5634">
        <v>0.01</v>
      </c>
      <c r="F5634">
        <v>1.1370899999999999</v>
      </c>
      <c r="G5634" s="355">
        <v>0</v>
      </c>
      <c r="H5634">
        <v>1.1370899999999999</v>
      </c>
      <c r="I5634">
        <v>1.5</v>
      </c>
      <c r="J5634" s="355">
        <v>22120.85</v>
      </c>
    </row>
    <row r="5635" spans="1:10" x14ac:dyDescent="0.2">
      <c r="A5635">
        <v>13323</v>
      </c>
      <c r="B5635" s="585">
        <v>43398.694444444445</v>
      </c>
      <c r="C5635" s="376" t="s">
        <v>93</v>
      </c>
      <c r="D5635" s="355">
        <v>2807</v>
      </c>
      <c r="E5635">
        <v>0.01</v>
      </c>
      <c r="F5635">
        <v>1.13707</v>
      </c>
      <c r="G5635" s="355">
        <v>0</v>
      </c>
      <c r="H5635">
        <v>0</v>
      </c>
    </row>
    <row r="5636" spans="1:10" x14ac:dyDescent="0.2">
      <c r="A5636">
        <v>13339</v>
      </c>
      <c r="B5636" s="585">
        <v>43399.532638888886</v>
      </c>
      <c r="C5636" s="376" t="s">
        <v>2050</v>
      </c>
      <c r="D5636" s="355">
        <v>2807</v>
      </c>
      <c r="E5636">
        <v>0.01</v>
      </c>
      <c r="F5636">
        <v>1.13557</v>
      </c>
      <c r="G5636" s="355">
        <v>0</v>
      </c>
      <c r="H5636">
        <v>1.13557</v>
      </c>
      <c r="I5636">
        <v>1.5</v>
      </c>
      <c r="J5636" s="355">
        <v>22122.35</v>
      </c>
    </row>
    <row r="5637" spans="1:10" x14ac:dyDescent="0.2">
      <c r="A5637">
        <v>13325</v>
      </c>
      <c r="B5637" s="585">
        <v>43398.762499999997</v>
      </c>
      <c r="C5637" s="376" t="s">
        <v>92</v>
      </c>
      <c r="D5637" s="355">
        <v>2808</v>
      </c>
      <c r="E5637">
        <v>0.19</v>
      </c>
      <c r="F5637">
        <v>1.1366499999999999</v>
      </c>
      <c r="G5637" s="355">
        <v>0</v>
      </c>
      <c r="H5637">
        <v>0</v>
      </c>
    </row>
    <row r="5638" spans="1:10" x14ac:dyDescent="0.2">
      <c r="A5638">
        <v>13427</v>
      </c>
      <c r="B5638" s="585">
        <v>43405.60833333333</v>
      </c>
      <c r="C5638" s="376" t="s">
        <v>2050</v>
      </c>
      <c r="D5638" s="355">
        <v>2808</v>
      </c>
      <c r="E5638">
        <v>0.19</v>
      </c>
      <c r="F5638">
        <v>1.1398299999999999</v>
      </c>
      <c r="G5638" s="355">
        <v>0</v>
      </c>
      <c r="H5638">
        <v>1.1398299999999999</v>
      </c>
      <c r="I5638">
        <v>43.29</v>
      </c>
      <c r="J5638" s="355">
        <v>22072.880000000001</v>
      </c>
    </row>
    <row r="5639" spans="1:10" x14ac:dyDescent="0.2">
      <c r="A5639">
        <v>13340</v>
      </c>
      <c r="B5639" s="585">
        <v>43399.532638888886</v>
      </c>
      <c r="C5639" s="376" t="s">
        <v>93</v>
      </c>
      <c r="D5639" s="355">
        <v>2809</v>
      </c>
      <c r="E5639">
        <v>0.01</v>
      </c>
      <c r="F5639">
        <v>1.13554</v>
      </c>
      <c r="G5639" s="355">
        <v>0</v>
      </c>
      <c r="H5639">
        <v>0</v>
      </c>
    </row>
    <row r="5640" spans="1:10" x14ac:dyDescent="0.2">
      <c r="A5640">
        <v>13342</v>
      </c>
      <c r="B5640" s="585">
        <v>43399.61041666667</v>
      </c>
      <c r="C5640" s="376" t="s">
        <v>2050</v>
      </c>
      <c r="D5640" s="355">
        <v>2809</v>
      </c>
      <c r="E5640">
        <v>0.01</v>
      </c>
      <c r="F5640">
        <v>1.1339699999999999</v>
      </c>
      <c r="G5640" s="355">
        <v>0</v>
      </c>
      <c r="H5640">
        <v>1.1339699999999999</v>
      </c>
      <c r="I5640">
        <v>1.5</v>
      </c>
      <c r="J5640" s="355">
        <v>22123.85</v>
      </c>
    </row>
    <row r="5641" spans="1:10" x14ac:dyDescent="0.2">
      <c r="A5641">
        <v>13343</v>
      </c>
      <c r="B5641" s="585">
        <v>43399.61041666667</v>
      </c>
      <c r="C5641" s="376" t="s">
        <v>93</v>
      </c>
      <c r="D5641" s="355">
        <v>2810</v>
      </c>
      <c r="E5641">
        <v>0.01</v>
      </c>
      <c r="F5641">
        <v>1.1339600000000001</v>
      </c>
      <c r="G5641" s="355">
        <v>0</v>
      </c>
      <c r="H5641">
        <v>0</v>
      </c>
    </row>
    <row r="5642" spans="1:10" x14ac:dyDescent="0.2">
      <c r="A5642">
        <v>13361</v>
      </c>
      <c r="B5642" s="585">
        <v>43402.509722222225</v>
      </c>
      <c r="C5642" s="376" t="s">
        <v>2050</v>
      </c>
      <c r="D5642" s="355">
        <v>2810</v>
      </c>
      <c r="E5642">
        <v>0.01</v>
      </c>
      <c r="F5642">
        <v>1.1371500000000001</v>
      </c>
      <c r="G5642" s="355">
        <v>0</v>
      </c>
      <c r="H5642">
        <v>1.1371500000000001</v>
      </c>
      <c r="I5642">
        <v>-3.19</v>
      </c>
      <c r="J5642" s="355">
        <v>22120.65</v>
      </c>
    </row>
    <row r="5643" spans="1:10" x14ac:dyDescent="0.2">
      <c r="A5643">
        <v>13345</v>
      </c>
      <c r="B5643" s="585">
        <v>43399.729861111111</v>
      </c>
      <c r="C5643" s="376" t="s">
        <v>93</v>
      </c>
      <c r="D5643" s="355">
        <v>2811</v>
      </c>
      <c r="E5643">
        <v>0.02</v>
      </c>
      <c r="F5643">
        <v>1.13748</v>
      </c>
      <c r="G5643" s="355">
        <v>0</v>
      </c>
      <c r="H5643">
        <v>0</v>
      </c>
    </row>
    <row r="5644" spans="1:10" x14ac:dyDescent="0.2">
      <c r="A5644">
        <v>13362</v>
      </c>
      <c r="B5644" s="585">
        <v>43402.509722222225</v>
      </c>
      <c r="C5644" s="376" t="s">
        <v>2050</v>
      </c>
      <c r="D5644" s="355">
        <v>2811</v>
      </c>
      <c r="E5644">
        <v>0.02</v>
      </c>
      <c r="F5644">
        <v>1.1371500000000001</v>
      </c>
      <c r="G5644" s="355">
        <v>0</v>
      </c>
      <c r="H5644">
        <v>1.1371500000000001</v>
      </c>
      <c r="I5644">
        <v>0.65</v>
      </c>
      <c r="J5644" s="355">
        <v>22121.31</v>
      </c>
    </row>
    <row r="5645" spans="1:10" x14ac:dyDescent="0.2">
      <c r="A5645">
        <v>13348</v>
      </c>
      <c r="B5645" s="585">
        <v>43399.801388888889</v>
      </c>
      <c r="C5645" s="376" t="s">
        <v>93</v>
      </c>
      <c r="D5645" s="355">
        <v>2812</v>
      </c>
      <c r="E5645">
        <v>0.03</v>
      </c>
      <c r="F5645">
        <v>1.1410100000000001</v>
      </c>
      <c r="G5645" s="355">
        <v>0</v>
      </c>
      <c r="H5645">
        <v>0</v>
      </c>
    </row>
    <row r="5646" spans="1:10" x14ac:dyDescent="0.2">
      <c r="A5646">
        <v>13363</v>
      </c>
      <c r="B5646" s="585">
        <v>43402.509722222225</v>
      </c>
      <c r="C5646" s="376" t="s">
        <v>2050</v>
      </c>
      <c r="D5646" s="355">
        <v>2812</v>
      </c>
      <c r="E5646">
        <v>0.03</v>
      </c>
      <c r="F5646">
        <v>1.1371500000000001</v>
      </c>
      <c r="G5646" s="355">
        <v>0</v>
      </c>
      <c r="H5646">
        <v>1.1371500000000001</v>
      </c>
      <c r="I5646">
        <v>11.57</v>
      </c>
      <c r="J5646" s="355">
        <v>22132.87</v>
      </c>
    </row>
    <row r="5647" spans="1:10" x14ac:dyDescent="0.2">
      <c r="A5647">
        <v>13364</v>
      </c>
      <c r="B5647" s="585">
        <v>43402.509722222225</v>
      </c>
      <c r="C5647" s="376" t="s">
        <v>93</v>
      </c>
      <c r="D5647" s="355">
        <v>2813</v>
      </c>
      <c r="E5647">
        <v>0.01</v>
      </c>
      <c r="F5647">
        <v>1.1371100000000001</v>
      </c>
      <c r="G5647" s="355">
        <v>0</v>
      </c>
      <c r="H5647">
        <v>0</v>
      </c>
    </row>
    <row r="5648" spans="1:10" x14ac:dyDescent="0.2">
      <c r="A5648">
        <v>13369</v>
      </c>
      <c r="B5648" s="585">
        <v>43402.638194444444</v>
      </c>
      <c r="C5648" s="376" t="s">
        <v>2050</v>
      </c>
      <c r="D5648" s="355">
        <v>2813</v>
      </c>
      <c r="E5648">
        <v>0.01</v>
      </c>
      <c r="F5648">
        <v>1.13788</v>
      </c>
      <c r="G5648" s="355">
        <v>0</v>
      </c>
      <c r="H5648">
        <v>1.13788</v>
      </c>
      <c r="I5648">
        <v>-0.84</v>
      </c>
      <c r="J5648" s="355">
        <v>22132.03</v>
      </c>
    </row>
    <row r="5649" spans="1:10" x14ac:dyDescent="0.2">
      <c r="A5649">
        <v>13366</v>
      </c>
      <c r="B5649" s="585">
        <v>43402.552777777775</v>
      </c>
      <c r="C5649" s="376" t="s">
        <v>93</v>
      </c>
      <c r="D5649" s="355">
        <v>2814</v>
      </c>
      <c r="E5649">
        <v>0.02</v>
      </c>
      <c r="F5649">
        <v>1.14062</v>
      </c>
      <c r="G5649" s="355">
        <v>0</v>
      </c>
      <c r="H5649">
        <v>0</v>
      </c>
    </row>
    <row r="5650" spans="1:10" x14ac:dyDescent="0.2">
      <c r="A5650">
        <v>13370</v>
      </c>
      <c r="B5650" s="585">
        <v>43402.638194444444</v>
      </c>
      <c r="C5650" s="376" t="s">
        <v>2050</v>
      </c>
      <c r="D5650" s="355">
        <v>2814</v>
      </c>
      <c r="E5650">
        <v>0.02</v>
      </c>
      <c r="F5650">
        <v>1.13788</v>
      </c>
      <c r="G5650" s="355">
        <v>0</v>
      </c>
      <c r="H5650">
        <v>1.13788</v>
      </c>
      <c r="I5650">
        <v>5.34</v>
      </c>
      <c r="J5650" s="355">
        <v>22137.37</v>
      </c>
    </row>
    <row r="5651" spans="1:10" x14ac:dyDescent="0.2">
      <c r="A5651">
        <v>13371</v>
      </c>
      <c r="B5651" s="585">
        <v>43402.638194444444</v>
      </c>
      <c r="C5651" s="376" t="s">
        <v>93</v>
      </c>
      <c r="D5651" s="355">
        <v>2815</v>
      </c>
      <c r="E5651">
        <v>0.01</v>
      </c>
      <c r="F5651">
        <v>1.13785</v>
      </c>
      <c r="G5651" s="355">
        <v>0</v>
      </c>
      <c r="H5651">
        <v>0</v>
      </c>
    </row>
    <row r="5652" spans="1:10" x14ac:dyDescent="0.2">
      <c r="A5652">
        <v>13380</v>
      </c>
      <c r="B5652" s="585">
        <v>43403.441666666666</v>
      </c>
      <c r="C5652" s="376" t="s">
        <v>2050</v>
      </c>
      <c r="D5652" s="355">
        <v>2815</v>
      </c>
      <c r="E5652">
        <v>0.01</v>
      </c>
      <c r="F5652">
        <v>1.13635</v>
      </c>
      <c r="G5652" s="355">
        <v>0</v>
      </c>
      <c r="H5652">
        <v>1.13635</v>
      </c>
      <c r="I5652">
        <v>1.5</v>
      </c>
      <c r="J5652" s="355">
        <v>22138.87</v>
      </c>
    </row>
    <row r="5653" spans="1:10" x14ac:dyDescent="0.2">
      <c r="A5653">
        <v>13381</v>
      </c>
      <c r="B5653" s="585">
        <v>43403.441666666666</v>
      </c>
      <c r="C5653" s="376" t="s">
        <v>93</v>
      </c>
      <c r="D5653" s="355">
        <v>2816</v>
      </c>
      <c r="E5653">
        <v>0.01</v>
      </c>
      <c r="F5653">
        <v>1.13632</v>
      </c>
      <c r="G5653" s="355">
        <v>0</v>
      </c>
      <c r="H5653">
        <v>0</v>
      </c>
    </row>
    <row r="5654" spans="1:10" x14ac:dyDescent="0.2">
      <c r="A5654">
        <v>13383</v>
      </c>
      <c r="B5654" s="585">
        <v>43403.6</v>
      </c>
      <c r="C5654" s="376" t="s">
        <v>2050</v>
      </c>
      <c r="D5654" s="355">
        <v>2816</v>
      </c>
      <c r="E5654">
        <v>0.01</v>
      </c>
      <c r="F5654">
        <v>1.1347499999999999</v>
      </c>
      <c r="G5654" s="355">
        <v>0</v>
      </c>
      <c r="H5654">
        <v>1.1347499999999999</v>
      </c>
      <c r="I5654">
        <v>1.5</v>
      </c>
      <c r="J5654" s="355">
        <v>22140.37</v>
      </c>
    </row>
    <row r="5655" spans="1:10" x14ac:dyDescent="0.2">
      <c r="A5655">
        <v>13384</v>
      </c>
      <c r="B5655" s="585">
        <v>43403.6</v>
      </c>
      <c r="C5655" s="376" t="s">
        <v>93</v>
      </c>
      <c r="D5655" s="355">
        <v>2817</v>
      </c>
      <c r="E5655">
        <v>0.01</v>
      </c>
      <c r="F5655">
        <v>1.13473</v>
      </c>
      <c r="G5655" s="355">
        <v>0</v>
      </c>
      <c r="H5655">
        <v>0</v>
      </c>
    </row>
    <row r="5656" spans="1:10" x14ac:dyDescent="0.2">
      <c r="A5656">
        <v>13393</v>
      </c>
      <c r="B5656" s="585">
        <v>43404.52847222222</v>
      </c>
      <c r="C5656" s="376" t="s">
        <v>2050</v>
      </c>
      <c r="D5656" s="355">
        <v>2817</v>
      </c>
      <c r="E5656">
        <v>0.01</v>
      </c>
      <c r="F5656">
        <v>1.13323</v>
      </c>
      <c r="G5656" s="355">
        <v>0</v>
      </c>
      <c r="H5656">
        <v>1.13323</v>
      </c>
      <c r="I5656">
        <v>1.5</v>
      </c>
      <c r="J5656" s="355">
        <v>22141.86</v>
      </c>
    </row>
    <row r="5657" spans="1:10" x14ac:dyDescent="0.2">
      <c r="A5657">
        <v>13394</v>
      </c>
      <c r="B5657" s="585">
        <v>43404.52847222222</v>
      </c>
      <c r="C5657" s="376" t="s">
        <v>93</v>
      </c>
      <c r="D5657" s="355">
        <v>2818</v>
      </c>
      <c r="E5657">
        <v>0.01</v>
      </c>
      <c r="F5657">
        <v>1.1332199999999999</v>
      </c>
      <c r="G5657" s="355">
        <v>0</v>
      </c>
      <c r="H5657">
        <v>0</v>
      </c>
    </row>
    <row r="5658" spans="1:10" x14ac:dyDescent="0.2">
      <c r="A5658">
        <v>13404</v>
      </c>
      <c r="B5658" s="585">
        <v>43404.670138888891</v>
      </c>
      <c r="C5658" s="376" t="s">
        <v>2050</v>
      </c>
      <c r="D5658" s="355">
        <v>2818</v>
      </c>
      <c r="E5658">
        <v>0.01</v>
      </c>
      <c r="F5658">
        <v>1.13165</v>
      </c>
      <c r="G5658" s="355">
        <v>0</v>
      </c>
      <c r="H5658">
        <v>1.13165</v>
      </c>
      <c r="I5658">
        <v>1.5</v>
      </c>
      <c r="J5658" s="355">
        <v>22143.360000000001</v>
      </c>
    </row>
    <row r="5659" spans="1:10" x14ac:dyDescent="0.2">
      <c r="A5659">
        <v>13396</v>
      </c>
      <c r="B5659" s="585">
        <v>43404.531944444447</v>
      </c>
      <c r="C5659" s="376" t="s">
        <v>92</v>
      </c>
      <c r="D5659" s="355">
        <v>2819</v>
      </c>
      <c r="E5659">
        <v>0.34</v>
      </c>
      <c r="F5659">
        <v>1.1331500000000001</v>
      </c>
      <c r="G5659" s="355">
        <v>0</v>
      </c>
      <c r="H5659">
        <v>0</v>
      </c>
    </row>
    <row r="5660" spans="1:10" x14ac:dyDescent="0.2">
      <c r="A5660">
        <v>13428</v>
      </c>
      <c r="B5660" s="585">
        <v>43405.60833333333</v>
      </c>
      <c r="C5660" s="376" t="s">
        <v>2050</v>
      </c>
      <c r="D5660" s="355">
        <v>2819</v>
      </c>
      <c r="E5660">
        <v>0.34</v>
      </c>
      <c r="F5660">
        <v>1.1398299999999999</v>
      </c>
      <c r="G5660" s="355">
        <v>0</v>
      </c>
      <c r="H5660">
        <v>1.1398299999999999</v>
      </c>
      <c r="I5660">
        <v>212.62</v>
      </c>
      <c r="J5660" s="355">
        <v>22285.5</v>
      </c>
    </row>
    <row r="5661" spans="1:10" x14ac:dyDescent="0.2">
      <c r="A5661">
        <v>13405</v>
      </c>
      <c r="B5661" s="585">
        <v>43404.670138888891</v>
      </c>
      <c r="C5661" s="376" t="s">
        <v>93</v>
      </c>
      <c r="D5661" s="355">
        <v>2820</v>
      </c>
      <c r="E5661">
        <v>0.01</v>
      </c>
      <c r="F5661">
        <v>1.1316299999999999</v>
      </c>
      <c r="G5661" s="355">
        <v>0</v>
      </c>
      <c r="H5661">
        <v>0</v>
      </c>
    </row>
    <row r="5662" spans="1:10" x14ac:dyDescent="0.2">
      <c r="A5662">
        <v>13450</v>
      </c>
      <c r="B5662" s="585">
        <v>43406.788888888892</v>
      </c>
      <c r="C5662" s="376" t="s">
        <v>2050</v>
      </c>
      <c r="D5662" s="355">
        <v>2820</v>
      </c>
      <c r="E5662">
        <v>0.01</v>
      </c>
      <c r="F5662">
        <v>1.13764</v>
      </c>
      <c r="G5662" s="355">
        <v>0</v>
      </c>
      <c r="H5662">
        <v>1.13764</v>
      </c>
      <c r="I5662">
        <v>-5.82</v>
      </c>
      <c r="J5662" s="355">
        <v>22282.69</v>
      </c>
    </row>
    <row r="5663" spans="1:10" x14ac:dyDescent="0.2">
      <c r="A5663">
        <v>13415</v>
      </c>
      <c r="B5663" s="585">
        <v>43405.406944444447</v>
      </c>
      <c r="C5663" s="376" t="s">
        <v>93</v>
      </c>
      <c r="D5663" s="355">
        <v>2821</v>
      </c>
      <c r="E5663">
        <v>0.02</v>
      </c>
      <c r="F5663">
        <v>1.13513</v>
      </c>
      <c r="G5663" s="355">
        <v>0</v>
      </c>
      <c r="H5663">
        <v>0</v>
      </c>
    </row>
    <row r="5664" spans="1:10" x14ac:dyDescent="0.2">
      <c r="A5664">
        <v>13451</v>
      </c>
      <c r="B5664" s="585">
        <v>43406.788888888892</v>
      </c>
      <c r="C5664" s="376" t="s">
        <v>2050</v>
      </c>
      <c r="D5664" s="355">
        <v>2821</v>
      </c>
      <c r="E5664">
        <v>0.02</v>
      </c>
      <c r="F5664">
        <v>1.13764</v>
      </c>
      <c r="G5664" s="355">
        <v>0</v>
      </c>
      <c r="H5664">
        <v>1.13764</v>
      </c>
      <c r="I5664">
        <v>-5.03</v>
      </c>
      <c r="J5664" s="355">
        <v>22277.66</v>
      </c>
    </row>
    <row r="5665" spans="1:10" x14ac:dyDescent="0.2">
      <c r="A5665">
        <v>13418</v>
      </c>
      <c r="B5665" s="585">
        <v>43405.502083333333</v>
      </c>
      <c r="C5665" s="376" t="s">
        <v>93</v>
      </c>
      <c r="D5665" s="355">
        <v>2822</v>
      </c>
      <c r="E5665">
        <v>0.03</v>
      </c>
      <c r="F5665">
        <v>1.1386400000000001</v>
      </c>
      <c r="G5665" s="355">
        <v>0</v>
      </c>
      <c r="H5665">
        <v>0</v>
      </c>
    </row>
    <row r="5666" spans="1:10" x14ac:dyDescent="0.2">
      <c r="A5666">
        <v>13452</v>
      </c>
      <c r="B5666" s="585">
        <v>43406.788888888892</v>
      </c>
      <c r="C5666" s="376" t="s">
        <v>2050</v>
      </c>
      <c r="D5666" s="355">
        <v>2822</v>
      </c>
      <c r="E5666">
        <v>0.03</v>
      </c>
      <c r="F5666">
        <v>1.13764</v>
      </c>
      <c r="G5666" s="355">
        <v>0</v>
      </c>
      <c r="H5666">
        <v>1.13764</v>
      </c>
      <c r="I5666">
        <v>2.99</v>
      </c>
      <c r="J5666" s="355">
        <v>22280.639999999999</v>
      </c>
    </row>
    <row r="5667" spans="1:10" x14ac:dyDescent="0.2">
      <c r="A5667">
        <v>13429</v>
      </c>
      <c r="B5667" s="585">
        <v>43405.60833333333</v>
      </c>
      <c r="C5667" s="376" t="s">
        <v>92</v>
      </c>
      <c r="D5667" s="355">
        <v>2823</v>
      </c>
      <c r="E5667">
        <v>0.01</v>
      </c>
      <c r="F5667">
        <v>1.13995</v>
      </c>
      <c r="G5667" s="355">
        <v>0</v>
      </c>
      <c r="H5667">
        <v>0</v>
      </c>
    </row>
    <row r="5668" spans="1:10" x14ac:dyDescent="0.2">
      <c r="A5668">
        <v>13431</v>
      </c>
      <c r="B5668" s="585">
        <v>43405.844444444447</v>
      </c>
      <c r="C5668" s="376" t="s">
        <v>2050</v>
      </c>
      <c r="D5668" s="355">
        <v>2823</v>
      </c>
      <c r="E5668">
        <v>0.01</v>
      </c>
      <c r="F5668">
        <v>1.1415200000000001</v>
      </c>
      <c r="G5668" s="355">
        <v>0</v>
      </c>
      <c r="H5668">
        <v>1.1415200000000001</v>
      </c>
      <c r="I5668">
        <v>1.5</v>
      </c>
      <c r="J5668" s="355">
        <v>22287</v>
      </c>
    </row>
    <row r="5669" spans="1:10" x14ac:dyDescent="0.2">
      <c r="A5669">
        <v>13432</v>
      </c>
      <c r="B5669" s="585">
        <v>43405.844444444447</v>
      </c>
      <c r="C5669" s="376" t="s">
        <v>92</v>
      </c>
      <c r="D5669" s="355">
        <v>2824</v>
      </c>
      <c r="E5669">
        <v>0.01</v>
      </c>
      <c r="F5669">
        <v>1.1416900000000001</v>
      </c>
      <c r="G5669" s="355">
        <v>0</v>
      </c>
      <c r="H5669">
        <v>0</v>
      </c>
    </row>
    <row r="5670" spans="1:10" x14ac:dyDescent="0.2">
      <c r="A5670">
        <v>13444</v>
      </c>
      <c r="B5670" s="585">
        <v>43406.42291666667</v>
      </c>
      <c r="C5670" s="376" t="s">
        <v>2050</v>
      </c>
      <c r="D5670" s="355">
        <v>2824</v>
      </c>
      <c r="E5670">
        <v>0.01</v>
      </c>
      <c r="F5670">
        <v>1.1433800000000001</v>
      </c>
      <c r="G5670" s="355">
        <v>0</v>
      </c>
      <c r="H5670">
        <v>1.1433800000000001</v>
      </c>
      <c r="I5670">
        <v>1.5</v>
      </c>
      <c r="J5670" s="355">
        <v>22288.5</v>
      </c>
    </row>
    <row r="5671" spans="1:10" x14ac:dyDescent="0.2">
      <c r="A5671">
        <v>13434</v>
      </c>
      <c r="B5671" s="585">
        <v>43405.852083333331</v>
      </c>
      <c r="C5671" s="376" t="s">
        <v>93</v>
      </c>
      <c r="D5671" s="355">
        <v>2825</v>
      </c>
      <c r="E5671">
        <v>0.06</v>
      </c>
      <c r="F5671">
        <v>1.14215</v>
      </c>
      <c r="G5671" s="355">
        <v>0</v>
      </c>
      <c r="H5671">
        <v>0</v>
      </c>
    </row>
    <row r="5672" spans="1:10" x14ac:dyDescent="0.2">
      <c r="A5672">
        <v>13453</v>
      </c>
      <c r="B5672" s="585">
        <v>43406.788888888892</v>
      </c>
      <c r="C5672" s="376" t="s">
        <v>2050</v>
      </c>
      <c r="D5672" s="355">
        <v>2825</v>
      </c>
      <c r="E5672">
        <v>0.06</v>
      </c>
      <c r="F5672">
        <v>1.13764</v>
      </c>
      <c r="G5672" s="355">
        <v>0</v>
      </c>
      <c r="H5672">
        <v>1.13764</v>
      </c>
      <c r="I5672">
        <v>27.03</v>
      </c>
      <c r="J5672" s="355">
        <v>22307.68</v>
      </c>
    </row>
    <row r="5673" spans="1:10" x14ac:dyDescent="0.2">
      <c r="A5673">
        <v>13445</v>
      </c>
      <c r="B5673" s="585">
        <v>43406.423611111109</v>
      </c>
      <c r="C5673" s="376" t="s">
        <v>92</v>
      </c>
      <c r="D5673" s="355">
        <v>2826</v>
      </c>
      <c r="E5673">
        <v>0.01</v>
      </c>
      <c r="F5673">
        <v>1.1440900000000001</v>
      </c>
      <c r="G5673" s="355">
        <v>0</v>
      </c>
      <c r="H5673">
        <v>0</v>
      </c>
    </row>
    <row r="5674" spans="1:10" x14ac:dyDescent="0.2">
      <c r="A5674">
        <v>13469</v>
      </c>
      <c r="B5674" s="585">
        <v>43409.852083333331</v>
      </c>
      <c r="C5674" s="376" t="s">
        <v>2050</v>
      </c>
      <c r="D5674" s="355">
        <v>2826</v>
      </c>
      <c r="E5674">
        <v>0.01</v>
      </c>
      <c r="F5674">
        <v>1.1410499999999999</v>
      </c>
      <c r="G5674" s="355">
        <v>0</v>
      </c>
      <c r="H5674">
        <v>1.1410499999999999</v>
      </c>
      <c r="I5674">
        <v>-3.23</v>
      </c>
      <c r="J5674" s="355">
        <v>22305.94</v>
      </c>
    </row>
    <row r="5675" spans="1:10" x14ac:dyDescent="0.2">
      <c r="A5675">
        <v>13447</v>
      </c>
      <c r="B5675" s="585">
        <v>43406.681250000001</v>
      </c>
      <c r="C5675" s="376" t="s">
        <v>92</v>
      </c>
      <c r="D5675" s="355">
        <v>2827</v>
      </c>
      <c r="E5675">
        <v>0.02</v>
      </c>
      <c r="F5675">
        <v>1.14059</v>
      </c>
      <c r="G5675" s="355">
        <v>0</v>
      </c>
      <c r="H5675">
        <v>0</v>
      </c>
    </row>
    <row r="5676" spans="1:10" x14ac:dyDescent="0.2">
      <c r="A5676">
        <v>13470</v>
      </c>
      <c r="B5676" s="585">
        <v>43409.852083333331</v>
      </c>
      <c r="C5676" s="376" t="s">
        <v>2050</v>
      </c>
      <c r="D5676" s="355">
        <v>2827</v>
      </c>
      <c r="E5676">
        <v>0.02</v>
      </c>
      <c r="F5676">
        <v>1.1410499999999999</v>
      </c>
      <c r="G5676" s="355">
        <v>0</v>
      </c>
      <c r="H5676">
        <v>1.1410499999999999</v>
      </c>
      <c r="I5676">
        <v>0.54</v>
      </c>
      <c r="J5676" s="355">
        <v>22306.48</v>
      </c>
    </row>
    <row r="5677" spans="1:10" x14ac:dyDescent="0.2">
      <c r="A5677">
        <v>13454</v>
      </c>
      <c r="B5677" s="585">
        <v>43406.788888888892</v>
      </c>
      <c r="C5677" s="376" t="s">
        <v>93</v>
      </c>
      <c r="D5677" s="355">
        <v>2828</v>
      </c>
      <c r="E5677">
        <v>0.01</v>
      </c>
      <c r="F5677">
        <v>1.1376299999999999</v>
      </c>
      <c r="G5677" s="355">
        <v>0</v>
      </c>
      <c r="H5677">
        <v>0</v>
      </c>
    </row>
    <row r="5678" spans="1:10" x14ac:dyDescent="0.2">
      <c r="A5678">
        <v>13463</v>
      </c>
      <c r="B5678" s="585">
        <v>43409.620833333334</v>
      </c>
      <c r="C5678" s="376" t="s">
        <v>2050</v>
      </c>
      <c r="D5678" s="355">
        <v>2828</v>
      </c>
      <c r="E5678">
        <v>0.01</v>
      </c>
      <c r="F5678">
        <v>1.1361300000000001</v>
      </c>
      <c r="G5678" s="355">
        <v>0</v>
      </c>
      <c r="H5678">
        <v>1.1361300000000001</v>
      </c>
      <c r="I5678">
        <v>1.5</v>
      </c>
      <c r="J5678" s="355">
        <v>22309.17</v>
      </c>
    </row>
    <row r="5679" spans="1:10" x14ac:dyDescent="0.2">
      <c r="A5679">
        <v>13459</v>
      </c>
      <c r="B5679" s="585">
        <v>43409.556250000001</v>
      </c>
      <c r="C5679" s="376" t="s">
        <v>92</v>
      </c>
      <c r="D5679" s="355">
        <v>2829</v>
      </c>
      <c r="E5679">
        <v>0.03</v>
      </c>
      <c r="F5679">
        <v>1.1370800000000001</v>
      </c>
      <c r="G5679" s="355">
        <v>0</v>
      </c>
      <c r="H5679">
        <v>0</v>
      </c>
    </row>
    <row r="5680" spans="1:10" x14ac:dyDescent="0.2">
      <c r="A5680">
        <v>13471</v>
      </c>
      <c r="B5680" s="585">
        <v>43409.852083333331</v>
      </c>
      <c r="C5680" s="376" t="s">
        <v>2050</v>
      </c>
      <c r="D5680" s="355">
        <v>2829</v>
      </c>
      <c r="E5680">
        <v>0.03</v>
      </c>
      <c r="F5680">
        <v>1.1410499999999999</v>
      </c>
      <c r="G5680" s="355">
        <v>0</v>
      </c>
      <c r="H5680">
        <v>1.1410499999999999</v>
      </c>
      <c r="I5680">
        <v>11.7</v>
      </c>
      <c r="J5680" s="355">
        <v>22318.18</v>
      </c>
    </row>
    <row r="5681" spans="1:10" x14ac:dyDescent="0.2">
      <c r="A5681">
        <v>13464</v>
      </c>
      <c r="B5681" s="585">
        <v>43409.621527777781</v>
      </c>
      <c r="C5681" s="376" t="s">
        <v>93</v>
      </c>
      <c r="D5681" s="355">
        <v>2830</v>
      </c>
      <c r="E5681">
        <v>0.01</v>
      </c>
      <c r="F5681">
        <v>1.1364399999999999</v>
      </c>
      <c r="G5681" s="355">
        <v>0</v>
      </c>
      <c r="H5681">
        <v>0</v>
      </c>
    </row>
    <row r="5682" spans="1:10" x14ac:dyDescent="0.2">
      <c r="A5682">
        <v>13502</v>
      </c>
      <c r="B5682" s="585">
        <v>43411.140277777777</v>
      </c>
      <c r="C5682" s="376" t="s">
        <v>2050</v>
      </c>
      <c r="D5682" s="355">
        <v>2830</v>
      </c>
      <c r="E5682">
        <v>0.01</v>
      </c>
      <c r="F5682">
        <v>1.14242</v>
      </c>
      <c r="G5682" s="355">
        <v>0</v>
      </c>
      <c r="H5682">
        <v>1.14242</v>
      </c>
      <c r="I5682">
        <v>-5.92</v>
      </c>
      <c r="J5682" s="355">
        <v>22316.77</v>
      </c>
    </row>
    <row r="5683" spans="1:10" x14ac:dyDescent="0.2">
      <c r="A5683">
        <v>13466</v>
      </c>
      <c r="B5683" s="585">
        <v>43409.70416666667</v>
      </c>
      <c r="C5683" s="376" t="s">
        <v>93</v>
      </c>
      <c r="D5683" s="355">
        <v>2831</v>
      </c>
      <c r="E5683">
        <v>0.02</v>
      </c>
      <c r="F5683">
        <v>1.13995</v>
      </c>
      <c r="G5683" s="355">
        <v>0</v>
      </c>
      <c r="H5683">
        <v>0</v>
      </c>
    </row>
    <row r="5684" spans="1:10" x14ac:dyDescent="0.2">
      <c r="A5684">
        <v>13503</v>
      </c>
      <c r="B5684" s="585">
        <v>43411.140277777777</v>
      </c>
      <c r="C5684" s="376" t="s">
        <v>2050</v>
      </c>
      <c r="D5684" s="355">
        <v>2831</v>
      </c>
      <c r="E5684">
        <v>0.02</v>
      </c>
      <c r="F5684">
        <v>1.14242</v>
      </c>
      <c r="G5684" s="355">
        <v>0</v>
      </c>
      <c r="H5684">
        <v>1.14242</v>
      </c>
      <c r="I5684">
        <v>-4.82</v>
      </c>
      <c r="J5684" s="355">
        <v>22311.95</v>
      </c>
    </row>
    <row r="5685" spans="1:10" x14ac:dyDescent="0.2">
      <c r="A5685">
        <v>13472</v>
      </c>
      <c r="B5685" s="585">
        <v>43409.852083333331</v>
      </c>
      <c r="C5685" s="376" t="s">
        <v>92</v>
      </c>
      <c r="D5685" s="355">
        <v>2832</v>
      </c>
      <c r="E5685">
        <v>0.01</v>
      </c>
      <c r="F5685">
        <v>1.14107</v>
      </c>
      <c r="G5685" s="355">
        <v>0</v>
      </c>
      <c r="H5685">
        <v>0</v>
      </c>
    </row>
    <row r="5686" spans="1:10" x14ac:dyDescent="0.2">
      <c r="A5686">
        <v>13477</v>
      </c>
      <c r="B5686" s="585">
        <v>43410.62777777778</v>
      </c>
      <c r="C5686" s="376" t="s">
        <v>2050</v>
      </c>
      <c r="D5686" s="355">
        <v>2832</v>
      </c>
      <c r="E5686">
        <v>0.01</v>
      </c>
      <c r="F5686">
        <v>1.14276</v>
      </c>
      <c r="G5686" s="355">
        <v>0</v>
      </c>
      <c r="H5686">
        <v>1.14276</v>
      </c>
      <c r="I5686">
        <v>1.5</v>
      </c>
      <c r="J5686" s="355">
        <v>22319.69</v>
      </c>
    </row>
    <row r="5687" spans="1:10" x14ac:dyDescent="0.2">
      <c r="A5687">
        <v>13478</v>
      </c>
      <c r="B5687" s="585">
        <v>43410.62777777778</v>
      </c>
      <c r="C5687" s="376" t="s">
        <v>92</v>
      </c>
      <c r="D5687" s="355">
        <v>2833</v>
      </c>
      <c r="E5687">
        <v>0.01</v>
      </c>
      <c r="F5687">
        <v>1.1428</v>
      </c>
      <c r="G5687" s="355">
        <v>0</v>
      </c>
      <c r="H5687">
        <v>0</v>
      </c>
    </row>
    <row r="5688" spans="1:10" x14ac:dyDescent="0.2">
      <c r="A5688">
        <v>13488</v>
      </c>
      <c r="B5688" s="585">
        <v>43411.111111111109</v>
      </c>
      <c r="C5688" s="376" t="s">
        <v>2050</v>
      </c>
      <c r="D5688" s="355">
        <v>2833</v>
      </c>
      <c r="E5688">
        <v>0.01</v>
      </c>
      <c r="F5688">
        <v>1.14449</v>
      </c>
      <c r="G5688" s="355">
        <v>0</v>
      </c>
      <c r="H5688">
        <v>1.14449</v>
      </c>
      <c r="I5688">
        <v>1.5</v>
      </c>
      <c r="J5688" s="355">
        <v>22321.19</v>
      </c>
    </row>
    <row r="5689" spans="1:10" x14ac:dyDescent="0.2">
      <c r="A5689">
        <v>13480</v>
      </c>
      <c r="B5689" s="585">
        <v>43410.655555555553</v>
      </c>
      <c r="C5689" s="376" t="s">
        <v>93</v>
      </c>
      <c r="D5689" s="355">
        <v>2834</v>
      </c>
      <c r="E5689">
        <v>0.03</v>
      </c>
      <c r="F5689">
        <v>1.1434500000000001</v>
      </c>
      <c r="G5689" s="355">
        <v>0</v>
      </c>
      <c r="H5689">
        <v>0</v>
      </c>
    </row>
    <row r="5690" spans="1:10" x14ac:dyDescent="0.2">
      <c r="A5690">
        <v>13504</v>
      </c>
      <c r="B5690" s="585">
        <v>43411.140277777777</v>
      </c>
      <c r="C5690" s="376" t="s">
        <v>2050</v>
      </c>
      <c r="D5690" s="355">
        <v>2834</v>
      </c>
      <c r="E5690">
        <v>0.03</v>
      </c>
      <c r="F5690">
        <v>1.14242</v>
      </c>
      <c r="G5690" s="355">
        <v>0</v>
      </c>
      <c r="H5690">
        <v>1.14242</v>
      </c>
      <c r="I5690">
        <v>3.08</v>
      </c>
      <c r="J5690" s="355">
        <v>22315.03</v>
      </c>
    </row>
    <row r="5691" spans="1:10" x14ac:dyDescent="0.2">
      <c r="A5691">
        <v>13489</v>
      </c>
      <c r="B5691" s="585">
        <v>43411.111111111109</v>
      </c>
      <c r="C5691" s="376" t="s">
        <v>92</v>
      </c>
      <c r="D5691" s="355">
        <v>2835</v>
      </c>
      <c r="E5691">
        <v>0.01</v>
      </c>
      <c r="F5691">
        <v>1.1445399999999999</v>
      </c>
      <c r="G5691" s="355">
        <v>0</v>
      </c>
      <c r="H5691">
        <v>0</v>
      </c>
    </row>
    <row r="5692" spans="1:10" x14ac:dyDescent="0.2">
      <c r="A5692">
        <v>13491</v>
      </c>
      <c r="B5692" s="585">
        <v>43411.113194444442</v>
      </c>
      <c r="C5692" s="376" t="s">
        <v>2050</v>
      </c>
      <c r="D5692" s="355">
        <v>2835</v>
      </c>
      <c r="E5692">
        <v>0.01</v>
      </c>
      <c r="F5692">
        <v>1.14611</v>
      </c>
      <c r="G5692" s="355">
        <v>0</v>
      </c>
      <c r="H5692">
        <v>1.14611</v>
      </c>
      <c r="I5692">
        <v>1.5</v>
      </c>
      <c r="J5692" s="355">
        <v>22322.69</v>
      </c>
    </row>
    <row r="5693" spans="1:10" x14ac:dyDescent="0.2">
      <c r="A5693">
        <v>13492</v>
      </c>
      <c r="B5693" s="585">
        <v>43411.114583333336</v>
      </c>
      <c r="C5693" s="376" t="s">
        <v>92</v>
      </c>
      <c r="D5693" s="355">
        <v>2836</v>
      </c>
      <c r="E5693">
        <v>0.01</v>
      </c>
      <c r="F5693">
        <v>1.14621</v>
      </c>
      <c r="G5693" s="355">
        <v>0</v>
      </c>
      <c r="H5693">
        <v>0</v>
      </c>
    </row>
    <row r="5694" spans="1:10" x14ac:dyDescent="0.2">
      <c r="A5694">
        <v>13514</v>
      </c>
      <c r="B5694" s="585">
        <v>43411.245833333334</v>
      </c>
      <c r="C5694" s="376" t="s">
        <v>2050</v>
      </c>
      <c r="D5694" s="355">
        <v>2836</v>
      </c>
      <c r="E5694">
        <v>0.01</v>
      </c>
      <c r="F5694">
        <v>1.14544</v>
      </c>
      <c r="G5694" s="355">
        <v>0</v>
      </c>
      <c r="H5694">
        <v>1.14544</v>
      </c>
      <c r="I5694">
        <v>-0.84</v>
      </c>
      <c r="J5694" s="355">
        <v>22342.51</v>
      </c>
    </row>
    <row r="5695" spans="1:10" x14ac:dyDescent="0.2">
      <c r="A5695">
        <v>13494</v>
      </c>
      <c r="B5695" s="585">
        <v>43411.121527777781</v>
      </c>
      <c r="C5695" s="376" t="s">
        <v>93</v>
      </c>
      <c r="D5695" s="355">
        <v>2837</v>
      </c>
      <c r="E5695">
        <v>0.06</v>
      </c>
      <c r="F5695">
        <v>1.14696</v>
      </c>
      <c r="G5695" s="355">
        <v>0</v>
      </c>
      <c r="H5695">
        <v>0</v>
      </c>
    </row>
    <row r="5696" spans="1:10" x14ac:dyDescent="0.2">
      <c r="A5696">
        <v>13505</v>
      </c>
      <c r="B5696" s="585">
        <v>43411.140277777777</v>
      </c>
      <c r="C5696" s="376" t="s">
        <v>2050</v>
      </c>
      <c r="D5696" s="355">
        <v>2837</v>
      </c>
      <c r="E5696">
        <v>0.06</v>
      </c>
      <c r="F5696">
        <v>1.14242</v>
      </c>
      <c r="G5696" s="355">
        <v>0</v>
      </c>
      <c r="H5696">
        <v>1.14242</v>
      </c>
      <c r="I5696">
        <v>26.82</v>
      </c>
      <c r="J5696" s="355">
        <v>22341.85</v>
      </c>
    </row>
    <row r="5697" spans="1:10" x14ac:dyDescent="0.2">
      <c r="A5697">
        <v>13499</v>
      </c>
      <c r="B5697" s="585">
        <v>43411.13958333333</v>
      </c>
      <c r="C5697" s="376" t="s">
        <v>92</v>
      </c>
      <c r="D5697" s="355">
        <v>2838</v>
      </c>
      <c r="E5697">
        <v>0.02</v>
      </c>
      <c r="F5697">
        <v>1.1427</v>
      </c>
      <c r="G5697" s="355">
        <v>0</v>
      </c>
      <c r="H5697">
        <v>0</v>
      </c>
    </row>
    <row r="5698" spans="1:10" x14ac:dyDescent="0.2">
      <c r="A5698">
        <v>13515</v>
      </c>
      <c r="B5698" s="585">
        <v>43411.245833333334</v>
      </c>
      <c r="C5698" s="376" t="s">
        <v>2050</v>
      </c>
      <c r="D5698" s="355">
        <v>2838</v>
      </c>
      <c r="E5698">
        <v>0.02</v>
      </c>
      <c r="F5698">
        <v>1.14544</v>
      </c>
      <c r="G5698" s="355">
        <v>0</v>
      </c>
      <c r="H5698">
        <v>1.14544</v>
      </c>
      <c r="I5698">
        <v>5.34</v>
      </c>
      <c r="J5698" s="355">
        <v>22347.85</v>
      </c>
    </row>
    <row r="5699" spans="1:10" x14ac:dyDescent="0.2">
      <c r="A5699">
        <v>13506</v>
      </c>
      <c r="B5699" s="585">
        <v>43411.140277777777</v>
      </c>
      <c r="C5699" s="376" t="s">
        <v>93</v>
      </c>
      <c r="D5699" s="355">
        <v>2839</v>
      </c>
      <c r="E5699">
        <v>0.01</v>
      </c>
      <c r="F5699">
        <v>1.1424099999999999</v>
      </c>
      <c r="G5699" s="355">
        <v>0</v>
      </c>
      <c r="H5699">
        <v>0</v>
      </c>
    </row>
    <row r="5700" spans="1:10" x14ac:dyDescent="0.2">
      <c r="A5700">
        <v>13508</v>
      </c>
      <c r="B5700" s="585">
        <v>43411.14166666667</v>
      </c>
      <c r="C5700" s="376" t="s">
        <v>2050</v>
      </c>
      <c r="D5700" s="355">
        <v>2839</v>
      </c>
      <c r="E5700">
        <v>0.01</v>
      </c>
      <c r="F5700">
        <v>1.1408400000000001</v>
      </c>
      <c r="G5700" s="355">
        <v>0</v>
      </c>
      <c r="H5700">
        <v>1.1408400000000001</v>
      </c>
      <c r="I5700">
        <v>1.5</v>
      </c>
      <c r="J5700" s="355">
        <v>22343.35</v>
      </c>
    </row>
    <row r="5701" spans="1:10" x14ac:dyDescent="0.2">
      <c r="A5701">
        <v>13509</v>
      </c>
      <c r="B5701" s="585">
        <v>43411.142361111109</v>
      </c>
      <c r="C5701" s="376" t="s">
        <v>93</v>
      </c>
      <c r="D5701" s="355">
        <v>2840</v>
      </c>
      <c r="E5701">
        <v>0.01</v>
      </c>
      <c r="F5701">
        <v>1.14076</v>
      </c>
      <c r="G5701" s="355">
        <v>0</v>
      </c>
      <c r="H5701">
        <v>0</v>
      </c>
    </row>
    <row r="5702" spans="1:10" x14ac:dyDescent="0.2">
      <c r="A5702">
        <v>13531</v>
      </c>
      <c r="B5702" s="585">
        <v>43411.947222222225</v>
      </c>
      <c r="C5702" s="376" t="s">
        <v>2050</v>
      </c>
      <c r="D5702" s="355">
        <v>2840</v>
      </c>
      <c r="E5702">
        <v>0.01</v>
      </c>
      <c r="F5702">
        <v>1.1438699999999999</v>
      </c>
      <c r="G5702" s="355">
        <v>0</v>
      </c>
      <c r="H5702">
        <v>1.1438699999999999</v>
      </c>
      <c r="I5702">
        <v>-3.18</v>
      </c>
      <c r="J5702" s="355">
        <v>22347.67</v>
      </c>
    </row>
    <row r="5703" spans="1:10" x14ac:dyDescent="0.2">
      <c r="A5703">
        <v>13511</v>
      </c>
      <c r="B5703" s="585">
        <v>43411.209027777775</v>
      </c>
      <c r="C5703" s="376" t="s">
        <v>93</v>
      </c>
      <c r="D5703" s="355">
        <v>2841</v>
      </c>
      <c r="E5703">
        <v>0.02</v>
      </c>
      <c r="F5703">
        <v>1.1442699999999999</v>
      </c>
      <c r="G5703" s="355">
        <v>0</v>
      </c>
      <c r="H5703">
        <v>0</v>
      </c>
    </row>
    <row r="5704" spans="1:10" x14ac:dyDescent="0.2">
      <c r="A5704">
        <v>13532</v>
      </c>
      <c r="B5704" s="585">
        <v>43411.947222222225</v>
      </c>
      <c r="C5704" s="376" t="s">
        <v>2050</v>
      </c>
      <c r="D5704" s="355">
        <v>2841</v>
      </c>
      <c r="E5704">
        <v>0.02</v>
      </c>
      <c r="F5704">
        <v>1.1438699999999999</v>
      </c>
      <c r="G5704" s="355">
        <v>0</v>
      </c>
      <c r="H5704">
        <v>1.1438699999999999</v>
      </c>
      <c r="I5704">
        <v>0.66</v>
      </c>
      <c r="J5704" s="355">
        <v>22348.33</v>
      </c>
    </row>
    <row r="5705" spans="1:10" x14ac:dyDescent="0.2">
      <c r="A5705">
        <v>13516</v>
      </c>
      <c r="B5705" s="585">
        <v>43411.245833333334</v>
      </c>
      <c r="C5705" s="376" t="s">
        <v>92</v>
      </c>
      <c r="D5705" s="355">
        <v>2842</v>
      </c>
      <c r="E5705">
        <v>0.01</v>
      </c>
      <c r="F5705">
        <v>1.1456</v>
      </c>
      <c r="G5705" s="355">
        <v>0</v>
      </c>
      <c r="H5705">
        <v>0</v>
      </c>
    </row>
    <row r="5706" spans="1:10" x14ac:dyDescent="0.2">
      <c r="A5706">
        <v>13518</v>
      </c>
      <c r="B5706" s="585">
        <v>43411.428472222222</v>
      </c>
      <c r="C5706" s="376" t="s">
        <v>2050</v>
      </c>
      <c r="D5706" s="355">
        <v>2842</v>
      </c>
      <c r="E5706">
        <v>0.01</v>
      </c>
      <c r="F5706">
        <v>1.14717</v>
      </c>
      <c r="G5706" s="355">
        <v>0</v>
      </c>
      <c r="H5706">
        <v>1.14717</v>
      </c>
      <c r="I5706">
        <v>1.5</v>
      </c>
      <c r="J5706" s="355">
        <v>22349.35</v>
      </c>
    </row>
    <row r="5707" spans="1:10" x14ac:dyDescent="0.2">
      <c r="A5707">
        <v>13519</v>
      </c>
      <c r="B5707" s="585">
        <v>43411.428472222222</v>
      </c>
      <c r="C5707" s="376" t="s">
        <v>92</v>
      </c>
      <c r="D5707" s="355">
        <v>2843</v>
      </c>
      <c r="E5707">
        <v>0.01</v>
      </c>
      <c r="F5707">
        <v>1.1472100000000001</v>
      </c>
      <c r="G5707" s="355">
        <v>0</v>
      </c>
      <c r="H5707">
        <v>0</v>
      </c>
    </row>
    <row r="5708" spans="1:10" x14ac:dyDescent="0.2">
      <c r="A5708">
        <v>13525</v>
      </c>
      <c r="B5708" s="585">
        <v>43411.477083333331</v>
      </c>
      <c r="C5708" s="376" t="s">
        <v>2050</v>
      </c>
      <c r="D5708" s="355">
        <v>2843</v>
      </c>
      <c r="E5708">
        <v>0.01</v>
      </c>
      <c r="F5708">
        <v>1.1487799999999999</v>
      </c>
      <c r="G5708" s="355">
        <v>0</v>
      </c>
      <c r="H5708">
        <v>1.1487799999999999</v>
      </c>
      <c r="I5708">
        <v>1.5</v>
      </c>
      <c r="J5708" s="355">
        <v>22350.85</v>
      </c>
    </row>
    <row r="5709" spans="1:10" x14ac:dyDescent="0.2">
      <c r="A5709">
        <v>13521</v>
      </c>
      <c r="B5709" s="585">
        <v>43411.461805555555</v>
      </c>
      <c r="C5709" s="376" t="s">
        <v>93</v>
      </c>
      <c r="D5709" s="355">
        <v>2844</v>
      </c>
      <c r="E5709">
        <v>0.03</v>
      </c>
      <c r="F5709">
        <v>1.14778</v>
      </c>
      <c r="G5709" s="355">
        <v>0</v>
      </c>
      <c r="H5709">
        <v>0</v>
      </c>
    </row>
    <row r="5710" spans="1:10" x14ac:dyDescent="0.2">
      <c r="A5710">
        <v>13533</v>
      </c>
      <c r="B5710" s="585">
        <v>43411.947222222225</v>
      </c>
      <c r="C5710" s="376" t="s">
        <v>2050</v>
      </c>
      <c r="D5710" s="355">
        <v>2844</v>
      </c>
      <c r="E5710">
        <v>0.03</v>
      </c>
      <c r="F5710">
        <v>1.1438699999999999</v>
      </c>
      <c r="G5710" s="355">
        <v>0</v>
      </c>
      <c r="H5710">
        <v>1.1438699999999999</v>
      </c>
      <c r="I5710">
        <v>11.52</v>
      </c>
      <c r="J5710" s="355">
        <v>22359.85</v>
      </c>
    </row>
    <row r="5711" spans="1:10" x14ac:dyDescent="0.2">
      <c r="A5711">
        <v>13526</v>
      </c>
      <c r="B5711" s="585">
        <v>43411.477083333331</v>
      </c>
      <c r="C5711" s="376" t="s">
        <v>92</v>
      </c>
      <c r="D5711" s="355">
        <v>2845</v>
      </c>
      <c r="E5711">
        <v>0.01</v>
      </c>
      <c r="F5711">
        <v>1.1488</v>
      </c>
      <c r="G5711" s="355">
        <v>0</v>
      </c>
      <c r="H5711">
        <v>0</v>
      </c>
    </row>
    <row r="5712" spans="1:10" x14ac:dyDescent="0.2">
      <c r="A5712">
        <v>13661</v>
      </c>
      <c r="B5712" s="585">
        <v>43418.043055555558</v>
      </c>
      <c r="C5712" s="376" t="s">
        <v>2050</v>
      </c>
      <c r="D5712" s="355">
        <v>2845</v>
      </c>
      <c r="E5712">
        <v>0.01</v>
      </c>
      <c r="F5712">
        <v>1.13042</v>
      </c>
      <c r="G5712" s="355">
        <v>0</v>
      </c>
      <c r="H5712">
        <v>1.13042</v>
      </c>
      <c r="I5712">
        <v>-19.28</v>
      </c>
      <c r="J5712" s="355">
        <v>22364.54</v>
      </c>
    </row>
    <row r="5713" spans="1:10" x14ac:dyDescent="0.2">
      <c r="A5713">
        <v>13528</v>
      </c>
      <c r="B5713" s="585">
        <v>43411.838194444441</v>
      </c>
      <c r="C5713" s="376" t="s">
        <v>92</v>
      </c>
      <c r="D5713" s="355">
        <v>2846</v>
      </c>
      <c r="E5713">
        <v>0.02</v>
      </c>
      <c r="F5713">
        <v>1.1452599999999999</v>
      </c>
      <c r="G5713" s="355">
        <v>0</v>
      </c>
      <c r="H5713">
        <v>0</v>
      </c>
    </row>
    <row r="5714" spans="1:10" x14ac:dyDescent="0.2">
      <c r="A5714">
        <v>13662</v>
      </c>
      <c r="B5714" s="585">
        <v>43418.043055555558</v>
      </c>
      <c r="C5714" s="376" t="s">
        <v>2050</v>
      </c>
      <c r="D5714" s="355">
        <v>2846</v>
      </c>
      <c r="E5714">
        <v>0.02</v>
      </c>
      <c r="F5714">
        <v>1.13042</v>
      </c>
      <c r="G5714" s="355">
        <v>0</v>
      </c>
      <c r="H5714">
        <v>1.13042</v>
      </c>
      <c r="I5714">
        <v>-31.48</v>
      </c>
      <c r="J5714" s="355">
        <v>22333.06</v>
      </c>
    </row>
    <row r="5715" spans="1:10" x14ac:dyDescent="0.2">
      <c r="A5715">
        <v>13534</v>
      </c>
      <c r="B5715" s="585">
        <v>43411.947222222225</v>
      </c>
      <c r="C5715" s="376" t="s">
        <v>93</v>
      </c>
      <c r="D5715" s="355">
        <v>2847</v>
      </c>
      <c r="E5715">
        <v>0.01</v>
      </c>
      <c r="F5715">
        <v>1.1438299999999999</v>
      </c>
      <c r="G5715" s="355">
        <v>0</v>
      </c>
      <c r="H5715">
        <v>0</v>
      </c>
    </row>
    <row r="5716" spans="1:10" x14ac:dyDescent="0.2">
      <c r="A5716">
        <v>13539</v>
      </c>
      <c r="B5716" s="585">
        <v>43412.271527777775</v>
      </c>
      <c r="C5716" s="376" t="s">
        <v>2050</v>
      </c>
      <c r="D5716" s="355">
        <v>2847</v>
      </c>
      <c r="E5716">
        <v>0.01</v>
      </c>
      <c r="F5716">
        <v>1.14246</v>
      </c>
      <c r="G5716" s="355">
        <v>0</v>
      </c>
      <c r="H5716">
        <v>1.14246</v>
      </c>
      <c r="I5716">
        <v>1.5</v>
      </c>
      <c r="J5716" s="355">
        <v>22361.34</v>
      </c>
    </row>
    <row r="5717" spans="1:10" x14ac:dyDescent="0.2">
      <c r="A5717">
        <v>13540</v>
      </c>
      <c r="B5717" s="585">
        <v>43412.271527777775</v>
      </c>
      <c r="C5717" s="376" t="s">
        <v>93</v>
      </c>
      <c r="D5717" s="355">
        <v>2848</v>
      </c>
      <c r="E5717">
        <v>0.01</v>
      </c>
      <c r="F5717">
        <v>1.1424300000000001</v>
      </c>
      <c r="G5717" s="355">
        <v>0</v>
      </c>
      <c r="H5717">
        <v>0</v>
      </c>
    </row>
    <row r="5718" spans="1:10" x14ac:dyDescent="0.2">
      <c r="A5718">
        <v>13546</v>
      </c>
      <c r="B5718" s="585">
        <v>43412.564583333333</v>
      </c>
      <c r="C5718" s="376" t="s">
        <v>2050</v>
      </c>
      <c r="D5718" s="355">
        <v>2848</v>
      </c>
      <c r="E5718">
        <v>0.01</v>
      </c>
      <c r="F5718">
        <v>1.14086</v>
      </c>
      <c r="G5718" s="355">
        <v>0</v>
      </c>
      <c r="H5718">
        <v>1.14086</v>
      </c>
      <c r="I5718">
        <v>1.5</v>
      </c>
      <c r="J5718" s="355">
        <v>22362.84</v>
      </c>
    </row>
    <row r="5719" spans="1:10" x14ac:dyDescent="0.2">
      <c r="A5719">
        <v>13542</v>
      </c>
      <c r="B5719" s="585">
        <v>43412.381944444445</v>
      </c>
      <c r="C5719" s="376" t="s">
        <v>92</v>
      </c>
      <c r="D5719" s="355">
        <v>2849</v>
      </c>
      <c r="E5719">
        <v>0.03</v>
      </c>
      <c r="F5719">
        <v>1.1415</v>
      </c>
      <c r="G5719" s="355">
        <v>0</v>
      </c>
      <c r="H5719">
        <v>0</v>
      </c>
    </row>
    <row r="5720" spans="1:10" x14ac:dyDescent="0.2">
      <c r="A5720">
        <v>13663</v>
      </c>
      <c r="B5720" s="585">
        <v>43418.043055555558</v>
      </c>
      <c r="C5720" s="376" t="s">
        <v>2050</v>
      </c>
      <c r="D5720" s="355">
        <v>2849</v>
      </c>
      <c r="E5720">
        <v>0.03</v>
      </c>
      <c r="F5720">
        <v>1.13042</v>
      </c>
      <c r="G5720" s="355">
        <v>0</v>
      </c>
      <c r="H5720">
        <v>1.13042</v>
      </c>
      <c r="I5720">
        <v>-34.880000000000003</v>
      </c>
      <c r="J5720" s="355">
        <v>22298.18</v>
      </c>
    </row>
    <row r="5721" spans="1:10" x14ac:dyDescent="0.2">
      <c r="A5721">
        <v>13547</v>
      </c>
      <c r="B5721" s="585">
        <v>43412.564583333333</v>
      </c>
      <c r="C5721" s="376" t="s">
        <v>93</v>
      </c>
      <c r="D5721" s="355">
        <v>2850</v>
      </c>
      <c r="E5721">
        <v>0.01</v>
      </c>
      <c r="F5721">
        <v>1.1408400000000001</v>
      </c>
      <c r="G5721" s="355">
        <v>0</v>
      </c>
      <c r="H5721">
        <v>0</v>
      </c>
    </row>
    <row r="5722" spans="1:10" x14ac:dyDescent="0.2">
      <c r="A5722">
        <v>13552</v>
      </c>
      <c r="B5722" s="585">
        <v>43412.756944444445</v>
      </c>
      <c r="C5722" s="376" t="s">
        <v>2050</v>
      </c>
      <c r="D5722" s="355">
        <v>2850</v>
      </c>
      <c r="E5722">
        <v>0.01</v>
      </c>
      <c r="F5722">
        <v>1.1416200000000001</v>
      </c>
      <c r="G5722" s="355">
        <v>0</v>
      </c>
      <c r="H5722">
        <v>1.1416200000000001</v>
      </c>
      <c r="I5722">
        <v>-0.85</v>
      </c>
      <c r="J5722" s="355">
        <v>22361.99</v>
      </c>
    </row>
    <row r="5723" spans="1:10" x14ac:dyDescent="0.2">
      <c r="A5723">
        <v>13549</v>
      </c>
      <c r="B5723" s="585">
        <v>43412.722916666666</v>
      </c>
      <c r="C5723" s="376" t="s">
        <v>93</v>
      </c>
      <c r="D5723" s="355">
        <v>2851</v>
      </c>
      <c r="E5723">
        <v>0.02</v>
      </c>
      <c r="F5723">
        <v>1.14436</v>
      </c>
      <c r="G5723" s="355">
        <v>0</v>
      </c>
      <c r="H5723">
        <v>0</v>
      </c>
    </row>
    <row r="5724" spans="1:10" x14ac:dyDescent="0.2">
      <c r="A5724">
        <v>13553</v>
      </c>
      <c r="B5724" s="585">
        <v>43412.756944444445</v>
      </c>
      <c r="C5724" s="376" t="s">
        <v>2050</v>
      </c>
      <c r="D5724" s="355">
        <v>2851</v>
      </c>
      <c r="E5724">
        <v>0.02</v>
      </c>
      <c r="F5724">
        <v>1.1416200000000001</v>
      </c>
      <c r="G5724" s="355">
        <v>0</v>
      </c>
      <c r="H5724">
        <v>1.1416200000000001</v>
      </c>
      <c r="I5724">
        <v>5.34</v>
      </c>
      <c r="J5724" s="355">
        <v>22367.33</v>
      </c>
    </row>
    <row r="5725" spans="1:10" x14ac:dyDescent="0.2">
      <c r="A5725">
        <v>13554</v>
      </c>
      <c r="B5725" s="585">
        <v>43412.756944444445</v>
      </c>
      <c r="C5725" s="376" t="s">
        <v>93</v>
      </c>
      <c r="D5725" s="355">
        <v>2852</v>
      </c>
      <c r="E5725">
        <v>0.01</v>
      </c>
      <c r="F5725">
        <v>1.1415900000000001</v>
      </c>
      <c r="G5725" s="355">
        <v>0</v>
      </c>
      <c r="H5725">
        <v>0</v>
      </c>
    </row>
    <row r="5726" spans="1:10" x14ac:dyDescent="0.2">
      <c r="A5726">
        <v>13556</v>
      </c>
      <c r="B5726" s="585">
        <v>43412.819444444445</v>
      </c>
      <c r="C5726" s="376" t="s">
        <v>2050</v>
      </c>
      <c r="D5726" s="355">
        <v>2852</v>
      </c>
      <c r="E5726">
        <v>0.01</v>
      </c>
      <c r="F5726">
        <v>1.14002</v>
      </c>
      <c r="G5726" s="355">
        <v>0</v>
      </c>
      <c r="H5726">
        <v>1.14002</v>
      </c>
      <c r="I5726">
        <v>1.5</v>
      </c>
      <c r="J5726" s="355">
        <v>22368.83</v>
      </c>
    </row>
    <row r="5727" spans="1:10" x14ac:dyDescent="0.2">
      <c r="A5727">
        <v>13557</v>
      </c>
      <c r="B5727" s="585">
        <v>43412.819444444445</v>
      </c>
      <c r="C5727" s="376" t="s">
        <v>93</v>
      </c>
      <c r="D5727" s="355">
        <v>2853</v>
      </c>
      <c r="E5727">
        <v>0.01</v>
      </c>
      <c r="F5727">
        <v>1.13995</v>
      </c>
      <c r="G5727" s="355">
        <v>0</v>
      </c>
      <c r="H5727">
        <v>0</v>
      </c>
    </row>
    <row r="5728" spans="1:10" x14ac:dyDescent="0.2">
      <c r="A5728">
        <v>13559</v>
      </c>
      <c r="B5728" s="585">
        <v>43412.878472222219</v>
      </c>
      <c r="C5728" s="376" t="s">
        <v>2050</v>
      </c>
      <c r="D5728" s="355">
        <v>2853</v>
      </c>
      <c r="E5728">
        <v>0.01</v>
      </c>
      <c r="F5728">
        <v>1.1383799999999999</v>
      </c>
      <c r="G5728" s="355">
        <v>0</v>
      </c>
      <c r="H5728">
        <v>1.1383799999999999</v>
      </c>
      <c r="I5728">
        <v>1.5</v>
      </c>
      <c r="J5728" s="355">
        <v>22370.33</v>
      </c>
    </row>
    <row r="5729" spans="1:10" x14ac:dyDescent="0.2">
      <c r="A5729">
        <v>13560</v>
      </c>
      <c r="B5729" s="585">
        <v>43412.878472222219</v>
      </c>
      <c r="C5729" s="376" t="s">
        <v>93</v>
      </c>
      <c r="D5729" s="355">
        <v>2854</v>
      </c>
      <c r="E5729">
        <v>0.01</v>
      </c>
      <c r="F5729">
        <v>1.13835</v>
      </c>
      <c r="G5729" s="355">
        <v>0</v>
      </c>
      <c r="H5729">
        <v>0</v>
      </c>
    </row>
    <row r="5730" spans="1:10" x14ac:dyDescent="0.2">
      <c r="A5730">
        <v>13567</v>
      </c>
      <c r="B5730" s="585">
        <v>43412.904166666667</v>
      </c>
      <c r="C5730" s="376" t="s">
        <v>2050</v>
      </c>
      <c r="D5730" s="355">
        <v>2854</v>
      </c>
      <c r="E5730">
        <v>0.01</v>
      </c>
      <c r="F5730">
        <v>1.1367799999999999</v>
      </c>
      <c r="G5730" s="355">
        <v>0</v>
      </c>
      <c r="H5730">
        <v>1.1367799999999999</v>
      </c>
      <c r="I5730">
        <v>1.5</v>
      </c>
      <c r="J5730" s="355">
        <v>22371.83</v>
      </c>
    </row>
    <row r="5731" spans="1:10" x14ac:dyDescent="0.2">
      <c r="A5731">
        <v>13562</v>
      </c>
      <c r="B5731" s="585">
        <v>43412.883333333331</v>
      </c>
      <c r="C5731" s="376" t="s">
        <v>92</v>
      </c>
      <c r="D5731" s="355">
        <v>2855</v>
      </c>
      <c r="E5731">
        <v>0.06</v>
      </c>
      <c r="F5731">
        <v>1.1379999999999999</v>
      </c>
      <c r="G5731" s="355">
        <v>0</v>
      </c>
      <c r="H5731">
        <v>0</v>
      </c>
    </row>
    <row r="5732" spans="1:10" x14ac:dyDescent="0.2">
      <c r="A5732">
        <v>13664</v>
      </c>
      <c r="B5732" s="585">
        <v>43418.043055555558</v>
      </c>
      <c r="C5732" s="376" t="s">
        <v>2050</v>
      </c>
      <c r="D5732" s="355">
        <v>2855</v>
      </c>
      <c r="E5732">
        <v>0.06</v>
      </c>
      <c r="F5732">
        <v>1.13042</v>
      </c>
      <c r="G5732" s="355">
        <v>0</v>
      </c>
      <c r="H5732">
        <v>1.13042</v>
      </c>
      <c r="I5732">
        <v>-48.75</v>
      </c>
      <c r="J5732" s="355">
        <v>22249.43</v>
      </c>
    </row>
    <row r="5733" spans="1:10" x14ac:dyDescent="0.2">
      <c r="A5733">
        <v>13568</v>
      </c>
      <c r="B5733" s="585">
        <v>43412.904166666667</v>
      </c>
      <c r="C5733" s="376" t="s">
        <v>93</v>
      </c>
      <c r="D5733" s="355">
        <v>2856</v>
      </c>
      <c r="E5733">
        <v>0.01</v>
      </c>
      <c r="F5733">
        <v>1.1367400000000001</v>
      </c>
      <c r="G5733" s="355">
        <v>0</v>
      </c>
      <c r="H5733">
        <v>0</v>
      </c>
    </row>
    <row r="5734" spans="1:10" x14ac:dyDescent="0.2">
      <c r="A5734">
        <v>13575</v>
      </c>
      <c r="B5734" s="585">
        <v>43413.200694444444</v>
      </c>
      <c r="C5734" s="376" t="s">
        <v>2050</v>
      </c>
      <c r="D5734" s="355">
        <v>2856</v>
      </c>
      <c r="E5734">
        <v>0.01</v>
      </c>
      <c r="F5734">
        <v>1.13524</v>
      </c>
      <c r="G5734" s="355">
        <v>0</v>
      </c>
      <c r="H5734">
        <v>1.13524</v>
      </c>
      <c r="I5734">
        <v>1.5</v>
      </c>
      <c r="J5734" s="355">
        <v>22373.33</v>
      </c>
    </row>
    <row r="5735" spans="1:10" x14ac:dyDescent="0.2">
      <c r="A5735">
        <v>13576</v>
      </c>
      <c r="B5735" s="585">
        <v>43413.200694444444</v>
      </c>
      <c r="C5735" s="376" t="s">
        <v>93</v>
      </c>
      <c r="D5735" s="355">
        <v>2857</v>
      </c>
      <c r="E5735">
        <v>0.01</v>
      </c>
      <c r="F5735">
        <v>1.1352199999999999</v>
      </c>
      <c r="G5735" s="355">
        <v>0</v>
      </c>
      <c r="H5735">
        <v>0</v>
      </c>
    </row>
    <row r="5736" spans="1:10" x14ac:dyDescent="0.2">
      <c r="A5736">
        <v>13584</v>
      </c>
      <c r="B5736" s="585">
        <v>43413.381944444445</v>
      </c>
      <c r="C5736" s="376" t="s">
        <v>2050</v>
      </c>
      <c r="D5736" s="355">
        <v>2857</v>
      </c>
      <c r="E5736">
        <v>0.01</v>
      </c>
      <c r="F5736">
        <v>1.13365</v>
      </c>
      <c r="G5736" s="355">
        <v>0</v>
      </c>
      <c r="H5736">
        <v>1.13365</v>
      </c>
      <c r="I5736">
        <v>1.5</v>
      </c>
      <c r="J5736" s="355">
        <v>22374.83</v>
      </c>
    </row>
    <row r="5737" spans="1:10" x14ac:dyDescent="0.2">
      <c r="A5737">
        <v>13578</v>
      </c>
      <c r="B5737" s="585">
        <v>43413.240972222222</v>
      </c>
      <c r="C5737" s="376" t="s">
        <v>92</v>
      </c>
      <c r="D5737" s="355">
        <v>2858</v>
      </c>
      <c r="E5737">
        <v>0.1</v>
      </c>
      <c r="F5737">
        <v>1.1345000000000001</v>
      </c>
      <c r="G5737" s="355">
        <v>0</v>
      </c>
      <c r="H5737">
        <v>0</v>
      </c>
    </row>
    <row r="5738" spans="1:10" x14ac:dyDescent="0.2">
      <c r="A5738">
        <v>13665</v>
      </c>
      <c r="B5738" s="585">
        <v>43418.043055555558</v>
      </c>
      <c r="C5738" s="376" t="s">
        <v>2050</v>
      </c>
      <c r="D5738" s="355">
        <v>2858</v>
      </c>
      <c r="E5738">
        <v>0.1</v>
      </c>
      <c r="F5738">
        <v>1.13042</v>
      </c>
      <c r="G5738" s="355">
        <v>0</v>
      </c>
      <c r="H5738">
        <v>1.13042</v>
      </c>
      <c r="I5738">
        <v>-45.06</v>
      </c>
      <c r="J5738" s="355">
        <v>22204.37</v>
      </c>
    </row>
    <row r="5739" spans="1:10" x14ac:dyDescent="0.2">
      <c r="A5739">
        <v>13585</v>
      </c>
      <c r="B5739" s="585">
        <v>43413.381944444445</v>
      </c>
      <c r="C5739" s="376" t="s">
        <v>93</v>
      </c>
      <c r="D5739" s="355">
        <v>2859</v>
      </c>
      <c r="E5739">
        <v>0.01</v>
      </c>
      <c r="F5739">
        <v>1.1336299999999999</v>
      </c>
      <c r="G5739" s="355">
        <v>0</v>
      </c>
      <c r="H5739">
        <v>0</v>
      </c>
    </row>
    <row r="5740" spans="1:10" x14ac:dyDescent="0.2">
      <c r="A5740">
        <v>13587</v>
      </c>
      <c r="B5740" s="585">
        <v>43413.792361111111</v>
      </c>
      <c r="C5740" s="376" t="s">
        <v>2050</v>
      </c>
      <c r="D5740" s="355">
        <v>2859</v>
      </c>
      <c r="E5740">
        <v>0.01</v>
      </c>
      <c r="F5740">
        <v>1.1320600000000001</v>
      </c>
      <c r="G5740" s="355">
        <v>0</v>
      </c>
      <c r="H5740">
        <v>1.1320600000000001</v>
      </c>
      <c r="I5740">
        <v>1.5</v>
      </c>
      <c r="J5740" s="355">
        <v>22376.33</v>
      </c>
    </row>
    <row r="5741" spans="1:10" x14ac:dyDescent="0.2">
      <c r="A5741">
        <v>13588</v>
      </c>
      <c r="B5741" s="585">
        <v>43413.792361111111</v>
      </c>
      <c r="C5741" s="376" t="s">
        <v>93</v>
      </c>
      <c r="D5741" s="355">
        <v>2860</v>
      </c>
      <c r="E5741">
        <v>0.01</v>
      </c>
      <c r="F5741">
        <v>1.13202</v>
      </c>
      <c r="G5741" s="355">
        <v>0</v>
      </c>
      <c r="H5741">
        <v>0</v>
      </c>
    </row>
    <row r="5742" spans="1:10" x14ac:dyDescent="0.2">
      <c r="A5742">
        <v>13603</v>
      </c>
      <c r="B5742" s="585">
        <v>43416.355555555558</v>
      </c>
      <c r="C5742" s="376" t="s">
        <v>2050</v>
      </c>
      <c r="D5742" s="355">
        <v>2860</v>
      </c>
      <c r="E5742">
        <v>0.01</v>
      </c>
      <c r="F5742">
        <v>1.13052</v>
      </c>
      <c r="G5742" s="355">
        <v>0</v>
      </c>
      <c r="H5742">
        <v>1.13052</v>
      </c>
      <c r="I5742">
        <v>1.5</v>
      </c>
      <c r="J5742" s="355">
        <v>22377.82</v>
      </c>
    </row>
    <row r="5743" spans="1:10" x14ac:dyDescent="0.2">
      <c r="A5743">
        <v>13596</v>
      </c>
      <c r="B5743" s="585">
        <v>43416.307638888888</v>
      </c>
      <c r="C5743" s="376" t="s">
        <v>92</v>
      </c>
      <c r="D5743" s="355">
        <v>2861</v>
      </c>
      <c r="E5743">
        <v>0.19</v>
      </c>
      <c r="F5743">
        <v>1.1309800000000001</v>
      </c>
      <c r="G5743" s="355">
        <v>0</v>
      </c>
      <c r="H5743">
        <v>0</v>
      </c>
    </row>
    <row r="5744" spans="1:10" x14ac:dyDescent="0.2">
      <c r="A5744">
        <v>13666</v>
      </c>
      <c r="B5744" s="585">
        <v>43418.043055555558</v>
      </c>
      <c r="C5744" s="376" t="s">
        <v>2050</v>
      </c>
      <c r="D5744" s="355">
        <v>2861</v>
      </c>
      <c r="E5744">
        <v>0.19</v>
      </c>
      <c r="F5744">
        <v>1.13042</v>
      </c>
      <c r="G5744" s="355">
        <v>0</v>
      </c>
      <c r="H5744">
        <v>1.13042</v>
      </c>
      <c r="I5744">
        <v>-16.48</v>
      </c>
      <c r="J5744" s="355">
        <v>22187.88</v>
      </c>
    </row>
    <row r="5745" spans="1:10" x14ac:dyDescent="0.2">
      <c r="A5745">
        <v>13604</v>
      </c>
      <c r="B5745" s="585">
        <v>43416.355555555558</v>
      </c>
      <c r="C5745" s="376" t="s">
        <v>93</v>
      </c>
      <c r="D5745" s="355">
        <v>2862</v>
      </c>
      <c r="E5745">
        <v>0.01</v>
      </c>
      <c r="F5745">
        <v>1.1305000000000001</v>
      </c>
      <c r="G5745" s="355">
        <v>0</v>
      </c>
      <c r="H5745">
        <v>0</v>
      </c>
    </row>
    <row r="5746" spans="1:10" x14ac:dyDescent="0.2">
      <c r="A5746">
        <v>13606</v>
      </c>
      <c r="B5746" s="585">
        <v>43416.361805555556</v>
      </c>
      <c r="C5746" s="376" t="s">
        <v>2050</v>
      </c>
      <c r="D5746" s="355">
        <v>2862</v>
      </c>
      <c r="E5746">
        <v>0.01</v>
      </c>
      <c r="F5746">
        <v>1.12893</v>
      </c>
      <c r="G5746" s="355">
        <v>0</v>
      </c>
      <c r="H5746">
        <v>1.12893</v>
      </c>
      <c r="I5746">
        <v>1.5</v>
      </c>
      <c r="J5746" s="355">
        <v>22379.32</v>
      </c>
    </row>
    <row r="5747" spans="1:10" x14ac:dyDescent="0.2">
      <c r="A5747">
        <v>13607</v>
      </c>
      <c r="B5747" s="585">
        <v>43416.364583333336</v>
      </c>
      <c r="C5747" s="376" t="s">
        <v>93</v>
      </c>
      <c r="D5747" s="355">
        <v>2863</v>
      </c>
      <c r="E5747">
        <v>0.01</v>
      </c>
      <c r="F5747">
        <v>1.12768</v>
      </c>
      <c r="G5747" s="355">
        <v>0</v>
      </c>
      <c r="H5747">
        <v>0</v>
      </c>
    </row>
    <row r="5748" spans="1:10" x14ac:dyDescent="0.2">
      <c r="A5748">
        <v>13617</v>
      </c>
      <c r="B5748" s="585">
        <v>43416.415277777778</v>
      </c>
      <c r="C5748" s="376" t="s">
        <v>2050</v>
      </c>
      <c r="D5748" s="355">
        <v>2863</v>
      </c>
      <c r="E5748">
        <v>0.01</v>
      </c>
      <c r="F5748">
        <v>1.1261099999999999</v>
      </c>
      <c r="G5748" s="355">
        <v>0</v>
      </c>
      <c r="H5748">
        <v>1.1261099999999999</v>
      </c>
      <c r="I5748">
        <v>1.5</v>
      </c>
      <c r="J5748" s="355">
        <v>22380.82</v>
      </c>
    </row>
    <row r="5749" spans="1:10" x14ac:dyDescent="0.2">
      <c r="A5749">
        <v>13609</v>
      </c>
      <c r="B5749" s="585">
        <v>43416.368055555555</v>
      </c>
      <c r="C5749" s="376" t="s">
        <v>92</v>
      </c>
      <c r="D5749" s="355">
        <v>2864</v>
      </c>
      <c r="E5749">
        <v>0.34</v>
      </c>
      <c r="F5749">
        <v>1.12744</v>
      </c>
      <c r="G5749" s="355">
        <v>0</v>
      </c>
      <c r="H5749">
        <v>0</v>
      </c>
    </row>
    <row r="5750" spans="1:10" x14ac:dyDescent="0.2">
      <c r="A5750">
        <v>13667</v>
      </c>
      <c r="B5750" s="585">
        <v>43418.043055555558</v>
      </c>
      <c r="C5750" s="376" t="s">
        <v>2050</v>
      </c>
      <c r="D5750" s="355">
        <v>2864</v>
      </c>
      <c r="E5750">
        <v>0.34</v>
      </c>
      <c r="F5750">
        <v>1.13042</v>
      </c>
      <c r="G5750" s="355">
        <v>0</v>
      </c>
      <c r="H5750">
        <v>1.13042</v>
      </c>
      <c r="I5750">
        <v>90.86</v>
      </c>
      <c r="J5750" s="355">
        <v>22278.74</v>
      </c>
    </row>
    <row r="5751" spans="1:10" x14ac:dyDescent="0.2">
      <c r="A5751">
        <v>13618</v>
      </c>
      <c r="B5751" s="585">
        <v>43416.415277777778</v>
      </c>
      <c r="C5751" s="376" t="s">
        <v>93</v>
      </c>
      <c r="D5751" s="355">
        <v>2865</v>
      </c>
      <c r="E5751">
        <v>0.01</v>
      </c>
      <c r="F5751">
        <v>1.1260699999999999</v>
      </c>
      <c r="G5751" s="355">
        <v>0</v>
      </c>
      <c r="H5751">
        <v>0</v>
      </c>
    </row>
    <row r="5752" spans="1:10" x14ac:dyDescent="0.2">
      <c r="A5752">
        <v>13620</v>
      </c>
      <c r="B5752" s="585">
        <v>43416.428472222222</v>
      </c>
      <c r="C5752" s="376" t="s">
        <v>2050</v>
      </c>
      <c r="D5752" s="355">
        <v>2865</v>
      </c>
      <c r="E5752">
        <v>0.01</v>
      </c>
      <c r="F5752">
        <v>1.1245000000000001</v>
      </c>
      <c r="G5752" s="355">
        <v>0</v>
      </c>
      <c r="H5752">
        <v>1.1245000000000001</v>
      </c>
      <c r="I5752">
        <v>1.5</v>
      </c>
      <c r="J5752" s="355">
        <v>22382.32</v>
      </c>
    </row>
    <row r="5753" spans="1:10" x14ac:dyDescent="0.2">
      <c r="A5753">
        <v>13621</v>
      </c>
      <c r="B5753" s="585">
        <v>43416.428472222222</v>
      </c>
      <c r="C5753" s="376" t="s">
        <v>93</v>
      </c>
      <c r="D5753" s="355">
        <v>2866</v>
      </c>
      <c r="E5753">
        <v>0.01</v>
      </c>
      <c r="F5753">
        <v>1.1244400000000001</v>
      </c>
      <c r="G5753" s="355">
        <v>0</v>
      </c>
      <c r="H5753">
        <v>0</v>
      </c>
    </row>
    <row r="5754" spans="1:10" x14ac:dyDescent="0.2">
      <c r="A5754">
        <v>13632</v>
      </c>
      <c r="B5754" s="585">
        <v>43416.965277777781</v>
      </c>
      <c r="C5754" s="376" t="s">
        <v>2050</v>
      </c>
      <c r="D5754" s="355">
        <v>2866</v>
      </c>
      <c r="E5754">
        <v>0.01</v>
      </c>
      <c r="F5754">
        <v>1.12287</v>
      </c>
      <c r="G5754" s="355">
        <v>0</v>
      </c>
      <c r="H5754">
        <v>1.12287</v>
      </c>
      <c r="I5754">
        <v>1.5</v>
      </c>
      <c r="J5754" s="355">
        <v>22383.82</v>
      </c>
    </row>
    <row r="5755" spans="1:10" x14ac:dyDescent="0.2">
      <c r="A5755">
        <v>13623</v>
      </c>
      <c r="B5755" s="585">
        <v>43416.850694444445</v>
      </c>
      <c r="C5755" s="376" t="s">
        <v>92</v>
      </c>
      <c r="D5755" s="355">
        <v>2867</v>
      </c>
      <c r="E5755">
        <v>0.61</v>
      </c>
      <c r="F5755">
        <v>1.1239399999999999</v>
      </c>
      <c r="G5755" s="355">
        <v>0</v>
      </c>
      <c r="H5755">
        <v>0</v>
      </c>
    </row>
    <row r="5756" spans="1:10" x14ac:dyDescent="0.2">
      <c r="A5756">
        <v>13668</v>
      </c>
      <c r="B5756" s="585">
        <v>43418.043055555558</v>
      </c>
      <c r="C5756" s="376" t="s">
        <v>2050</v>
      </c>
      <c r="D5756" s="355">
        <v>2867</v>
      </c>
      <c r="E5756">
        <v>0.61</v>
      </c>
      <c r="F5756">
        <v>1.13042</v>
      </c>
      <c r="G5756" s="355">
        <v>0</v>
      </c>
      <c r="H5756">
        <v>1.13042</v>
      </c>
      <c r="I5756">
        <v>376.52</v>
      </c>
      <c r="J5756" s="355">
        <v>22655.26</v>
      </c>
    </row>
    <row r="5757" spans="1:10" x14ac:dyDescent="0.2">
      <c r="A5757">
        <v>13633</v>
      </c>
      <c r="B5757" s="585">
        <v>43416.965277777781</v>
      </c>
      <c r="C5757" s="376" t="s">
        <v>93</v>
      </c>
      <c r="D5757" s="355">
        <v>2868</v>
      </c>
      <c r="E5757">
        <v>0.01</v>
      </c>
      <c r="F5757">
        <v>1.1228199999999999</v>
      </c>
      <c r="G5757" s="355">
        <v>0</v>
      </c>
      <c r="H5757">
        <v>0</v>
      </c>
    </row>
    <row r="5758" spans="1:10" x14ac:dyDescent="0.2">
      <c r="A5758">
        <v>13695</v>
      </c>
      <c r="B5758" s="585">
        <v>43418.819444444445</v>
      </c>
      <c r="C5758" s="376" t="s">
        <v>2050</v>
      </c>
      <c r="D5758" s="355">
        <v>2868</v>
      </c>
      <c r="E5758">
        <v>0.01</v>
      </c>
      <c r="F5758">
        <v>1.1292500000000001</v>
      </c>
      <c r="G5758" s="355">
        <v>0</v>
      </c>
      <c r="H5758">
        <v>1.1292500000000001</v>
      </c>
      <c r="I5758">
        <v>-6.37</v>
      </c>
      <c r="J5758" s="355">
        <v>22657.88</v>
      </c>
    </row>
    <row r="5759" spans="1:10" x14ac:dyDescent="0.2">
      <c r="A5759">
        <v>13644</v>
      </c>
      <c r="B5759" s="585">
        <v>43417.603472222225</v>
      </c>
      <c r="C5759" s="376" t="s">
        <v>93</v>
      </c>
      <c r="D5759" s="355">
        <v>2869</v>
      </c>
      <c r="E5759">
        <v>0.02</v>
      </c>
      <c r="F5759">
        <v>1.12632</v>
      </c>
      <c r="G5759" s="355">
        <v>0</v>
      </c>
      <c r="H5759">
        <v>0</v>
      </c>
    </row>
    <row r="5760" spans="1:10" x14ac:dyDescent="0.2">
      <c r="A5760">
        <v>13696</v>
      </c>
      <c r="B5760" s="585">
        <v>43418.819444444445</v>
      </c>
      <c r="C5760" s="376" t="s">
        <v>2050</v>
      </c>
      <c r="D5760" s="355">
        <v>2869</v>
      </c>
      <c r="E5760">
        <v>0.02</v>
      </c>
      <c r="F5760">
        <v>1.1292500000000001</v>
      </c>
      <c r="G5760" s="355">
        <v>0</v>
      </c>
      <c r="H5760">
        <v>1.1292500000000001</v>
      </c>
      <c r="I5760">
        <v>-5.87</v>
      </c>
      <c r="J5760" s="355">
        <v>22652.01</v>
      </c>
    </row>
    <row r="5761" spans="1:10" x14ac:dyDescent="0.2">
      <c r="A5761">
        <v>13657</v>
      </c>
      <c r="B5761" s="585">
        <v>43418.040972222225</v>
      </c>
      <c r="C5761" s="376" t="s">
        <v>93</v>
      </c>
      <c r="D5761" s="355">
        <v>2870</v>
      </c>
      <c r="E5761">
        <v>0.03</v>
      </c>
      <c r="F5761">
        <v>1.1298299999999999</v>
      </c>
      <c r="G5761" s="355">
        <v>0</v>
      </c>
      <c r="H5761">
        <v>0</v>
      </c>
    </row>
    <row r="5762" spans="1:10" x14ac:dyDescent="0.2">
      <c r="A5762">
        <v>13697</v>
      </c>
      <c r="B5762" s="585">
        <v>43418.819444444445</v>
      </c>
      <c r="C5762" s="376" t="s">
        <v>2050</v>
      </c>
      <c r="D5762" s="355">
        <v>2870</v>
      </c>
      <c r="E5762">
        <v>0.03</v>
      </c>
      <c r="F5762">
        <v>1.1292500000000001</v>
      </c>
      <c r="G5762" s="355">
        <v>0</v>
      </c>
      <c r="H5762">
        <v>1.1292500000000001</v>
      </c>
      <c r="I5762">
        <v>1.53</v>
      </c>
      <c r="J5762" s="355">
        <v>22653.54</v>
      </c>
    </row>
    <row r="5763" spans="1:10" x14ac:dyDescent="0.2">
      <c r="A5763">
        <v>13669</v>
      </c>
      <c r="B5763" s="585">
        <v>43418.043055555558</v>
      </c>
      <c r="C5763" s="376" t="s">
        <v>92</v>
      </c>
      <c r="D5763" s="355">
        <v>2871</v>
      </c>
      <c r="E5763">
        <v>0.01</v>
      </c>
      <c r="F5763">
        <v>1.1305400000000001</v>
      </c>
      <c r="G5763" s="355">
        <v>0</v>
      </c>
      <c r="H5763">
        <v>0</v>
      </c>
    </row>
    <row r="5764" spans="1:10" x14ac:dyDescent="0.2">
      <c r="A5764">
        <v>13671</v>
      </c>
      <c r="B5764" s="585">
        <v>43418.043749999997</v>
      </c>
      <c r="C5764" s="376" t="s">
        <v>2050</v>
      </c>
      <c r="D5764" s="355">
        <v>2871</v>
      </c>
      <c r="E5764">
        <v>0.01</v>
      </c>
      <c r="F5764">
        <v>1.1321099999999999</v>
      </c>
      <c r="G5764" s="355">
        <v>0</v>
      </c>
      <c r="H5764">
        <v>1.1321099999999999</v>
      </c>
      <c r="I5764">
        <v>1.5</v>
      </c>
      <c r="J5764" s="355">
        <v>22656.76</v>
      </c>
    </row>
    <row r="5765" spans="1:10" x14ac:dyDescent="0.2">
      <c r="A5765">
        <v>13672</v>
      </c>
      <c r="B5765" s="585">
        <v>43418.045138888891</v>
      </c>
      <c r="C5765" s="376" t="s">
        <v>92</v>
      </c>
      <c r="D5765" s="355">
        <v>2872</v>
      </c>
      <c r="E5765">
        <v>0.01</v>
      </c>
      <c r="F5765">
        <v>1.1316299999999999</v>
      </c>
      <c r="G5765" s="355">
        <v>0</v>
      </c>
      <c r="H5765">
        <v>0</v>
      </c>
    </row>
    <row r="5766" spans="1:10" x14ac:dyDescent="0.2">
      <c r="A5766">
        <v>13677</v>
      </c>
      <c r="B5766" s="585">
        <v>43418.645833333336</v>
      </c>
      <c r="C5766" s="376" t="s">
        <v>2050</v>
      </c>
      <c r="D5766" s="355">
        <v>2872</v>
      </c>
      <c r="E5766">
        <v>0.01</v>
      </c>
      <c r="F5766">
        <v>1.1308499999999999</v>
      </c>
      <c r="G5766" s="355">
        <v>0</v>
      </c>
      <c r="H5766">
        <v>1.1308499999999999</v>
      </c>
      <c r="I5766">
        <v>-0.85</v>
      </c>
      <c r="J5766" s="355">
        <v>22655.91</v>
      </c>
    </row>
    <row r="5767" spans="1:10" x14ac:dyDescent="0.2">
      <c r="A5767">
        <v>13674</v>
      </c>
      <c r="B5767" s="585">
        <v>43418.381249999999</v>
      </c>
      <c r="C5767" s="376" t="s">
        <v>92</v>
      </c>
      <c r="D5767" s="355">
        <v>2873</v>
      </c>
      <c r="E5767">
        <v>0.02</v>
      </c>
      <c r="F5767">
        <v>1.1281099999999999</v>
      </c>
      <c r="G5767" s="355">
        <v>0</v>
      </c>
      <c r="H5767">
        <v>0</v>
      </c>
    </row>
    <row r="5768" spans="1:10" x14ac:dyDescent="0.2">
      <c r="A5768">
        <v>13678</v>
      </c>
      <c r="B5768" s="585">
        <v>43418.645833333336</v>
      </c>
      <c r="C5768" s="376" t="s">
        <v>2050</v>
      </c>
      <c r="D5768" s="355">
        <v>2873</v>
      </c>
      <c r="E5768">
        <v>0.02</v>
      </c>
      <c r="F5768">
        <v>1.1308499999999999</v>
      </c>
      <c r="G5768" s="355">
        <v>0</v>
      </c>
      <c r="H5768">
        <v>1.1308499999999999</v>
      </c>
      <c r="I5768">
        <v>5.34</v>
      </c>
      <c r="J5768" s="355">
        <v>22661.25</v>
      </c>
    </row>
    <row r="5769" spans="1:10" x14ac:dyDescent="0.2">
      <c r="A5769">
        <v>13679</v>
      </c>
      <c r="B5769" s="585">
        <v>43418.645833333336</v>
      </c>
      <c r="C5769" s="376" t="s">
        <v>92</v>
      </c>
      <c r="D5769" s="355">
        <v>2874</v>
      </c>
      <c r="E5769">
        <v>0.01</v>
      </c>
      <c r="F5769">
        <v>1.13089</v>
      </c>
      <c r="G5769" s="355">
        <v>0</v>
      </c>
      <c r="H5769">
        <v>0</v>
      </c>
    </row>
    <row r="5770" spans="1:10" x14ac:dyDescent="0.2">
      <c r="A5770">
        <v>13681</v>
      </c>
      <c r="B5770" s="585">
        <v>43418.703472222223</v>
      </c>
      <c r="C5770" s="376" t="s">
        <v>2050</v>
      </c>
      <c r="D5770" s="355">
        <v>2874</v>
      </c>
      <c r="E5770">
        <v>0.01</v>
      </c>
      <c r="F5770">
        <v>1.13246</v>
      </c>
      <c r="G5770" s="355">
        <v>0</v>
      </c>
      <c r="H5770">
        <v>1.13246</v>
      </c>
      <c r="I5770">
        <v>1.5</v>
      </c>
      <c r="J5770" s="355">
        <v>22662.75</v>
      </c>
    </row>
    <row r="5771" spans="1:10" x14ac:dyDescent="0.2">
      <c r="A5771">
        <v>13682</v>
      </c>
      <c r="B5771" s="585">
        <v>43418.703472222223</v>
      </c>
      <c r="C5771" s="376" t="s">
        <v>92</v>
      </c>
      <c r="D5771" s="355">
        <v>2875</v>
      </c>
      <c r="E5771">
        <v>0.01</v>
      </c>
      <c r="F5771">
        <v>1.1325000000000001</v>
      </c>
      <c r="G5771" s="355">
        <v>0</v>
      </c>
      <c r="H5771">
        <v>0</v>
      </c>
    </row>
    <row r="5772" spans="1:10" x14ac:dyDescent="0.2">
      <c r="A5772">
        <v>13684</v>
      </c>
      <c r="B5772" s="585">
        <v>43418.70416666667</v>
      </c>
      <c r="C5772" s="376" t="s">
        <v>2050</v>
      </c>
      <c r="D5772" s="355">
        <v>2875</v>
      </c>
      <c r="E5772">
        <v>0.01</v>
      </c>
      <c r="F5772">
        <v>1.1340699999999999</v>
      </c>
      <c r="G5772" s="355">
        <v>0</v>
      </c>
      <c r="H5772">
        <v>1.1340699999999999</v>
      </c>
      <c r="I5772">
        <v>1.5</v>
      </c>
      <c r="J5772" s="355">
        <v>22664.25</v>
      </c>
    </row>
    <row r="5773" spans="1:10" x14ac:dyDescent="0.2">
      <c r="A5773">
        <v>13685</v>
      </c>
      <c r="B5773" s="585">
        <v>43418.704861111109</v>
      </c>
      <c r="C5773" s="376" t="s">
        <v>93</v>
      </c>
      <c r="D5773" s="355">
        <v>2876</v>
      </c>
      <c r="E5773">
        <v>0.06</v>
      </c>
      <c r="F5773">
        <v>1.1343000000000001</v>
      </c>
      <c r="G5773" s="355">
        <v>0</v>
      </c>
      <c r="H5773">
        <v>0</v>
      </c>
    </row>
    <row r="5774" spans="1:10" x14ac:dyDescent="0.2">
      <c r="A5774">
        <v>13698</v>
      </c>
      <c r="B5774" s="585">
        <v>43418.819444444445</v>
      </c>
      <c r="C5774" s="376" t="s">
        <v>2050</v>
      </c>
      <c r="D5774" s="355">
        <v>2876</v>
      </c>
      <c r="E5774">
        <v>0.06</v>
      </c>
      <c r="F5774">
        <v>1.1292500000000001</v>
      </c>
      <c r="G5774" s="355">
        <v>0</v>
      </c>
      <c r="H5774">
        <v>1.1292500000000001</v>
      </c>
      <c r="I5774">
        <v>29.88</v>
      </c>
      <c r="J5774" s="355">
        <v>22683.42</v>
      </c>
    </row>
    <row r="5775" spans="1:10" x14ac:dyDescent="0.2">
      <c r="A5775">
        <v>13690</v>
      </c>
      <c r="B5775" s="585">
        <v>43418.704861111109</v>
      </c>
      <c r="C5775" s="376" t="s">
        <v>92</v>
      </c>
      <c r="D5775" s="355">
        <v>2877</v>
      </c>
      <c r="E5775">
        <v>0.01</v>
      </c>
      <c r="F5775">
        <v>1.1343399999999999</v>
      </c>
      <c r="G5775" s="355">
        <v>0</v>
      </c>
      <c r="H5775">
        <v>0</v>
      </c>
    </row>
    <row r="5776" spans="1:10" x14ac:dyDescent="0.2">
      <c r="A5776">
        <v>13704</v>
      </c>
      <c r="B5776" s="585">
        <v>43418.910416666666</v>
      </c>
      <c r="C5776" s="376" t="s">
        <v>2050</v>
      </c>
      <c r="D5776" s="355">
        <v>2877</v>
      </c>
      <c r="E5776">
        <v>0.01</v>
      </c>
      <c r="F5776">
        <v>1.13358</v>
      </c>
      <c r="G5776" s="355">
        <v>0</v>
      </c>
      <c r="H5776">
        <v>1.13358</v>
      </c>
      <c r="I5776">
        <v>-0.83</v>
      </c>
      <c r="J5776" s="355">
        <v>22682.59</v>
      </c>
    </row>
    <row r="5777" spans="1:10" x14ac:dyDescent="0.2">
      <c r="A5777">
        <v>13692</v>
      </c>
      <c r="B5777" s="585">
        <v>43418.729861111111</v>
      </c>
      <c r="C5777" s="376" t="s">
        <v>92</v>
      </c>
      <c r="D5777" s="355">
        <v>2878</v>
      </c>
      <c r="E5777">
        <v>0.02</v>
      </c>
      <c r="F5777">
        <v>1.1308400000000001</v>
      </c>
      <c r="G5777" s="355">
        <v>0</v>
      </c>
      <c r="H5777">
        <v>0</v>
      </c>
    </row>
    <row r="5778" spans="1:10" x14ac:dyDescent="0.2">
      <c r="A5778">
        <v>13705</v>
      </c>
      <c r="B5778" s="585">
        <v>43418.910416666666</v>
      </c>
      <c r="C5778" s="376" t="s">
        <v>2050</v>
      </c>
      <c r="D5778" s="355">
        <v>2878</v>
      </c>
      <c r="E5778">
        <v>0.02</v>
      </c>
      <c r="F5778">
        <v>1.13358</v>
      </c>
      <c r="G5778" s="355">
        <v>0</v>
      </c>
      <c r="H5778">
        <v>1.13358</v>
      </c>
      <c r="I5778">
        <v>5.34</v>
      </c>
      <c r="J5778" s="355">
        <v>22687.93</v>
      </c>
    </row>
    <row r="5779" spans="1:10" x14ac:dyDescent="0.2">
      <c r="A5779">
        <v>13699</v>
      </c>
      <c r="B5779" s="585">
        <v>43418.822916666664</v>
      </c>
      <c r="C5779" s="376" t="s">
        <v>93</v>
      </c>
      <c r="D5779" s="355">
        <v>2879</v>
      </c>
      <c r="E5779">
        <v>0.01</v>
      </c>
      <c r="F5779">
        <v>1.1289400000000001</v>
      </c>
      <c r="G5779" s="355">
        <v>0</v>
      </c>
      <c r="H5779">
        <v>0</v>
      </c>
    </row>
    <row r="5780" spans="1:10" x14ac:dyDescent="0.2">
      <c r="A5780">
        <v>13714</v>
      </c>
      <c r="B5780" s="585">
        <v>43419.492361111108</v>
      </c>
      <c r="C5780" s="376" t="s">
        <v>2050</v>
      </c>
      <c r="D5780" s="355">
        <v>2879</v>
      </c>
      <c r="E5780">
        <v>0.01</v>
      </c>
      <c r="F5780">
        <v>1.12991</v>
      </c>
      <c r="G5780" s="355">
        <v>0</v>
      </c>
      <c r="H5780">
        <v>1.12991</v>
      </c>
      <c r="I5780">
        <v>-0.84</v>
      </c>
      <c r="J5780" s="355">
        <v>22687.09</v>
      </c>
    </row>
    <row r="5781" spans="1:10" x14ac:dyDescent="0.2">
      <c r="A5781">
        <v>13701</v>
      </c>
      <c r="B5781" s="585">
        <v>43418.902083333334</v>
      </c>
      <c r="C5781" s="376" t="s">
        <v>93</v>
      </c>
      <c r="D5781" s="355">
        <v>2880</v>
      </c>
      <c r="E5781">
        <v>0.02</v>
      </c>
      <c r="F5781">
        <v>1.13246</v>
      </c>
      <c r="G5781" s="355">
        <v>0</v>
      </c>
      <c r="H5781">
        <v>0</v>
      </c>
    </row>
    <row r="5782" spans="1:10" x14ac:dyDescent="0.2">
      <c r="A5782">
        <v>13715</v>
      </c>
      <c r="B5782" s="585">
        <v>43419.492361111108</v>
      </c>
      <c r="C5782" s="376" t="s">
        <v>2050</v>
      </c>
      <c r="D5782" s="355">
        <v>2880</v>
      </c>
      <c r="E5782">
        <v>0.02</v>
      </c>
      <c r="F5782">
        <v>1.12991</v>
      </c>
      <c r="G5782" s="355">
        <v>0</v>
      </c>
      <c r="H5782">
        <v>1.12991</v>
      </c>
      <c r="I5782">
        <v>5.35</v>
      </c>
      <c r="J5782" s="355">
        <v>22692.44</v>
      </c>
    </row>
    <row r="5783" spans="1:10" x14ac:dyDescent="0.2">
      <c r="A5783">
        <v>13706</v>
      </c>
      <c r="B5783" s="585">
        <v>43418.910416666666</v>
      </c>
      <c r="C5783" s="376" t="s">
        <v>92</v>
      </c>
      <c r="D5783" s="355">
        <v>2881</v>
      </c>
      <c r="E5783">
        <v>0.01</v>
      </c>
      <c r="F5783">
        <v>1.13361</v>
      </c>
      <c r="G5783" s="355">
        <v>0</v>
      </c>
      <c r="H5783">
        <v>0</v>
      </c>
    </row>
    <row r="5784" spans="1:10" x14ac:dyDescent="0.2">
      <c r="A5784">
        <v>13724</v>
      </c>
      <c r="B5784" s="585">
        <v>43419.779166666667</v>
      </c>
      <c r="C5784" s="376" t="s">
        <v>2050</v>
      </c>
      <c r="D5784" s="355">
        <v>2881</v>
      </c>
      <c r="E5784">
        <v>0.01</v>
      </c>
      <c r="F5784">
        <v>1.13297</v>
      </c>
      <c r="G5784" s="355">
        <v>0</v>
      </c>
      <c r="H5784">
        <v>1.13297</v>
      </c>
      <c r="I5784">
        <v>-1.07</v>
      </c>
      <c r="J5784" s="355">
        <v>22692.87</v>
      </c>
    </row>
    <row r="5785" spans="1:10" x14ac:dyDescent="0.2">
      <c r="A5785">
        <v>13711</v>
      </c>
      <c r="B5785" s="585">
        <v>43419.492361111108</v>
      </c>
      <c r="C5785" s="376" t="s">
        <v>92</v>
      </c>
      <c r="D5785" s="355">
        <v>2882</v>
      </c>
      <c r="E5785">
        <v>0.02</v>
      </c>
      <c r="F5785">
        <v>1.1301099999999999</v>
      </c>
      <c r="G5785" s="355">
        <v>0</v>
      </c>
      <c r="H5785">
        <v>0</v>
      </c>
    </row>
    <row r="5786" spans="1:10" x14ac:dyDescent="0.2">
      <c r="A5786">
        <v>13725</v>
      </c>
      <c r="B5786" s="585">
        <v>43419.779166666667</v>
      </c>
      <c r="C5786" s="376" t="s">
        <v>2050</v>
      </c>
      <c r="D5786" s="355">
        <v>2882</v>
      </c>
      <c r="E5786">
        <v>0.02</v>
      </c>
      <c r="F5786">
        <v>1.13297</v>
      </c>
      <c r="G5786" s="355">
        <v>0</v>
      </c>
      <c r="H5786">
        <v>1.13297</v>
      </c>
      <c r="I5786">
        <v>5.58</v>
      </c>
      <c r="J5786" s="355">
        <v>22698.45</v>
      </c>
    </row>
    <row r="5787" spans="1:10" x14ac:dyDescent="0.2">
      <c r="A5787">
        <v>13716</v>
      </c>
      <c r="B5787" s="585">
        <v>43419.493055555555</v>
      </c>
      <c r="C5787" s="376" t="s">
        <v>93</v>
      </c>
      <c r="D5787" s="355">
        <v>2883</v>
      </c>
      <c r="E5787">
        <v>0.01</v>
      </c>
      <c r="F5787">
        <v>1.12924</v>
      </c>
      <c r="G5787" s="355">
        <v>0</v>
      </c>
      <c r="H5787">
        <v>0</v>
      </c>
    </row>
    <row r="5788" spans="1:10" x14ac:dyDescent="0.2">
      <c r="A5788">
        <v>13718</v>
      </c>
      <c r="B5788" s="585">
        <v>43419.5</v>
      </c>
      <c r="C5788" s="376" t="s">
        <v>2050</v>
      </c>
      <c r="D5788" s="355">
        <v>2883</v>
      </c>
      <c r="E5788">
        <v>0.01</v>
      </c>
      <c r="F5788">
        <v>1.12767</v>
      </c>
      <c r="G5788" s="355">
        <v>0</v>
      </c>
      <c r="H5788">
        <v>1.12767</v>
      </c>
      <c r="I5788">
        <v>1.5</v>
      </c>
      <c r="J5788" s="355">
        <v>22693.94</v>
      </c>
    </row>
    <row r="5789" spans="1:10" x14ac:dyDescent="0.2">
      <c r="A5789">
        <v>13719</v>
      </c>
      <c r="B5789" s="585">
        <v>43419.5</v>
      </c>
      <c r="C5789" s="376" t="s">
        <v>93</v>
      </c>
      <c r="D5789" s="355">
        <v>2884</v>
      </c>
      <c r="E5789">
        <v>0.01</v>
      </c>
      <c r="F5789">
        <v>1.1276299999999999</v>
      </c>
      <c r="G5789" s="355">
        <v>0</v>
      </c>
      <c r="H5789">
        <v>0</v>
      </c>
    </row>
    <row r="5790" spans="1:10" x14ac:dyDescent="0.2">
      <c r="A5790">
        <v>13801</v>
      </c>
      <c r="B5790" s="585">
        <v>43424.683333333334</v>
      </c>
      <c r="C5790" s="376" t="s">
        <v>2050</v>
      </c>
      <c r="D5790" s="355">
        <v>2884</v>
      </c>
      <c r="E5790">
        <v>0.01</v>
      </c>
      <c r="F5790">
        <v>1.13964</v>
      </c>
      <c r="G5790" s="355">
        <v>0</v>
      </c>
      <c r="H5790">
        <v>1.13964</v>
      </c>
      <c r="I5790">
        <v>-11.88</v>
      </c>
      <c r="J5790" s="355">
        <v>22703.07</v>
      </c>
    </row>
    <row r="5791" spans="1:10" x14ac:dyDescent="0.2">
      <c r="A5791">
        <v>13721</v>
      </c>
      <c r="B5791" s="585">
        <v>43419.554861111108</v>
      </c>
      <c r="C5791" s="376" t="s">
        <v>93</v>
      </c>
      <c r="D5791" s="355">
        <v>2885</v>
      </c>
      <c r="E5791">
        <v>0.02</v>
      </c>
      <c r="F5791">
        <v>1.13113</v>
      </c>
      <c r="G5791" s="355">
        <v>0</v>
      </c>
      <c r="H5791">
        <v>0</v>
      </c>
    </row>
    <row r="5792" spans="1:10" x14ac:dyDescent="0.2">
      <c r="A5792">
        <v>13802</v>
      </c>
      <c r="B5792" s="585">
        <v>43424.683333333334</v>
      </c>
      <c r="C5792" s="376" t="s">
        <v>2050</v>
      </c>
      <c r="D5792" s="355">
        <v>2885</v>
      </c>
      <c r="E5792">
        <v>0.02</v>
      </c>
      <c r="F5792">
        <v>1.13964</v>
      </c>
      <c r="G5792" s="355">
        <v>0</v>
      </c>
      <c r="H5792">
        <v>1.13964</v>
      </c>
      <c r="I5792">
        <v>-16.77</v>
      </c>
      <c r="J5792" s="355">
        <v>22686.31</v>
      </c>
    </row>
    <row r="5793" spans="1:10" x14ac:dyDescent="0.2">
      <c r="A5793">
        <v>13726</v>
      </c>
      <c r="B5793" s="585">
        <v>43419.779166666667</v>
      </c>
      <c r="C5793" s="376" t="s">
        <v>92</v>
      </c>
      <c r="D5793" s="355">
        <v>2886</v>
      </c>
      <c r="E5793">
        <v>0.01</v>
      </c>
      <c r="F5793">
        <v>1.1330899999999999</v>
      </c>
      <c r="G5793" s="355">
        <v>0</v>
      </c>
      <c r="H5793">
        <v>0</v>
      </c>
    </row>
    <row r="5794" spans="1:10" x14ac:dyDescent="0.2">
      <c r="A5794">
        <v>13732</v>
      </c>
      <c r="B5794" s="585">
        <v>43419.894444444442</v>
      </c>
      <c r="C5794" s="376" t="s">
        <v>2050</v>
      </c>
      <c r="D5794" s="355">
        <v>2886</v>
      </c>
      <c r="E5794">
        <v>0.01</v>
      </c>
      <c r="F5794">
        <v>1.13466</v>
      </c>
      <c r="G5794" s="355">
        <v>0</v>
      </c>
      <c r="H5794">
        <v>1.13466</v>
      </c>
      <c r="I5794">
        <v>1.5</v>
      </c>
      <c r="J5794" s="355">
        <v>22699.95</v>
      </c>
    </row>
    <row r="5795" spans="1:10" x14ac:dyDescent="0.2">
      <c r="A5795">
        <v>13728</v>
      </c>
      <c r="B5795" s="585">
        <v>43419.892361111109</v>
      </c>
      <c r="C5795" s="376" t="s">
        <v>93</v>
      </c>
      <c r="D5795" s="355">
        <v>2887</v>
      </c>
      <c r="E5795">
        <v>0.03</v>
      </c>
      <c r="F5795">
        <v>1.1346499999999999</v>
      </c>
      <c r="G5795" s="355">
        <v>0</v>
      </c>
      <c r="H5795">
        <v>0</v>
      </c>
    </row>
    <row r="5796" spans="1:10" x14ac:dyDescent="0.2">
      <c r="A5796">
        <v>13803</v>
      </c>
      <c r="B5796" s="585">
        <v>43424.683333333334</v>
      </c>
      <c r="C5796" s="376" t="s">
        <v>2050</v>
      </c>
      <c r="D5796" s="355">
        <v>2887</v>
      </c>
      <c r="E5796">
        <v>0.03</v>
      </c>
      <c r="F5796">
        <v>1.13964</v>
      </c>
      <c r="G5796" s="355">
        <v>0</v>
      </c>
      <c r="H5796">
        <v>1.13964</v>
      </c>
      <c r="I5796">
        <v>-14.59</v>
      </c>
      <c r="J5796" s="355">
        <v>22671.71</v>
      </c>
    </row>
    <row r="5797" spans="1:10" x14ac:dyDescent="0.2">
      <c r="A5797">
        <v>13733</v>
      </c>
      <c r="B5797" s="585">
        <v>43419.894444444442</v>
      </c>
      <c r="C5797" s="376" t="s">
        <v>92</v>
      </c>
      <c r="D5797" s="355">
        <v>2888</v>
      </c>
      <c r="E5797">
        <v>0.01</v>
      </c>
      <c r="F5797">
        <v>1.1347100000000001</v>
      </c>
      <c r="G5797" s="355">
        <v>0</v>
      </c>
      <c r="H5797">
        <v>0</v>
      </c>
    </row>
    <row r="5798" spans="1:10" x14ac:dyDescent="0.2">
      <c r="A5798">
        <v>13739</v>
      </c>
      <c r="B5798" s="585">
        <v>43420.426388888889</v>
      </c>
      <c r="C5798" s="376" t="s">
        <v>2050</v>
      </c>
      <c r="D5798" s="355">
        <v>2888</v>
      </c>
      <c r="E5798">
        <v>0.01</v>
      </c>
      <c r="F5798">
        <v>1.1364000000000001</v>
      </c>
      <c r="G5798" s="355">
        <v>0</v>
      </c>
      <c r="H5798">
        <v>1.1364000000000001</v>
      </c>
      <c r="I5798">
        <v>1.5</v>
      </c>
      <c r="J5798" s="355">
        <v>22701.46</v>
      </c>
    </row>
    <row r="5799" spans="1:10" x14ac:dyDescent="0.2">
      <c r="A5799">
        <v>13740</v>
      </c>
      <c r="B5799" s="585">
        <v>43420.426388888889</v>
      </c>
      <c r="C5799" s="376" t="s">
        <v>92</v>
      </c>
      <c r="D5799" s="355">
        <v>2889</v>
      </c>
      <c r="E5799">
        <v>0.01</v>
      </c>
      <c r="F5799">
        <v>1.13646</v>
      </c>
      <c r="G5799" s="355">
        <v>0</v>
      </c>
      <c r="H5799">
        <v>0</v>
      </c>
    </row>
    <row r="5800" spans="1:10" x14ac:dyDescent="0.2">
      <c r="A5800">
        <v>13745</v>
      </c>
      <c r="B5800" s="585">
        <v>43420.650694444441</v>
      </c>
      <c r="C5800" s="376" t="s">
        <v>2050</v>
      </c>
      <c r="D5800" s="355">
        <v>2889</v>
      </c>
      <c r="E5800">
        <v>0.01</v>
      </c>
      <c r="F5800">
        <v>1.1356900000000001</v>
      </c>
      <c r="G5800" s="355">
        <v>0</v>
      </c>
      <c r="H5800">
        <v>1.1356900000000001</v>
      </c>
      <c r="I5800">
        <v>-0.84</v>
      </c>
      <c r="J5800" s="355">
        <v>22700.62</v>
      </c>
    </row>
    <row r="5801" spans="1:10" x14ac:dyDescent="0.2">
      <c r="A5801">
        <v>13742</v>
      </c>
      <c r="B5801" s="585">
        <v>43420.521527777775</v>
      </c>
      <c r="C5801" s="376" t="s">
        <v>92</v>
      </c>
      <c r="D5801" s="355">
        <v>2890</v>
      </c>
      <c r="E5801">
        <v>0.02</v>
      </c>
      <c r="F5801">
        <v>1.1329499999999999</v>
      </c>
      <c r="G5801" s="355">
        <v>0</v>
      </c>
      <c r="H5801">
        <v>0</v>
      </c>
    </row>
    <row r="5802" spans="1:10" x14ac:dyDescent="0.2">
      <c r="A5802">
        <v>13746</v>
      </c>
      <c r="B5802" s="585">
        <v>43420.650694444441</v>
      </c>
      <c r="C5802" s="376" t="s">
        <v>2050</v>
      </c>
      <c r="D5802" s="355">
        <v>2890</v>
      </c>
      <c r="E5802">
        <v>0.02</v>
      </c>
      <c r="F5802">
        <v>1.1356900000000001</v>
      </c>
      <c r="G5802" s="355">
        <v>0</v>
      </c>
      <c r="H5802">
        <v>1.1356900000000001</v>
      </c>
      <c r="I5802">
        <v>5.34</v>
      </c>
      <c r="J5802" s="355">
        <v>22705.96</v>
      </c>
    </row>
    <row r="5803" spans="1:10" x14ac:dyDescent="0.2">
      <c r="A5803">
        <v>13747</v>
      </c>
      <c r="B5803" s="585">
        <v>43420.652777777781</v>
      </c>
      <c r="C5803" s="376" t="s">
        <v>92</v>
      </c>
      <c r="D5803" s="355">
        <v>2891</v>
      </c>
      <c r="E5803">
        <v>0.01</v>
      </c>
      <c r="F5803">
        <v>1.13645</v>
      </c>
      <c r="G5803" s="355">
        <v>0</v>
      </c>
      <c r="H5803">
        <v>0</v>
      </c>
    </row>
    <row r="5804" spans="1:10" x14ac:dyDescent="0.2">
      <c r="A5804">
        <v>13749</v>
      </c>
      <c r="B5804" s="585">
        <v>43420.660416666666</v>
      </c>
      <c r="C5804" s="376" t="s">
        <v>2050</v>
      </c>
      <c r="D5804" s="355">
        <v>2891</v>
      </c>
      <c r="E5804">
        <v>0.01</v>
      </c>
      <c r="F5804">
        <v>1.13802</v>
      </c>
      <c r="G5804" s="355">
        <v>0</v>
      </c>
      <c r="H5804">
        <v>1.13802</v>
      </c>
      <c r="I5804">
        <v>1.5</v>
      </c>
      <c r="J5804" s="355">
        <v>22707.46</v>
      </c>
    </row>
    <row r="5805" spans="1:10" x14ac:dyDescent="0.2">
      <c r="A5805">
        <v>13750</v>
      </c>
      <c r="B5805" s="585">
        <v>43420.660416666666</v>
      </c>
      <c r="C5805" s="376" t="s">
        <v>92</v>
      </c>
      <c r="D5805" s="355">
        <v>2892</v>
      </c>
      <c r="E5805">
        <v>0.01</v>
      </c>
      <c r="F5805">
        <v>1.1380600000000001</v>
      </c>
      <c r="G5805" s="355">
        <v>0</v>
      </c>
      <c r="H5805">
        <v>0</v>
      </c>
    </row>
    <row r="5806" spans="1:10" x14ac:dyDescent="0.2">
      <c r="A5806">
        <v>13757</v>
      </c>
      <c r="B5806" s="585">
        <v>43420.67083333333</v>
      </c>
      <c r="C5806" s="376" t="s">
        <v>2050</v>
      </c>
      <c r="D5806" s="355">
        <v>2892</v>
      </c>
      <c r="E5806">
        <v>0.01</v>
      </c>
      <c r="F5806">
        <v>1.1396299999999999</v>
      </c>
      <c r="G5806" s="355">
        <v>0</v>
      </c>
      <c r="H5806">
        <v>1.1396299999999999</v>
      </c>
      <c r="I5806">
        <v>1.5</v>
      </c>
      <c r="J5806" s="355">
        <v>22708.959999999999</v>
      </c>
    </row>
    <row r="5807" spans="1:10" x14ac:dyDescent="0.2">
      <c r="A5807">
        <v>13752</v>
      </c>
      <c r="B5807" s="585">
        <v>43420.661805555559</v>
      </c>
      <c r="C5807" s="376" t="s">
        <v>93</v>
      </c>
      <c r="D5807" s="355">
        <v>2893</v>
      </c>
      <c r="E5807">
        <v>0.06</v>
      </c>
      <c r="F5807">
        <v>1.13815</v>
      </c>
      <c r="G5807" s="355">
        <v>0</v>
      </c>
      <c r="H5807">
        <v>0</v>
      </c>
    </row>
    <row r="5808" spans="1:10" x14ac:dyDescent="0.2">
      <c r="A5808">
        <v>13804</v>
      </c>
      <c r="B5808" s="585">
        <v>43424.683333333334</v>
      </c>
      <c r="C5808" s="376" t="s">
        <v>2050</v>
      </c>
      <c r="D5808" s="355">
        <v>2893</v>
      </c>
      <c r="E5808">
        <v>0.06</v>
      </c>
      <c r="F5808">
        <v>1.13964</v>
      </c>
      <c r="G5808" s="355">
        <v>0</v>
      </c>
      <c r="H5808">
        <v>1.13964</v>
      </c>
      <c r="I5808">
        <v>-8.58</v>
      </c>
      <c r="J5808" s="355">
        <v>22663.14</v>
      </c>
    </row>
    <row r="5809" spans="1:10" x14ac:dyDescent="0.2">
      <c r="A5809">
        <v>13758</v>
      </c>
      <c r="B5809" s="585">
        <v>43420.67083333333</v>
      </c>
      <c r="C5809" s="376" t="s">
        <v>92</v>
      </c>
      <c r="D5809" s="355">
        <v>2894</v>
      </c>
      <c r="E5809">
        <v>0.01</v>
      </c>
      <c r="F5809">
        <v>1.13967</v>
      </c>
      <c r="G5809" s="355">
        <v>0</v>
      </c>
      <c r="H5809">
        <v>0</v>
      </c>
    </row>
    <row r="5810" spans="1:10" x14ac:dyDescent="0.2">
      <c r="A5810">
        <v>13760</v>
      </c>
      <c r="B5810" s="585">
        <v>43420.806944444441</v>
      </c>
      <c r="C5810" s="376" t="s">
        <v>2050</v>
      </c>
      <c r="D5810" s="355">
        <v>2894</v>
      </c>
      <c r="E5810">
        <v>0.01</v>
      </c>
      <c r="F5810">
        <v>1.14124</v>
      </c>
      <c r="G5810" s="355">
        <v>0</v>
      </c>
      <c r="H5810">
        <v>1.14124</v>
      </c>
      <c r="I5810">
        <v>1.5</v>
      </c>
      <c r="J5810" s="355">
        <v>22710.46</v>
      </c>
    </row>
    <row r="5811" spans="1:10" x14ac:dyDescent="0.2">
      <c r="A5811">
        <v>13761</v>
      </c>
      <c r="B5811" s="585">
        <v>43420.806944444441</v>
      </c>
      <c r="C5811" s="376" t="s">
        <v>92</v>
      </c>
      <c r="D5811" s="355">
        <v>2895</v>
      </c>
      <c r="E5811">
        <v>0.01</v>
      </c>
      <c r="F5811">
        <v>1.1412800000000001</v>
      </c>
      <c r="G5811" s="355">
        <v>0</v>
      </c>
      <c r="H5811">
        <v>0</v>
      </c>
    </row>
    <row r="5812" spans="1:10" x14ac:dyDescent="0.2">
      <c r="A5812">
        <v>13775</v>
      </c>
      <c r="B5812" s="585">
        <v>43423.57916666667</v>
      </c>
      <c r="C5812" s="376" t="s">
        <v>2050</v>
      </c>
      <c r="D5812" s="355">
        <v>2895</v>
      </c>
      <c r="E5812">
        <v>0.01</v>
      </c>
      <c r="F5812">
        <v>1.14297</v>
      </c>
      <c r="G5812" s="355">
        <v>0</v>
      </c>
      <c r="H5812">
        <v>1.14297</v>
      </c>
      <c r="I5812">
        <v>1.5</v>
      </c>
      <c r="J5812" s="355">
        <v>22711.96</v>
      </c>
    </row>
    <row r="5813" spans="1:10" x14ac:dyDescent="0.2">
      <c r="A5813">
        <v>13763</v>
      </c>
      <c r="B5813" s="585">
        <v>43420.807638888888</v>
      </c>
      <c r="C5813" s="376" t="s">
        <v>93</v>
      </c>
      <c r="D5813" s="355">
        <v>2896</v>
      </c>
      <c r="E5813">
        <v>0.1</v>
      </c>
      <c r="F5813">
        <v>1.1416599999999999</v>
      </c>
      <c r="G5813" s="355">
        <v>0</v>
      </c>
      <c r="H5813">
        <v>0</v>
      </c>
    </row>
    <row r="5814" spans="1:10" x14ac:dyDescent="0.2">
      <c r="A5814">
        <v>13805</v>
      </c>
      <c r="B5814" s="585">
        <v>43424.683333333334</v>
      </c>
      <c r="C5814" s="376" t="s">
        <v>2050</v>
      </c>
      <c r="D5814" s="355">
        <v>2896</v>
      </c>
      <c r="E5814">
        <v>0.1</v>
      </c>
      <c r="F5814">
        <v>1.13964</v>
      </c>
      <c r="G5814" s="355">
        <v>0</v>
      </c>
      <c r="H5814">
        <v>1.13964</v>
      </c>
      <c r="I5814">
        <v>20.81</v>
      </c>
      <c r="J5814" s="355">
        <v>22683.95</v>
      </c>
    </row>
    <row r="5815" spans="1:10" x14ac:dyDescent="0.2">
      <c r="A5815">
        <v>13776</v>
      </c>
      <c r="B5815" s="585">
        <v>43423.57916666667</v>
      </c>
      <c r="C5815" s="376" t="s">
        <v>92</v>
      </c>
      <c r="D5815" s="355">
        <v>2897</v>
      </c>
      <c r="E5815">
        <v>0.01</v>
      </c>
      <c r="F5815">
        <v>1.1430100000000001</v>
      </c>
      <c r="G5815" s="355">
        <v>0</v>
      </c>
      <c r="H5815">
        <v>0</v>
      </c>
    </row>
    <row r="5816" spans="1:10" x14ac:dyDescent="0.2">
      <c r="A5816">
        <v>13778</v>
      </c>
      <c r="B5816" s="585">
        <v>43423.71875</v>
      </c>
      <c r="C5816" s="376" t="s">
        <v>2050</v>
      </c>
      <c r="D5816" s="355">
        <v>2897</v>
      </c>
      <c r="E5816">
        <v>0.01</v>
      </c>
      <c r="F5816">
        <v>1.1445799999999999</v>
      </c>
      <c r="G5816" s="355">
        <v>0</v>
      </c>
      <c r="H5816">
        <v>1.1445799999999999</v>
      </c>
      <c r="I5816">
        <v>1.5</v>
      </c>
      <c r="J5816" s="355">
        <v>22713.46</v>
      </c>
    </row>
    <row r="5817" spans="1:10" x14ac:dyDescent="0.2">
      <c r="A5817">
        <v>13779</v>
      </c>
      <c r="B5817" s="585">
        <v>43423.71875</v>
      </c>
      <c r="C5817" s="376" t="s">
        <v>92</v>
      </c>
      <c r="D5817" s="355">
        <v>2898</v>
      </c>
      <c r="E5817">
        <v>0.01</v>
      </c>
      <c r="F5817">
        <v>1.1447099999999999</v>
      </c>
      <c r="G5817" s="355">
        <v>0</v>
      </c>
      <c r="H5817">
        <v>0</v>
      </c>
    </row>
    <row r="5818" spans="1:10" x14ac:dyDescent="0.2">
      <c r="A5818">
        <v>13788</v>
      </c>
      <c r="B5818" s="585">
        <v>43423.729166666664</v>
      </c>
      <c r="C5818" s="376" t="s">
        <v>2050</v>
      </c>
      <c r="D5818" s="355">
        <v>2898</v>
      </c>
      <c r="E5818">
        <v>0.01</v>
      </c>
      <c r="F5818">
        <v>1.14628</v>
      </c>
      <c r="G5818" s="355">
        <v>0</v>
      </c>
      <c r="H5818">
        <v>1.14628</v>
      </c>
      <c r="I5818">
        <v>1.5</v>
      </c>
      <c r="J5818" s="355">
        <v>22714.959999999999</v>
      </c>
    </row>
    <row r="5819" spans="1:10" x14ac:dyDescent="0.2">
      <c r="A5819">
        <v>13781</v>
      </c>
      <c r="B5819" s="585">
        <v>43423.720833333333</v>
      </c>
      <c r="C5819" s="376" t="s">
        <v>93</v>
      </c>
      <c r="D5819" s="355">
        <v>2899</v>
      </c>
      <c r="E5819">
        <v>0.19</v>
      </c>
      <c r="F5819">
        <v>1.14517</v>
      </c>
      <c r="G5819" s="355">
        <v>0</v>
      </c>
      <c r="H5819">
        <v>0</v>
      </c>
    </row>
    <row r="5820" spans="1:10" x14ac:dyDescent="0.2">
      <c r="A5820">
        <v>13806</v>
      </c>
      <c r="B5820" s="585">
        <v>43424.683333333334</v>
      </c>
      <c r="C5820" s="376" t="s">
        <v>2050</v>
      </c>
      <c r="D5820" s="355">
        <v>2899</v>
      </c>
      <c r="E5820">
        <v>0.19</v>
      </c>
      <c r="F5820">
        <v>1.13964</v>
      </c>
      <c r="G5820" s="355">
        <v>0</v>
      </c>
      <c r="H5820">
        <v>1.13964</v>
      </c>
      <c r="I5820">
        <v>104.98</v>
      </c>
      <c r="J5820" s="355">
        <v>22788.93</v>
      </c>
    </row>
    <row r="5821" spans="1:10" x14ac:dyDescent="0.2">
      <c r="A5821">
        <v>13789</v>
      </c>
      <c r="B5821" s="585">
        <v>43423.729166666664</v>
      </c>
      <c r="C5821" s="376" t="s">
        <v>92</v>
      </c>
      <c r="D5821" s="355">
        <v>2900</v>
      </c>
      <c r="E5821">
        <v>0.01</v>
      </c>
      <c r="F5821">
        <v>1.14632</v>
      </c>
      <c r="G5821" s="355">
        <v>0</v>
      </c>
      <c r="H5821">
        <v>0</v>
      </c>
    </row>
    <row r="5822" spans="1:10" x14ac:dyDescent="0.2">
      <c r="A5822">
        <v>13913</v>
      </c>
      <c r="B5822" s="585">
        <v>43432.79791666667</v>
      </c>
      <c r="C5822" s="376" t="s">
        <v>2050</v>
      </c>
      <c r="D5822" s="355">
        <v>2900</v>
      </c>
      <c r="E5822">
        <v>0.01</v>
      </c>
      <c r="F5822">
        <v>1.13466</v>
      </c>
      <c r="G5822" s="355">
        <v>0</v>
      </c>
      <c r="H5822">
        <v>1.13466</v>
      </c>
      <c r="I5822">
        <v>-12.8</v>
      </c>
      <c r="J5822" s="355">
        <v>22803.119999999999</v>
      </c>
    </row>
    <row r="5823" spans="1:10" x14ac:dyDescent="0.2">
      <c r="A5823">
        <v>13798</v>
      </c>
      <c r="B5823" s="585">
        <v>43424.459722222222</v>
      </c>
      <c r="C5823" s="376" t="s">
        <v>92</v>
      </c>
      <c r="D5823" s="355">
        <v>2901</v>
      </c>
      <c r="E5823">
        <v>0.02</v>
      </c>
      <c r="F5823">
        <v>1.1428</v>
      </c>
      <c r="G5823" s="355">
        <v>0</v>
      </c>
      <c r="H5823">
        <v>0</v>
      </c>
    </row>
    <row r="5824" spans="1:10" x14ac:dyDescent="0.2">
      <c r="A5824">
        <v>13914</v>
      </c>
      <c r="B5824" s="585">
        <v>43432.79791666667</v>
      </c>
      <c r="C5824" s="376" t="s">
        <v>2050</v>
      </c>
      <c r="D5824" s="355">
        <v>2901</v>
      </c>
      <c r="E5824">
        <v>0.02</v>
      </c>
      <c r="F5824">
        <v>1.13466</v>
      </c>
      <c r="G5824" s="355">
        <v>0</v>
      </c>
      <c r="H5824">
        <v>1.13466</v>
      </c>
      <c r="I5824">
        <v>-18.32</v>
      </c>
      <c r="J5824" s="355">
        <v>22784.799999999999</v>
      </c>
    </row>
    <row r="5825" spans="1:10" x14ac:dyDescent="0.2">
      <c r="A5825">
        <v>13807</v>
      </c>
      <c r="B5825" s="585">
        <v>43424.683333333334</v>
      </c>
      <c r="C5825" s="376" t="s">
        <v>93</v>
      </c>
      <c r="D5825" s="355">
        <v>2902</v>
      </c>
      <c r="E5825">
        <v>0.01</v>
      </c>
      <c r="F5825">
        <v>1.13954</v>
      </c>
      <c r="G5825" s="355">
        <v>0</v>
      </c>
      <c r="H5825">
        <v>0</v>
      </c>
    </row>
    <row r="5826" spans="1:10" x14ac:dyDescent="0.2">
      <c r="A5826">
        <v>13813</v>
      </c>
      <c r="B5826" s="585">
        <v>43424.821527777778</v>
      </c>
      <c r="C5826" s="376" t="s">
        <v>2050</v>
      </c>
      <c r="D5826" s="355">
        <v>2902</v>
      </c>
      <c r="E5826">
        <v>0.01</v>
      </c>
      <c r="F5826">
        <v>1.1379699999999999</v>
      </c>
      <c r="G5826" s="355">
        <v>0</v>
      </c>
      <c r="H5826">
        <v>1.1379699999999999</v>
      </c>
      <c r="I5826">
        <v>1.5</v>
      </c>
      <c r="J5826" s="355">
        <v>22790.43</v>
      </c>
    </row>
    <row r="5827" spans="1:10" x14ac:dyDescent="0.2">
      <c r="A5827">
        <v>13809</v>
      </c>
      <c r="B5827" s="585">
        <v>43424.683333333334</v>
      </c>
      <c r="C5827" s="376" t="s">
        <v>92</v>
      </c>
      <c r="D5827" s="355">
        <v>2903</v>
      </c>
      <c r="E5827">
        <v>0.03</v>
      </c>
      <c r="F5827">
        <v>1.1392899999999999</v>
      </c>
      <c r="G5827" s="355">
        <v>0</v>
      </c>
      <c r="H5827">
        <v>0</v>
      </c>
    </row>
    <row r="5828" spans="1:10" x14ac:dyDescent="0.2">
      <c r="A5828">
        <v>13915</v>
      </c>
      <c r="B5828" s="585">
        <v>43432.79791666667</v>
      </c>
      <c r="C5828" s="376" t="s">
        <v>2050</v>
      </c>
      <c r="D5828" s="355">
        <v>2903</v>
      </c>
      <c r="E5828">
        <v>0.03</v>
      </c>
      <c r="F5828">
        <v>1.13466</v>
      </c>
      <c r="G5828" s="355">
        <v>0</v>
      </c>
      <c r="H5828">
        <v>1.13466</v>
      </c>
      <c r="I5828">
        <v>-16.95</v>
      </c>
      <c r="J5828" s="355">
        <v>22767.84</v>
      </c>
    </row>
    <row r="5829" spans="1:10" x14ac:dyDescent="0.2">
      <c r="A5829">
        <v>13814</v>
      </c>
      <c r="B5829" s="585">
        <v>43424.821527777778</v>
      </c>
      <c r="C5829" s="376" t="s">
        <v>93</v>
      </c>
      <c r="D5829" s="355">
        <v>2904</v>
      </c>
      <c r="E5829">
        <v>0.01</v>
      </c>
      <c r="F5829">
        <v>1.13794</v>
      </c>
      <c r="G5829" s="355">
        <v>0</v>
      </c>
      <c r="H5829">
        <v>0</v>
      </c>
    </row>
    <row r="5830" spans="1:10" x14ac:dyDescent="0.2">
      <c r="A5830">
        <v>13816</v>
      </c>
      <c r="B5830" s="585">
        <v>43424.848611111112</v>
      </c>
      <c r="C5830" s="376" t="s">
        <v>2050</v>
      </c>
      <c r="D5830" s="355">
        <v>2904</v>
      </c>
      <c r="E5830">
        <v>0.01</v>
      </c>
      <c r="F5830">
        <v>1.1363700000000001</v>
      </c>
      <c r="G5830" s="355">
        <v>0</v>
      </c>
      <c r="H5830">
        <v>1.1363700000000001</v>
      </c>
      <c r="I5830">
        <v>1.5</v>
      </c>
      <c r="J5830" s="355">
        <v>22791.93</v>
      </c>
    </row>
    <row r="5831" spans="1:10" x14ac:dyDescent="0.2">
      <c r="A5831">
        <v>13817</v>
      </c>
      <c r="B5831" s="585">
        <v>43424.848611111112</v>
      </c>
      <c r="C5831" s="376" t="s">
        <v>93</v>
      </c>
      <c r="D5831" s="355">
        <v>2905</v>
      </c>
      <c r="E5831">
        <v>0.01</v>
      </c>
      <c r="F5831">
        <v>1.1363399999999999</v>
      </c>
      <c r="G5831" s="355">
        <v>0</v>
      </c>
      <c r="H5831">
        <v>0</v>
      </c>
    </row>
    <row r="5832" spans="1:10" x14ac:dyDescent="0.2">
      <c r="A5832">
        <v>13826</v>
      </c>
      <c r="B5832" s="585">
        <v>43425.535416666666</v>
      </c>
      <c r="C5832" s="376" t="s">
        <v>2050</v>
      </c>
      <c r="D5832" s="355">
        <v>2905</v>
      </c>
      <c r="E5832">
        <v>0.01</v>
      </c>
      <c r="F5832">
        <v>1.13714</v>
      </c>
      <c r="G5832" s="355">
        <v>0</v>
      </c>
      <c r="H5832">
        <v>1.13714</v>
      </c>
      <c r="I5832">
        <v>-0.8</v>
      </c>
      <c r="J5832" s="355">
        <v>22791.119999999999</v>
      </c>
    </row>
    <row r="5833" spans="1:10" x14ac:dyDescent="0.2">
      <c r="A5833">
        <v>13823</v>
      </c>
      <c r="B5833" s="585">
        <v>43425.370138888888</v>
      </c>
      <c r="C5833" s="376" t="s">
        <v>93</v>
      </c>
      <c r="D5833" s="355">
        <v>2906</v>
      </c>
      <c r="E5833">
        <v>0.02</v>
      </c>
      <c r="F5833">
        <v>1.1398600000000001</v>
      </c>
      <c r="G5833" s="355">
        <v>0</v>
      </c>
      <c r="H5833">
        <v>0</v>
      </c>
    </row>
    <row r="5834" spans="1:10" x14ac:dyDescent="0.2">
      <c r="A5834">
        <v>13827</v>
      </c>
      <c r="B5834" s="585">
        <v>43425.535416666666</v>
      </c>
      <c r="C5834" s="376" t="s">
        <v>2050</v>
      </c>
      <c r="D5834" s="355">
        <v>2906</v>
      </c>
      <c r="E5834">
        <v>0.02</v>
      </c>
      <c r="F5834">
        <v>1.13714</v>
      </c>
      <c r="G5834" s="355">
        <v>0</v>
      </c>
      <c r="H5834">
        <v>1.13714</v>
      </c>
      <c r="I5834">
        <v>5.3</v>
      </c>
      <c r="J5834" s="355">
        <v>22796.42</v>
      </c>
    </row>
    <row r="5835" spans="1:10" x14ac:dyDescent="0.2">
      <c r="A5835">
        <v>13828</v>
      </c>
      <c r="B5835" s="585">
        <v>43425.535416666666</v>
      </c>
      <c r="C5835" s="376" t="s">
        <v>93</v>
      </c>
      <c r="D5835" s="355">
        <v>2907</v>
      </c>
      <c r="E5835">
        <v>0.01</v>
      </c>
      <c r="F5835">
        <v>1.137</v>
      </c>
      <c r="G5835" s="355">
        <v>0</v>
      </c>
      <c r="H5835">
        <v>0</v>
      </c>
    </row>
    <row r="5836" spans="1:10" x14ac:dyDescent="0.2">
      <c r="A5836">
        <v>13843</v>
      </c>
      <c r="B5836" s="585">
        <v>43427.438194444447</v>
      </c>
      <c r="C5836" s="376" t="s">
        <v>2050</v>
      </c>
      <c r="D5836" s="355">
        <v>2907</v>
      </c>
      <c r="E5836">
        <v>0.01</v>
      </c>
      <c r="F5836">
        <v>1.13805</v>
      </c>
      <c r="G5836" s="355">
        <v>0</v>
      </c>
      <c r="H5836">
        <v>1.13805</v>
      </c>
      <c r="I5836">
        <v>-0.86</v>
      </c>
      <c r="J5836" s="355">
        <v>22795.57</v>
      </c>
    </row>
    <row r="5837" spans="1:10" x14ac:dyDescent="0.2">
      <c r="A5837">
        <v>13830</v>
      </c>
      <c r="B5837" s="585">
        <v>43425.559027777781</v>
      </c>
      <c r="C5837" s="376" t="s">
        <v>93</v>
      </c>
      <c r="D5837" s="355">
        <v>2908</v>
      </c>
      <c r="E5837">
        <v>0.02</v>
      </c>
      <c r="F5837">
        <v>1.1405400000000001</v>
      </c>
      <c r="G5837" s="355">
        <v>0</v>
      </c>
      <c r="H5837">
        <v>0</v>
      </c>
    </row>
    <row r="5838" spans="1:10" x14ac:dyDescent="0.2">
      <c r="A5838">
        <v>13844</v>
      </c>
      <c r="B5838" s="585">
        <v>43427.438194444447</v>
      </c>
      <c r="C5838" s="376" t="s">
        <v>2050</v>
      </c>
      <c r="D5838" s="355">
        <v>2908</v>
      </c>
      <c r="E5838">
        <v>0.02</v>
      </c>
      <c r="F5838">
        <v>1.13805</v>
      </c>
      <c r="G5838" s="355">
        <v>0</v>
      </c>
      <c r="H5838">
        <v>1.13805</v>
      </c>
      <c r="I5838">
        <v>5.36</v>
      </c>
      <c r="J5838" s="355">
        <v>22800.93</v>
      </c>
    </row>
    <row r="5839" spans="1:10" x14ac:dyDescent="0.2">
      <c r="A5839">
        <v>13845</v>
      </c>
      <c r="B5839" s="585">
        <v>43427.440972222219</v>
      </c>
      <c r="C5839" s="376" t="s">
        <v>93</v>
      </c>
      <c r="D5839" s="355">
        <v>2909</v>
      </c>
      <c r="E5839">
        <v>0.01</v>
      </c>
      <c r="F5839">
        <v>1.1376599999999999</v>
      </c>
      <c r="G5839" s="355">
        <v>0</v>
      </c>
      <c r="H5839">
        <v>0</v>
      </c>
    </row>
    <row r="5840" spans="1:10" x14ac:dyDescent="0.2">
      <c r="A5840">
        <v>13847</v>
      </c>
      <c r="B5840" s="585">
        <v>43427.524305555555</v>
      </c>
      <c r="C5840" s="376" t="s">
        <v>2050</v>
      </c>
      <c r="D5840" s="355">
        <v>2909</v>
      </c>
      <c r="E5840">
        <v>0.01</v>
      </c>
      <c r="F5840">
        <v>1.13609</v>
      </c>
      <c r="G5840" s="355">
        <v>0</v>
      </c>
      <c r="H5840">
        <v>1.13609</v>
      </c>
      <c r="I5840">
        <v>1.5</v>
      </c>
      <c r="J5840" s="355">
        <v>22802.43</v>
      </c>
    </row>
    <row r="5841" spans="1:10" x14ac:dyDescent="0.2">
      <c r="A5841">
        <v>13848</v>
      </c>
      <c r="B5841" s="585">
        <v>43427.524305555555</v>
      </c>
      <c r="C5841" s="376" t="s">
        <v>93</v>
      </c>
      <c r="D5841" s="355">
        <v>2910</v>
      </c>
      <c r="E5841">
        <v>0.01</v>
      </c>
      <c r="F5841">
        <v>1.1360399999999999</v>
      </c>
      <c r="G5841" s="355">
        <v>0</v>
      </c>
      <c r="H5841">
        <v>0</v>
      </c>
    </row>
    <row r="5842" spans="1:10" x14ac:dyDescent="0.2">
      <c r="A5842">
        <v>13855</v>
      </c>
      <c r="B5842" s="585">
        <v>43427.550694444442</v>
      </c>
      <c r="C5842" s="376" t="s">
        <v>2050</v>
      </c>
      <c r="D5842" s="355">
        <v>2910</v>
      </c>
      <c r="E5842">
        <v>0.01</v>
      </c>
      <c r="F5842">
        <v>1.1344700000000001</v>
      </c>
      <c r="G5842" s="355">
        <v>0</v>
      </c>
      <c r="H5842">
        <v>1.1344700000000001</v>
      </c>
      <c r="I5842">
        <v>1.5</v>
      </c>
      <c r="J5842" s="355">
        <v>22803.93</v>
      </c>
    </row>
    <row r="5843" spans="1:10" x14ac:dyDescent="0.2">
      <c r="A5843">
        <v>13850</v>
      </c>
      <c r="B5843" s="585">
        <v>43427.525000000001</v>
      </c>
      <c r="C5843" s="376" t="s">
        <v>92</v>
      </c>
      <c r="D5843" s="355">
        <v>2911</v>
      </c>
      <c r="E5843">
        <v>0.06</v>
      </c>
      <c r="F5843">
        <v>1.1357600000000001</v>
      </c>
      <c r="G5843" s="355">
        <v>0</v>
      </c>
      <c r="H5843">
        <v>0</v>
      </c>
    </row>
    <row r="5844" spans="1:10" x14ac:dyDescent="0.2">
      <c r="A5844">
        <v>13916</v>
      </c>
      <c r="B5844" s="585">
        <v>43432.79791666667</v>
      </c>
      <c r="C5844" s="376" t="s">
        <v>2050</v>
      </c>
      <c r="D5844" s="355">
        <v>2911</v>
      </c>
      <c r="E5844">
        <v>0.06</v>
      </c>
      <c r="F5844">
        <v>1.13466</v>
      </c>
      <c r="G5844" s="355">
        <v>0</v>
      </c>
      <c r="H5844">
        <v>1.13466</v>
      </c>
      <c r="I5844">
        <v>-9.16</v>
      </c>
      <c r="J5844" s="355">
        <v>22758.69</v>
      </c>
    </row>
    <row r="5845" spans="1:10" x14ac:dyDescent="0.2">
      <c r="A5845">
        <v>13856</v>
      </c>
      <c r="B5845" s="585">
        <v>43427.550694444442</v>
      </c>
      <c r="C5845" s="376" t="s">
        <v>93</v>
      </c>
      <c r="D5845" s="355">
        <v>2912</v>
      </c>
      <c r="E5845">
        <v>0.01</v>
      </c>
      <c r="F5845">
        <v>1.13446</v>
      </c>
      <c r="G5845" s="355">
        <v>0</v>
      </c>
      <c r="H5845">
        <v>0</v>
      </c>
    </row>
    <row r="5846" spans="1:10" x14ac:dyDescent="0.2">
      <c r="A5846">
        <v>13858</v>
      </c>
      <c r="B5846" s="585">
        <v>43427.894444444442</v>
      </c>
      <c r="C5846" s="376" t="s">
        <v>2050</v>
      </c>
      <c r="D5846" s="355">
        <v>2912</v>
      </c>
      <c r="E5846">
        <v>0.01</v>
      </c>
      <c r="F5846">
        <v>1.13289</v>
      </c>
      <c r="G5846" s="355">
        <v>0</v>
      </c>
      <c r="H5846">
        <v>1.13289</v>
      </c>
      <c r="I5846">
        <v>1.5</v>
      </c>
      <c r="J5846" s="355">
        <v>22805.43</v>
      </c>
    </row>
    <row r="5847" spans="1:10" x14ac:dyDescent="0.2">
      <c r="A5847">
        <v>13859</v>
      </c>
      <c r="B5847" s="585">
        <v>43427.894444444442</v>
      </c>
      <c r="C5847" s="376" t="s">
        <v>93</v>
      </c>
      <c r="D5847" s="355">
        <v>2913</v>
      </c>
      <c r="E5847">
        <v>0.01</v>
      </c>
      <c r="F5847">
        <v>1.1328199999999999</v>
      </c>
      <c r="G5847" s="355">
        <v>0</v>
      </c>
      <c r="H5847">
        <v>0</v>
      </c>
    </row>
    <row r="5848" spans="1:10" x14ac:dyDescent="0.2">
      <c r="A5848">
        <v>13869</v>
      </c>
      <c r="B5848" s="585">
        <v>43430.790972222225</v>
      </c>
      <c r="C5848" s="376" t="s">
        <v>2050</v>
      </c>
      <c r="D5848" s="355">
        <v>2913</v>
      </c>
      <c r="E5848">
        <v>0.01</v>
      </c>
      <c r="F5848">
        <v>1.1336200000000001</v>
      </c>
      <c r="G5848" s="355">
        <v>0</v>
      </c>
      <c r="H5848">
        <v>1.1336200000000001</v>
      </c>
      <c r="I5848">
        <v>-0.8</v>
      </c>
      <c r="J5848" s="355">
        <v>22804.62</v>
      </c>
    </row>
    <row r="5849" spans="1:10" x14ac:dyDescent="0.2">
      <c r="A5849">
        <v>13866</v>
      </c>
      <c r="B5849" s="585">
        <v>43430.382638888892</v>
      </c>
      <c r="C5849" s="376" t="s">
        <v>93</v>
      </c>
      <c r="D5849" s="355">
        <v>2914</v>
      </c>
      <c r="E5849">
        <v>0.02</v>
      </c>
      <c r="F5849">
        <v>1.1363399999999999</v>
      </c>
      <c r="G5849" s="355">
        <v>0</v>
      </c>
      <c r="H5849">
        <v>0</v>
      </c>
    </row>
    <row r="5850" spans="1:10" x14ac:dyDescent="0.2">
      <c r="A5850">
        <v>13870</v>
      </c>
      <c r="B5850" s="585">
        <v>43430.790972222225</v>
      </c>
      <c r="C5850" s="376" t="s">
        <v>2050</v>
      </c>
      <c r="D5850" s="355">
        <v>2914</v>
      </c>
      <c r="E5850">
        <v>0.02</v>
      </c>
      <c r="F5850">
        <v>1.1336200000000001</v>
      </c>
      <c r="G5850" s="355">
        <v>0</v>
      </c>
      <c r="H5850">
        <v>1.1336200000000001</v>
      </c>
      <c r="I5850">
        <v>5.3</v>
      </c>
      <c r="J5850" s="355">
        <v>22809.919999999998</v>
      </c>
    </row>
    <row r="5851" spans="1:10" x14ac:dyDescent="0.2">
      <c r="A5851">
        <v>13871</v>
      </c>
      <c r="B5851" s="585">
        <v>43430.790972222225</v>
      </c>
      <c r="C5851" s="376" t="s">
        <v>93</v>
      </c>
      <c r="D5851" s="355">
        <v>2915</v>
      </c>
      <c r="E5851">
        <v>0.01</v>
      </c>
      <c r="F5851">
        <v>1.1335900000000001</v>
      </c>
      <c r="G5851" s="355">
        <v>0</v>
      </c>
      <c r="H5851">
        <v>0</v>
      </c>
    </row>
    <row r="5852" spans="1:10" x14ac:dyDescent="0.2">
      <c r="A5852">
        <v>13884</v>
      </c>
      <c r="B5852" s="585">
        <v>43431.393055555556</v>
      </c>
      <c r="C5852" s="376" t="s">
        <v>2050</v>
      </c>
      <c r="D5852" s="355">
        <v>2915</v>
      </c>
      <c r="E5852">
        <v>0.01</v>
      </c>
      <c r="F5852">
        <v>1.13209</v>
      </c>
      <c r="G5852" s="355">
        <v>0</v>
      </c>
      <c r="H5852">
        <v>1.13209</v>
      </c>
      <c r="I5852">
        <v>1.5</v>
      </c>
      <c r="J5852" s="355">
        <v>22811.42</v>
      </c>
    </row>
    <row r="5853" spans="1:10" x14ac:dyDescent="0.2">
      <c r="A5853">
        <v>13878</v>
      </c>
      <c r="B5853" s="585">
        <v>43431.39166666667</v>
      </c>
      <c r="C5853" s="376" t="s">
        <v>92</v>
      </c>
      <c r="D5853" s="355">
        <v>2916</v>
      </c>
      <c r="E5853">
        <v>0.1</v>
      </c>
      <c r="F5853">
        <v>1.13225</v>
      </c>
      <c r="G5853" s="355">
        <v>0</v>
      </c>
      <c r="H5853">
        <v>0</v>
      </c>
    </row>
    <row r="5854" spans="1:10" x14ac:dyDescent="0.2">
      <c r="A5854">
        <v>13917</v>
      </c>
      <c r="B5854" s="585">
        <v>43432.79791666667</v>
      </c>
      <c r="C5854" s="376" t="s">
        <v>2050</v>
      </c>
      <c r="D5854" s="355">
        <v>2916</v>
      </c>
      <c r="E5854">
        <v>0.1</v>
      </c>
      <c r="F5854">
        <v>1.13466</v>
      </c>
      <c r="G5854" s="355">
        <v>0</v>
      </c>
      <c r="H5854">
        <v>1.13466</v>
      </c>
      <c r="I5854">
        <v>22.21</v>
      </c>
      <c r="J5854" s="355">
        <v>22780.9</v>
      </c>
    </row>
    <row r="5855" spans="1:10" x14ac:dyDescent="0.2">
      <c r="A5855">
        <v>13885</v>
      </c>
      <c r="B5855" s="585">
        <v>43431.393055555556</v>
      </c>
      <c r="C5855" s="376" t="s">
        <v>93</v>
      </c>
      <c r="D5855" s="355">
        <v>2917</v>
      </c>
      <c r="E5855">
        <v>0.01</v>
      </c>
      <c r="F5855">
        <v>1.13205</v>
      </c>
      <c r="G5855" s="355">
        <v>0</v>
      </c>
      <c r="H5855">
        <v>0</v>
      </c>
    </row>
    <row r="5856" spans="1:10" x14ac:dyDescent="0.2">
      <c r="A5856">
        <v>13887</v>
      </c>
      <c r="B5856" s="585">
        <v>43431.697916666664</v>
      </c>
      <c r="C5856" s="376" t="s">
        <v>2050</v>
      </c>
      <c r="D5856" s="355">
        <v>2917</v>
      </c>
      <c r="E5856">
        <v>0.01</v>
      </c>
      <c r="F5856">
        <v>1.1304799999999999</v>
      </c>
      <c r="G5856" s="355">
        <v>0</v>
      </c>
      <c r="H5856">
        <v>1.1304799999999999</v>
      </c>
      <c r="I5856">
        <v>1.5</v>
      </c>
      <c r="J5856" s="355">
        <v>22812.92</v>
      </c>
    </row>
    <row r="5857" spans="1:10" x14ac:dyDescent="0.2">
      <c r="A5857">
        <v>13888</v>
      </c>
      <c r="B5857" s="585">
        <v>43431.697916666664</v>
      </c>
      <c r="C5857" s="376" t="s">
        <v>93</v>
      </c>
      <c r="D5857" s="355">
        <v>2918</v>
      </c>
      <c r="E5857">
        <v>0.01</v>
      </c>
      <c r="F5857">
        <v>1.1304700000000001</v>
      </c>
      <c r="G5857" s="355">
        <v>0</v>
      </c>
      <c r="H5857">
        <v>0</v>
      </c>
    </row>
    <row r="5858" spans="1:10" x14ac:dyDescent="0.2">
      <c r="A5858">
        <v>13890</v>
      </c>
      <c r="B5858" s="585">
        <v>43431.747916666667</v>
      </c>
      <c r="C5858" s="376" t="s">
        <v>2050</v>
      </c>
      <c r="D5858" s="355">
        <v>2918</v>
      </c>
      <c r="E5858">
        <v>0.01</v>
      </c>
      <c r="F5858">
        <v>1.1289</v>
      </c>
      <c r="G5858" s="355">
        <v>0</v>
      </c>
      <c r="H5858">
        <v>1.1289</v>
      </c>
      <c r="I5858">
        <v>1.5</v>
      </c>
      <c r="J5858" s="355">
        <v>22814.42</v>
      </c>
    </row>
    <row r="5859" spans="1:10" x14ac:dyDescent="0.2">
      <c r="A5859">
        <v>13891</v>
      </c>
      <c r="B5859" s="585">
        <v>43431.747916666667</v>
      </c>
      <c r="C5859" s="376" t="s">
        <v>93</v>
      </c>
      <c r="D5859" s="355">
        <v>2919</v>
      </c>
      <c r="E5859">
        <v>0.01</v>
      </c>
      <c r="F5859">
        <v>1.1288800000000001</v>
      </c>
      <c r="G5859" s="355">
        <v>0</v>
      </c>
      <c r="H5859">
        <v>0</v>
      </c>
    </row>
    <row r="5860" spans="1:10" x14ac:dyDescent="0.2">
      <c r="A5860">
        <v>13907</v>
      </c>
      <c r="B5860" s="585">
        <v>43432.425000000003</v>
      </c>
      <c r="C5860" s="376" t="s">
        <v>2050</v>
      </c>
      <c r="D5860" s="355">
        <v>2919</v>
      </c>
      <c r="E5860">
        <v>0.01</v>
      </c>
      <c r="F5860">
        <v>1.12738</v>
      </c>
      <c r="G5860" s="355">
        <v>0</v>
      </c>
      <c r="H5860">
        <v>1.12738</v>
      </c>
      <c r="I5860">
        <v>1.5</v>
      </c>
      <c r="J5860" s="355">
        <v>22815.919999999998</v>
      </c>
    </row>
    <row r="5861" spans="1:10" x14ac:dyDescent="0.2">
      <c r="A5861">
        <v>13893</v>
      </c>
      <c r="B5861" s="585">
        <v>43431.750694444447</v>
      </c>
      <c r="C5861" s="376" t="s">
        <v>92</v>
      </c>
      <c r="D5861" s="355">
        <v>2920</v>
      </c>
      <c r="E5861">
        <v>0.19</v>
      </c>
      <c r="F5861">
        <v>1.1287499999999999</v>
      </c>
      <c r="G5861" s="355">
        <v>0</v>
      </c>
      <c r="H5861">
        <v>0</v>
      </c>
    </row>
    <row r="5862" spans="1:10" x14ac:dyDescent="0.2">
      <c r="A5862">
        <v>13918</v>
      </c>
      <c r="B5862" s="585">
        <v>43432.79791666667</v>
      </c>
      <c r="C5862" s="376" t="s">
        <v>2050</v>
      </c>
      <c r="D5862" s="355">
        <v>2920</v>
      </c>
      <c r="E5862">
        <v>0.19</v>
      </c>
      <c r="F5862">
        <v>1.13466</v>
      </c>
      <c r="G5862" s="355">
        <v>0</v>
      </c>
      <c r="H5862">
        <v>1.13466</v>
      </c>
      <c r="I5862">
        <v>108.7</v>
      </c>
      <c r="J5862" s="355">
        <v>22889.599999999999</v>
      </c>
    </row>
    <row r="5863" spans="1:10" x14ac:dyDescent="0.2">
      <c r="A5863">
        <v>13908</v>
      </c>
      <c r="B5863" s="585">
        <v>43432.425000000003</v>
      </c>
      <c r="C5863" s="376" t="s">
        <v>93</v>
      </c>
      <c r="D5863" s="355">
        <v>2921</v>
      </c>
      <c r="E5863">
        <v>0.01</v>
      </c>
      <c r="F5863">
        <v>1.1273500000000001</v>
      </c>
      <c r="G5863" s="355">
        <v>0</v>
      </c>
      <c r="H5863">
        <v>0</v>
      </c>
    </row>
    <row r="5864" spans="1:10" x14ac:dyDescent="0.2">
      <c r="A5864">
        <v>13961</v>
      </c>
      <c r="B5864" s="585">
        <v>43434.686111111114</v>
      </c>
      <c r="C5864" s="376" t="s">
        <v>2050</v>
      </c>
      <c r="D5864" s="355">
        <v>2921</v>
      </c>
      <c r="E5864">
        <v>0.01</v>
      </c>
      <c r="F5864">
        <v>1.1354500000000001</v>
      </c>
      <c r="G5864" s="355">
        <v>0</v>
      </c>
      <c r="H5864">
        <v>1.1354500000000001</v>
      </c>
      <c r="I5864">
        <v>-7.91</v>
      </c>
      <c r="J5864" s="355">
        <v>22890.69</v>
      </c>
    </row>
    <row r="5865" spans="1:10" x14ac:dyDescent="0.2">
      <c r="A5865">
        <v>13910</v>
      </c>
      <c r="B5865" s="585">
        <v>43432.795138888891</v>
      </c>
      <c r="C5865" s="376" t="s">
        <v>2112</v>
      </c>
      <c r="D5865" s="355">
        <v>2922</v>
      </c>
      <c r="E5865">
        <v>0.02</v>
      </c>
      <c r="F5865">
        <v>1.1330499999999999</v>
      </c>
      <c r="G5865" s="355">
        <v>0</v>
      </c>
      <c r="H5865">
        <v>0</v>
      </c>
    </row>
    <row r="5866" spans="1:10" x14ac:dyDescent="0.2">
      <c r="A5866">
        <v>13921</v>
      </c>
      <c r="B5866" s="585">
        <v>43432.81527777778</v>
      </c>
      <c r="C5866" s="376" t="s">
        <v>93</v>
      </c>
      <c r="D5866" s="355">
        <v>2922</v>
      </c>
      <c r="E5866">
        <v>0.02</v>
      </c>
      <c r="F5866">
        <v>1.1330499999999999</v>
      </c>
      <c r="G5866" s="355">
        <v>0</v>
      </c>
      <c r="H5866">
        <v>1.1296299999999999</v>
      </c>
    </row>
    <row r="5867" spans="1:10" x14ac:dyDescent="0.2">
      <c r="A5867">
        <v>13962</v>
      </c>
      <c r="B5867" s="585">
        <v>43434.686111111114</v>
      </c>
      <c r="C5867" s="376" t="s">
        <v>2050</v>
      </c>
      <c r="D5867" s="355">
        <v>2922</v>
      </c>
      <c r="E5867">
        <v>0.02</v>
      </c>
      <c r="F5867">
        <v>1.1354500000000001</v>
      </c>
      <c r="G5867" s="355">
        <v>0</v>
      </c>
      <c r="H5867">
        <v>1.1354500000000001</v>
      </c>
      <c r="I5867">
        <v>-4.42</v>
      </c>
      <c r="J5867" s="355">
        <v>22886.27</v>
      </c>
    </row>
    <row r="5868" spans="1:10" x14ac:dyDescent="0.2">
      <c r="A5868">
        <v>13919</v>
      </c>
      <c r="B5868" s="585">
        <v>43432.798611111109</v>
      </c>
      <c r="C5868" s="376" t="s">
        <v>92</v>
      </c>
      <c r="D5868" s="355">
        <v>2923</v>
      </c>
      <c r="E5868">
        <v>0.01</v>
      </c>
      <c r="F5868">
        <v>1.13551</v>
      </c>
      <c r="G5868" s="355">
        <v>0</v>
      </c>
      <c r="H5868">
        <v>0</v>
      </c>
    </row>
    <row r="5869" spans="1:10" x14ac:dyDescent="0.2">
      <c r="A5869">
        <v>13928</v>
      </c>
      <c r="B5869" s="585">
        <v>43432.84097222222</v>
      </c>
      <c r="C5869" s="376" t="s">
        <v>2050</v>
      </c>
      <c r="D5869" s="355">
        <v>2923</v>
      </c>
      <c r="E5869">
        <v>0.01</v>
      </c>
      <c r="F5869">
        <v>1.1370800000000001</v>
      </c>
      <c r="G5869" s="355">
        <v>0</v>
      </c>
      <c r="H5869">
        <v>1.1370800000000001</v>
      </c>
      <c r="I5869">
        <v>1.5</v>
      </c>
      <c r="J5869" s="355">
        <v>22891.1</v>
      </c>
    </row>
    <row r="5870" spans="1:10" x14ac:dyDescent="0.2">
      <c r="A5870">
        <v>13924</v>
      </c>
      <c r="B5870" s="585">
        <v>43432.840277777781</v>
      </c>
      <c r="C5870" s="376" t="s">
        <v>93</v>
      </c>
      <c r="D5870" s="355">
        <v>2924</v>
      </c>
      <c r="E5870">
        <v>0.03</v>
      </c>
      <c r="F5870">
        <v>1.13656</v>
      </c>
      <c r="G5870" s="355">
        <v>0</v>
      </c>
      <c r="H5870">
        <v>0</v>
      </c>
    </row>
    <row r="5871" spans="1:10" x14ac:dyDescent="0.2">
      <c r="A5871">
        <v>13963</v>
      </c>
      <c r="B5871" s="585">
        <v>43434.686111111114</v>
      </c>
      <c r="C5871" s="376" t="s">
        <v>2050</v>
      </c>
      <c r="D5871" s="355">
        <v>2924</v>
      </c>
      <c r="E5871">
        <v>0.03</v>
      </c>
      <c r="F5871">
        <v>1.1354500000000001</v>
      </c>
      <c r="G5871" s="355">
        <v>0</v>
      </c>
      <c r="H5871">
        <v>1.1354500000000001</v>
      </c>
      <c r="I5871">
        <v>3.9</v>
      </c>
      <c r="J5871" s="355">
        <v>22890.17</v>
      </c>
    </row>
    <row r="5872" spans="1:10" x14ac:dyDescent="0.2">
      <c r="A5872">
        <v>13929</v>
      </c>
      <c r="B5872" s="585">
        <v>43432.84097222222</v>
      </c>
      <c r="C5872" s="376" t="s">
        <v>92</v>
      </c>
      <c r="D5872" s="355">
        <v>2925</v>
      </c>
      <c r="E5872">
        <v>0.01</v>
      </c>
      <c r="F5872">
        <v>1.1371100000000001</v>
      </c>
      <c r="G5872" s="355">
        <v>0</v>
      </c>
      <c r="H5872">
        <v>0</v>
      </c>
    </row>
    <row r="5873" spans="1:10" x14ac:dyDescent="0.2">
      <c r="A5873">
        <v>13931</v>
      </c>
      <c r="B5873" s="585">
        <v>43432.845138888886</v>
      </c>
      <c r="C5873" s="376" t="s">
        <v>2050</v>
      </c>
      <c r="D5873" s="355">
        <v>2925</v>
      </c>
      <c r="E5873">
        <v>0.01</v>
      </c>
      <c r="F5873">
        <v>1.1386799999999999</v>
      </c>
      <c r="G5873" s="355">
        <v>0</v>
      </c>
      <c r="H5873">
        <v>1.1386799999999999</v>
      </c>
      <c r="I5873">
        <v>1.5</v>
      </c>
      <c r="J5873" s="355">
        <v>22892.6</v>
      </c>
    </row>
    <row r="5874" spans="1:10" x14ac:dyDescent="0.2">
      <c r="A5874">
        <v>13932</v>
      </c>
      <c r="B5874" s="585">
        <v>43432.847222222219</v>
      </c>
      <c r="C5874" s="376" t="s">
        <v>92</v>
      </c>
      <c r="D5874" s="355">
        <v>2926</v>
      </c>
      <c r="E5874">
        <v>0.01</v>
      </c>
      <c r="F5874">
        <v>1.1379699999999999</v>
      </c>
      <c r="G5874" s="355">
        <v>0</v>
      </c>
      <c r="H5874">
        <v>0</v>
      </c>
    </row>
    <row r="5875" spans="1:10" x14ac:dyDescent="0.2">
      <c r="A5875">
        <v>13938</v>
      </c>
      <c r="B5875" s="585">
        <v>43433.645833333336</v>
      </c>
      <c r="C5875" s="376" t="s">
        <v>2050</v>
      </c>
      <c r="D5875" s="355">
        <v>2926</v>
      </c>
      <c r="E5875">
        <v>0.01</v>
      </c>
      <c r="F5875">
        <v>1.1398999999999999</v>
      </c>
      <c r="G5875" s="355">
        <v>0</v>
      </c>
      <c r="H5875">
        <v>1.1398999999999999</v>
      </c>
      <c r="I5875">
        <v>1.5</v>
      </c>
      <c r="J5875" s="355">
        <v>22894.1</v>
      </c>
    </row>
    <row r="5876" spans="1:10" x14ac:dyDescent="0.2">
      <c r="A5876">
        <v>13939</v>
      </c>
      <c r="B5876" s="585">
        <v>43433.645833333336</v>
      </c>
      <c r="C5876" s="376" t="s">
        <v>92</v>
      </c>
      <c r="D5876" s="355">
        <v>2927</v>
      </c>
      <c r="E5876">
        <v>0.01</v>
      </c>
      <c r="F5876">
        <v>1.1399600000000001</v>
      </c>
      <c r="G5876" s="355">
        <v>0</v>
      </c>
      <c r="H5876">
        <v>0</v>
      </c>
    </row>
    <row r="5877" spans="1:10" x14ac:dyDescent="0.2">
      <c r="A5877">
        <v>13949</v>
      </c>
      <c r="B5877" s="585">
        <v>43433.941666666666</v>
      </c>
      <c r="C5877" s="376" t="s">
        <v>2050</v>
      </c>
      <c r="D5877" s="355">
        <v>2927</v>
      </c>
      <c r="E5877">
        <v>0.01</v>
      </c>
      <c r="F5877">
        <v>1.1391800000000001</v>
      </c>
      <c r="G5877" s="355">
        <v>0</v>
      </c>
      <c r="H5877">
        <v>1.1391800000000001</v>
      </c>
      <c r="I5877">
        <v>-0.85</v>
      </c>
      <c r="J5877" s="355">
        <v>22893.25</v>
      </c>
    </row>
    <row r="5878" spans="1:10" x14ac:dyDescent="0.2">
      <c r="A5878">
        <v>13941</v>
      </c>
      <c r="B5878" s="585">
        <v>43433.646527777775</v>
      </c>
      <c r="C5878" s="376" t="s">
        <v>93</v>
      </c>
      <c r="D5878" s="355">
        <v>2928</v>
      </c>
      <c r="E5878">
        <v>0.06</v>
      </c>
      <c r="F5878">
        <v>1.1400600000000001</v>
      </c>
      <c r="G5878" s="355">
        <v>0</v>
      </c>
      <c r="H5878">
        <v>0</v>
      </c>
    </row>
    <row r="5879" spans="1:10" x14ac:dyDescent="0.2">
      <c r="A5879">
        <v>13964</v>
      </c>
      <c r="B5879" s="585">
        <v>43434.686111111114</v>
      </c>
      <c r="C5879" s="376" t="s">
        <v>2050</v>
      </c>
      <c r="D5879" s="355">
        <v>2928</v>
      </c>
      <c r="E5879">
        <v>0.06</v>
      </c>
      <c r="F5879">
        <v>1.1354500000000001</v>
      </c>
      <c r="G5879" s="355">
        <v>0</v>
      </c>
      <c r="H5879">
        <v>1.1354500000000001</v>
      </c>
      <c r="I5879">
        <v>27.63</v>
      </c>
      <c r="J5879" s="355">
        <v>22917.81</v>
      </c>
    </row>
    <row r="5880" spans="1:10" x14ac:dyDescent="0.2">
      <c r="A5880">
        <v>13946</v>
      </c>
      <c r="B5880" s="585">
        <v>43433.832638888889</v>
      </c>
      <c r="C5880" s="376" t="s">
        <v>92</v>
      </c>
      <c r="D5880" s="355">
        <v>2929</v>
      </c>
      <c r="E5880">
        <v>0.02</v>
      </c>
      <c r="F5880">
        <v>1.1364399999999999</v>
      </c>
      <c r="G5880" s="355">
        <v>0</v>
      </c>
      <c r="H5880">
        <v>0</v>
      </c>
    </row>
    <row r="5881" spans="1:10" x14ac:dyDescent="0.2">
      <c r="A5881">
        <v>13950</v>
      </c>
      <c r="B5881" s="585">
        <v>43433.941666666666</v>
      </c>
      <c r="C5881" s="376" t="s">
        <v>2050</v>
      </c>
      <c r="D5881" s="355">
        <v>2929</v>
      </c>
      <c r="E5881">
        <v>0.02</v>
      </c>
      <c r="F5881">
        <v>1.1391800000000001</v>
      </c>
      <c r="G5881" s="355">
        <v>0</v>
      </c>
      <c r="H5881">
        <v>1.1391800000000001</v>
      </c>
      <c r="I5881">
        <v>5.34</v>
      </c>
      <c r="J5881" s="355">
        <v>22898.59</v>
      </c>
    </row>
    <row r="5882" spans="1:10" x14ac:dyDescent="0.2">
      <c r="A5882">
        <v>13951</v>
      </c>
      <c r="B5882" s="585">
        <v>43433.941666666666</v>
      </c>
      <c r="C5882" s="376" t="s">
        <v>92</v>
      </c>
      <c r="D5882" s="355">
        <v>2930</v>
      </c>
      <c r="E5882">
        <v>0.01</v>
      </c>
      <c r="F5882">
        <v>1.1392199999999999</v>
      </c>
      <c r="G5882" s="355">
        <v>0</v>
      </c>
      <c r="H5882">
        <v>0</v>
      </c>
    </row>
    <row r="5883" spans="1:10" x14ac:dyDescent="0.2">
      <c r="A5883">
        <v>13987</v>
      </c>
      <c r="B5883" s="585">
        <v>43437.328472222223</v>
      </c>
      <c r="C5883" s="376" t="s">
        <v>2050</v>
      </c>
      <c r="D5883" s="355">
        <v>2930</v>
      </c>
      <c r="E5883">
        <v>0.01</v>
      </c>
      <c r="F5883">
        <v>1.1362300000000001</v>
      </c>
      <c r="G5883" s="355">
        <v>0</v>
      </c>
      <c r="H5883">
        <v>1.1362300000000001</v>
      </c>
      <c r="I5883">
        <v>-3.3</v>
      </c>
      <c r="J5883" s="355">
        <v>22919.01</v>
      </c>
    </row>
    <row r="5884" spans="1:10" x14ac:dyDescent="0.2">
      <c r="A5884">
        <v>13958</v>
      </c>
      <c r="B5884" s="585">
        <v>43434.663888888892</v>
      </c>
      <c r="C5884" s="376" t="s">
        <v>92</v>
      </c>
      <c r="D5884" s="355">
        <v>2931</v>
      </c>
      <c r="E5884">
        <v>0.02</v>
      </c>
      <c r="F5884">
        <v>1.1356900000000001</v>
      </c>
      <c r="G5884" s="355">
        <v>0</v>
      </c>
      <c r="H5884">
        <v>0</v>
      </c>
    </row>
    <row r="5885" spans="1:10" x14ac:dyDescent="0.2">
      <c r="A5885">
        <v>13988</v>
      </c>
      <c r="B5885" s="585">
        <v>43437.328472222223</v>
      </c>
      <c r="C5885" s="376" t="s">
        <v>2050</v>
      </c>
      <c r="D5885" s="355">
        <v>2931</v>
      </c>
      <c r="E5885">
        <v>0.02</v>
      </c>
      <c r="F5885">
        <v>1.1362300000000001</v>
      </c>
      <c r="G5885" s="355">
        <v>0</v>
      </c>
      <c r="H5885">
        <v>1.1362300000000001</v>
      </c>
      <c r="I5885">
        <v>0.7</v>
      </c>
      <c r="J5885" s="355">
        <v>22919.71</v>
      </c>
    </row>
    <row r="5886" spans="1:10" x14ac:dyDescent="0.2">
      <c r="A5886">
        <v>13965</v>
      </c>
      <c r="B5886" s="585">
        <v>43434.686111111114</v>
      </c>
      <c r="C5886" s="376" t="s">
        <v>93</v>
      </c>
      <c r="D5886" s="355">
        <v>2932</v>
      </c>
      <c r="E5886">
        <v>0.01</v>
      </c>
      <c r="F5886">
        <v>1.1354200000000001</v>
      </c>
      <c r="G5886" s="355">
        <v>0</v>
      </c>
      <c r="H5886">
        <v>0</v>
      </c>
    </row>
    <row r="5887" spans="1:10" x14ac:dyDescent="0.2">
      <c r="A5887">
        <v>13967</v>
      </c>
      <c r="B5887" s="585">
        <v>43434.7</v>
      </c>
      <c r="C5887" s="376" t="s">
        <v>2050</v>
      </c>
      <c r="D5887" s="355">
        <v>2932</v>
      </c>
      <c r="E5887">
        <v>0.01</v>
      </c>
      <c r="F5887">
        <v>1.13385</v>
      </c>
      <c r="G5887" s="355">
        <v>0</v>
      </c>
      <c r="H5887">
        <v>1.13385</v>
      </c>
      <c r="I5887">
        <v>1.5</v>
      </c>
      <c r="J5887" s="355">
        <v>22919.31</v>
      </c>
    </row>
    <row r="5888" spans="1:10" x14ac:dyDescent="0.2">
      <c r="A5888">
        <v>13968</v>
      </c>
      <c r="B5888" s="585">
        <v>43434.7</v>
      </c>
      <c r="C5888" s="376" t="s">
        <v>93</v>
      </c>
      <c r="D5888" s="355">
        <v>2933</v>
      </c>
      <c r="E5888">
        <v>0.01</v>
      </c>
      <c r="F5888">
        <v>1.1338299999999999</v>
      </c>
      <c r="G5888" s="355">
        <v>0</v>
      </c>
      <c r="H5888">
        <v>0</v>
      </c>
    </row>
    <row r="5889" spans="1:10" x14ac:dyDescent="0.2">
      <c r="A5889">
        <v>13970</v>
      </c>
      <c r="B5889" s="585">
        <v>43434.74722222222</v>
      </c>
      <c r="C5889" s="376" t="s">
        <v>2050</v>
      </c>
      <c r="D5889" s="355">
        <v>2933</v>
      </c>
      <c r="E5889">
        <v>0.01</v>
      </c>
      <c r="F5889">
        <v>1.13226</v>
      </c>
      <c r="G5889" s="355">
        <v>0</v>
      </c>
      <c r="H5889">
        <v>1.13226</v>
      </c>
      <c r="I5889">
        <v>1.5</v>
      </c>
      <c r="J5889" s="355">
        <v>22920.81</v>
      </c>
    </row>
    <row r="5890" spans="1:10" x14ac:dyDescent="0.2">
      <c r="A5890">
        <v>13971</v>
      </c>
      <c r="B5890" s="585">
        <v>43434.74722222222</v>
      </c>
      <c r="C5890" s="376" t="s">
        <v>93</v>
      </c>
      <c r="D5890" s="355">
        <v>2934</v>
      </c>
      <c r="E5890">
        <v>0.01</v>
      </c>
      <c r="F5890">
        <v>1.13222</v>
      </c>
      <c r="G5890" s="355">
        <v>0</v>
      </c>
      <c r="H5890">
        <v>0</v>
      </c>
    </row>
    <row r="5891" spans="1:10" x14ac:dyDescent="0.2">
      <c r="A5891">
        <v>13977</v>
      </c>
      <c r="B5891" s="585">
        <v>43434.836805555555</v>
      </c>
      <c r="C5891" s="376" t="s">
        <v>2050</v>
      </c>
      <c r="D5891" s="355">
        <v>2934</v>
      </c>
      <c r="E5891">
        <v>0.01</v>
      </c>
      <c r="F5891">
        <v>1.1306499999999999</v>
      </c>
      <c r="G5891" s="355">
        <v>0</v>
      </c>
      <c r="H5891">
        <v>1.1306499999999999</v>
      </c>
      <c r="I5891">
        <v>1.5</v>
      </c>
      <c r="J5891" s="355">
        <v>22922.31</v>
      </c>
    </row>
    <row r="5892" spans="1:10" x14ac:dyDescent="0.2">
      <c r="A5892">
        <v>13973</v>
      </c>
      <c r="B5892" s="585">
        <v>43434.747916666667</v>
      </c>
      <c r="C5892" s="376" t="s">
        <v>92</v>
      </c>
      <c r="D5892" s="355">
        <v>2935</v>
      </c>
      <c r="E5892">
        <v>0.03</v>
      </c>
      <c r="F5892">
        <v>1.13218</v>
      </c>
      <c r="G5892" s="355">
        <v>0</v>
      </c>
      <c r="H5892">
        <v>0</v>
      </c>
    </row>
    <row r="5893" spans="1:10" x14ac:dyDescent="0.2">
      <c r="A5893">
        <v>13989</v>
      </c>
      <c r="B5893" s="585">
        <v>43437.328472222223</v>
      </c>
      <c r="C5893" s="376" t="s">
        <v>2050</v>
      </c>
      <c r="D5893" s="355">
        <v>2935</v>
      </c>
      <c r="E5893">
        <v>0.03</v>
      </c>
      <c r="F5893">
        <v>1.1362300000000001</v>
      </c>
      <c r="G5893" s="355">
        <v>0</v>
      </c>
      <c r="H5893">
        <v>1.1362300000000001</v>
      </c>
      <c r="I5893">
        <v>11.58</v>
      </c>
      <c r="J5893" s="355">
        <v>22931.29</v>
      </c>
    </row>
    <row r="5894" spans="1:10" x14ac:dyDescent="0.2">
      <c r="A5894">
        <v>13978</v>
      </c>
      <c r="B5894" s="585">
        <v>43434.836805555555</v>
      </c>
      <c r="C5894" s="376" t="s">
        <v>93</v>
      </c>
      <c r="D5894" s="355">
        <v>2936</v>
      </c>
      <c r="E5894">
        <v>0.01</v>
      </c>
      <c r="F5894">
        <v>1.1305400000000001</v>
      </c>
      <c r="G5894" s="355">
        <v>0</v>
      </c>
      <c r="H5894">
        <v>0</v>
      </c>
    </row>
    <row r="5895" spans="1:10" x14ac:dyDescent="0.2">
      <c r="A5895">
        <v>14002</v>
      </c>
      <c r="B5895" s="585">
        <v>43437.541666666664</v>
      </c>
      <c r="C5895" s="376" t="s">
        <v>2050</v>
      </c>
      <c r="D5895" s="355">
        <v>2936</v>
      </c>
      <c r="E5895">
        <v>0.01</v>
      </c>
      <c r="F5895">
        <v>1.1337900000000001</v>
      </c>
      <c r="G5895" s="355">
        <v>0</v>
      </c>
      <c r="H5895">
        <v>1.1337900000000001</v>
      </c>
      <c r="I5895">
        <v>-3.25</v>
      </c>
      <c r="J5895" s="355">
        <v>22929.54</v>
      </c>
    </row>
    <row r="5896" spans="1:10" x14ac:dyDescent="0.2">
      <c r="A5896">
        <v>13984</v>
      </c>
      <c r="B5896" s="585">
        <v>43437.004861111112</v>
      </c>
      <c r="C5896" s="376" t="s">
        <v>93</v>
      </c>
      <c r="D5896" s="355">
        <v>2937</v>
      </c>
      <c r="E5896">
        <v>0.02</v>
      </c>
      <c r="F5896">
        <v>1.1342000000000001</v>
      </c>
      <c r="G5896" s="355">
        <v>0</v>
      </c>
      <c r="H5896">
        <v>0</v>
      </c>
    </row>
    <row r="5897" spans="1:10" x14ac:dyDescent="0.2">
      <c r="A5897">
        <v>14003</v>
      </c>
      <c r="B5897" s="585">
        <v>43437.541666666664</v>
      </c>
      <c r="C5897" s="376" t="s">
        <v>2050</v>
      </c>
      <c r="D5897" s="355">
        <v>2937</v>
      </c>
      <c r="E5897">
        <v>0.02</v>
      </c>
      <c r="F5897">
        <v>1.1337900000000001</v>
      </c>
      <c r="G5897" s="355">
        <v>0</v>
      </c>
      <c r="H5897">
        <v>1.1337900000000001</v>
      </c>
      <c r="I5897">
        <v>0.68</v>
      </c>
      <c r="J5897" s="355">
        <v>22930.22</v>
      </c>
    </row>
    <row r="5898" spans="1:10" x14ac:dyDescent="0.2">
      <c r="A5898">
        <v>13990</v>
      </c>
      <c r="B5898" s="585">
        <v>43437.328472222223</v>
      </c>
      <c r="C5898" s="376" t="s">
        <v>92</v>
      </c>
      <c r="D5898" s="355">
        <v>2938</v>
      </c>
      <c r="E5898">
        <v>0.01</v>
      </c>
      <c r="F5898">
        <v>1.1362399999999999</v>
      </c>
      <c r="G5898" s="355">
        <v>0</v>
      </c>
      <c r="H5898">
        <v>0</v>
      </c>
    </row>
    <row r="5899" spans="1:10" x14ac:dyDescent="0.2">
      <c r="A5899">
        <v>13996</v>
      </c>
      <c r="B5899" s="585">
        <v>43437.395833333336</v>
      </c>
      <c r="C5899" s="376" t="s">
        <v>2050</v>
      </c>
      <c r="D5899" s="355">
        <v>2938</v>
      </c>
      <c r="E5899">
        <v>0.01</v>
      </c>
      <c r="F5899">
        <v>1.13781</v>
      </c>
      <c r="G5899" s="355">
        <v>0</v>
      </c>
      <c r="H5899">
        <v>1.13781</v>
      </c>
      <c r="I5899">
        <v>1.5</v>
      </c>
      <c r="J5899" s="355">
        <v>22932.79</v>
      </c>
    </row>
    <row r="5900" spans="1:10" x14ac:dyDescent="0.2">
      <c r="A5900">
        <v>13992</v>
      </c>
      <c r="B5900" s="585">
        <v>43437.384027777778</v>
      </c>
      <c r="C5900" s="376" t="s">
        <v>93</v>
      </c>
      <c r="D5900" s="355">
        <v>2939</v>
      </c>
      <c r="E5900">
        <v>0.03</v>
      </c>
      <c r="F5900">
        <v>1.1377200000000001</v>
      </c>
      <c r="G5900" s="355">
        <v>0</v>
      </c>
      <c r="H5900">
        <v>0</v>
      </c>
    </row>
    <row r="5901" spans="1:10" x14ac:dyDescent="0.2">
      <c r="A5901">
        <v>14004</v>
      </c>
      <c r="B5901" s="585">
        <v>43437.541666666664</v>
      </c>
      <c r="C5901" s="376" t="s">
        <v>2050</v>
      </c>
      <c r="D5901" s="355">
        <v>2939</v>
      </c>
      <c r="E5901">
        <v>0.03</v>
      </c>
      <c r="F5901">
        <v>1.1337900000000001</v>
      </c>
      <c r="G5901" s="355">
        <v>0</v>
      </c>
      <c r="H5901">
        <v>1.1337900000000001</v>
      </c>
      <c r="I5901">
        <v>11.58</v>
      </c>
      <c r="J5901" s="355">
        <v>22941.8</v>
      </c>
    </row>
    <row r="5902" spans="1:10" x14ac:dyDescent="0.2">
      <c r="A5902">
        <v>13997</v>
      </c>
      <c r="B5902" s="585">
        <v>43437.395833333336</v>
      </c>
      <c r="C5902" s="376" t="s">
        <v>92</v>
      </c>
      <c r="D5902" s="355">
        <v>2940</v>
      </c>
      <c r="E5902">
        <v>0.01</v>
      </c>
      <c r="F5902">
        <v>1.13784</v>
      </c>
      <c r="G5902" s="355">
        <v>0</v>
      </c>
      <c r="H5902">
        <v>0</v>
      </c>
    </row>
    <row r="5903" spans="1:10" x14ac:dyDescent="0.2">
      <c r="A5903">
        <v>14017</v>
      </c>
      <c r="B5903" s="585">
        <v>43438.257638888892</v>
      </c>
      <c r="C5903" s="376" t="s">
        <v>2050</v>
      </c>
      <c r="D5903" s="355">
        <v>2940</v>
      </c>
      <c r="E5903">
        <v>0.01</v>
      </c>
      <c r="F5903">
        <v>1.1371800000000001</v>
      </c>
      <c r="G5903" s="355">
        <v>0</v>
      </c>
      <c r="H5903">
        <v>1.1371800000000001</v>
      </c>
      <c r="I5903">
        <v>-0.85</v>
      </c>
      <c r="J5903" s="355">
        <v>22942.45</v>
      </c>
    </row>
    <row r="5904" spans="1:10" x14ac:dyDescent="0.2">
      <c r="A5904">
        <v>13999</v>
      </c>
      <c r="B5904" s="585">
        <v>43437.523611111108</v>
      </c>
      <c r="C5904" s="376" t="s">
        <v>92</v>
      </c>
      <c r="D5904" s="355">
        <v>2941</v>
      </c>
      <c r="E5904">
        <v>0.02</v>
      </c>
      <c r="F5904">
        <v>1.13432</v>
      </c>
      <c r="G5904" s="355">
        <v>0</v>
      </c>
      <c r="H5904">
        <v>0</v>
      </c>
    </row>
    <row r="5905" spans="1:10" x14ac:dyDescent="0.2">
      <c r="A5905">
        <v>14018</v>
      </c>
      <c r="B5905" s="585">
        <v>43438.257638888892</v>
      </c>
      <c r="C5905" s="376" t="s">
        <v>2050</v>
      </c>
      <c r="D5905" s="355">
        <v>2941</v>
      </c>
      <c r="E5905">
        <v>0.02</v>
      </c>
      <c r="F5905">
        <v>1.1371800000000001</v>
      </c>
      <c r="G5905" s="355">
        <v>0</v>
      </c>
      <c r="H5905">
        <v>1.1371800000000001</v>
      </c>
      <c r="I5905">
        <v>5.34</v>
      </c>
      <c r="J5905" s="355">
        <v>22947.79</v>
      </c>
    </row>
    <row r="5906" spans="1:10" x14ac:dyDescent="0.2">
      <c r="A5906">
        <v>14005</v>
      </c>
      <c r="B5906" s="585">
        <v>43437.541666666664</v>
      </c>
      <c r="C5906" s="376" t="s">
        <v>93</v>
      </c>
      <c r="D5906" s="355">
        <v>2942</v>
      </c>
      <c r="E5906">
        <v>0.01</v>
      </c>
      <c r="F5906">
        <v>1.1337699999999999</v>
      </c>
      <c r="G5906" s="355">
        <v>0</v>
      </c>
      <c r="H5906">
        <v>0</v>
      </c>
    </row>
    <row r="5907" spans="1:10" x14ac:dyDescent="0.2">
      <c r="A5907">
        <v>14007</v>
      </c>
      <c r="B5907" s="585">
        <v>43437.563888888886</v>
      </c>
      <c r="C5907" s="376" t="s">
        <v>2050</v>
      </c>
      <c r="D5907" s="355">
        <v>2942</v>
      </c>
      <c r="E5907">
        <v>0.01</v>
      </c>
      <c r="F5907">
        <v>1.1322000000000001</v>
      </c>
      <c r="G5907" s="355">
        <v>0</v>
      </c>
      <c r="H5907">
        <v>1.1322000000000001</v>
      </c>
      <c r="I5907">
        <v>1.5</v>
      </c>
      <c r="J5907" s="355">
        <v>22943.3</v>
      </c>
    </row>
    <row r="5908" spans="1:10" x14ac:dyDescent="0.2">
      <c r="A5908">
        <v>14008</v>
      </c>
      <c r="B5908" s="585">
        <v>43437.563888888886</v>
      </c>
      <c r="C5908" s="376" t="s">
        <v>93</v>
      </c>
      <c r="D5908" s="355">
        <v>2943</v>
      </c>
      <c r="E5908">
        <v>0.01</v>
      </c>
      <c r="F5908">
        <v>1.1321600000000001</v>
      </c>
      <c r="G5908" s="355">
        <v>0</v>
      </c>
      <c r="H5908">
        <v>0</v>
      </c>
    </row>
    <row r="5909" spans="1:10" x14ac:dyDescent="0.2">
      <c r="A5909">
        <v>14034</v>
      </c>
      <c r="B5909" s="585">
        <v>43438.748611111114</v>
      </c>
      <c r="C5909" s="376" t="s">
        <v>2050</v>
      </c>
      <c r="D5909" s="355">
        <v>2943</v>
      </c>
      <c r="E5909">
        <v>0.01</v>
      </c>
      <c r="F5909">
        <v>1.13533</v>
      </c>
      <c r="G5909" s="355">
        <v>0</v>
      </c>
      <c r="H5909">
        <v>1.13533</v>
      </c>
      <c r="I5909">
        <v>-3.17</v>
      </c>
      <c r="J5909" s="355">
        <v>22947.62</v>
      </c>
    </row>
    <row r="5910" spans="1:10" x14ac:dyDescent="0.2">
      <c r="A5910">
        <v>14010</v>
      </c>
      <c r="B5910" s="585">
        <v>43437.715277777781</v>
      </c>
      <c r="C5910" s="376" t="s">
        <v>93</v>
      </c>
      <c r="D5910" s="355">
        <v>2944</v>
      </c>
      <c r="E5910">
        <v>0.02</v>
      </c>
      <c r="F5910">
        <v>1.13571</v>
      </c>
      <c r="G5910" s="355">
        <v>0</v>
      </c>
      <c r="H5910">
        <v>0</v>
      </c>
    </row>
    <row r="5911" spans="1:10" x14ac:dyDescent="0.2">
      <c r="A5911">
        <v>14035</v>
      </c>
      <c r="B5911" s="585">
        <v>43438.748611111114</v>
      </c>
      <c r="C5911" s="376" t="s">
        <v>2050</v>
      </c>
      <c r="D5911" s="355">
        <v>2944</v>
      </c>
      <c r="E5911">
        <v>0.02</v>
      </c>
      <c r="F5911">
        <v>1.13533</v>
      </c>
      <c r="G5911" s="355">
        <v>0</v>
      </c>
      <c r="H5911">
        <v>1.13533</v>
      </c>
      <c r="I5911">
        <v>0.75</v>
      </c>
      <c r="J5911" s="355">
        <v>22948.37</v>
      </c>
    </row>
    <row r="5912" spans="1:10" x14ac:dyDescent="0.2">
      <c r="A5912">
        <v>14019</v>
      </c>
      <c r="B5912" s="585">
        <v>43438.257638888892</v>
      </c>
      <c r="C5912" s="376" t="s">
        <v>92</v>
      </c>
      <c r="D5912" s="355">
        <v>2945</v>
      </c>
      <c r="E5912">
        <v>0.01</v>
      </c>
      <c r="F5912">
        <v>1.1372199999999999</v>
      </c>
      <c r="G5912" s="355">
        <v>0</v>
      </c>
      <c r="H5912">
        <v>0</v>
      </c>
    </row>
    <row r="5913" spans="1:10" x14ac:dyDescent="0.2">
      <c r="A5913">
        <v>14021</v>
      </c>
      <c r="B5913" s="585">
        <v>43438.351388888892</v>
      </c>
      <c r="C5913" s="376" t="s">
        <v>2050</v>
      </c>
      <c r="D5913" s="355">
        <v>2945</v>
      </c>
      <c r="E5913">
        <v>0.01</v>
      </c>
      <c r="F5913">
        <v>1.13879</v>
      </c>
      <c r="G5913" s="355">
        <v>0</v>
      </c>
      <c r="H5913">
        <v>1.13879</v>
      </c>
      <c r="I5913">
        <v>1.5</v>
      </c>
      <c r="J5913" s="355">
        <v>22949.29</v>
      </c>
    </row>
    <row r="5914" spans="1:10" x14ac:dyDescent="0.2">
      <c r="A5914">
        <v>14022</v>
      </c>
      <c r="B5914" s="585">
        <v>43438.351388888892</v>
      </c>
      <c r="C5914" s="376" t="s">
        <v>92</v>
      </c>
      <c r="D5914" s="355">
        <v>2946</v>
      </c>
      <c r="E5914">
        <v>0.01</v>
      </c>
      <c r="F5914">
        <v>1.1388400000000001</v>
      </c>
      <c r="G5914" s="355">
        <v>0</v>
      </c>
      <c r="H5914">
        <v>0</v>
      </c>
    </row>
    <row r="5915" spans="1:10" x14ac:dyDescent="0.2">
      <c r="A5915">
        <v>14028</v>
      </c>
      <c r="B5915" s="585">
        <v>43438.48333333333</v>
      </c>
      <c r="C5915" s="376" t="s">
        <v>2050</v>
      </c>
      <c r="D5915" s="355">
        <v>2946</v>
      </c>
      <c r="E5915">
        <v>0.01</v>
      </c>
      <c r="F5915">
        <v>1.1404099999999999</v>
      </c>
      <c r="G5915" s="355">
        <v>0</v>
      </c>
      <c r="H5915">
        <v>1.1404099999999999</v>
      </c>
      <c r="I5915">
        <v>1.5</v>
      </c>
      <c r="J5915" s="355">
        <v>22950.79</v>
      </c>
    </row>
    <row r="5916" spans="1:10" x14ac:dyDescent="0.2">
      <c r="A5916">
        <v>14024</v>
      </c>
      <c r="B5916" s="585">
        <v>43438.383333333331</v>
      </c>
      <c r="C5916" s="376" t="s">
        <v>93</v>
      </c>
      <c r="D5916" s="355">
        <v>2947</v>
      </c>
      <c r="E5916">
        <v>0.03</v>
      </c>
      <c r="F5916">
        <v>1.1392100000000001</v>
      </c>
      <c r="G5916" s="355">
        <v>0</v>
      </c>
      <c r="H5916">
        <v>0</v>
      </c>
    </row>
    <row r="5917" spans="1:10" x14ac:dyDescent="0.2">
      <c r="A5917">
        <v>14036</v>
      </c>
      <c r="B5917" s="585">
        <v>43438.748611111114</v>
      </c>
      <c r="C5917" s="376" t="s">
        <v>2050</v>
      </c>
      <c r="D5917" s="355">
        <v>2947</v>
      </c>
      <c r="E5917">
        <v>0.03</v>
      </c>
      <c r="F5917">
        <v>1.13533</v>
      </c>
      <c r="G5917" s="355">
        <v>0</v>
      </c>
      <c r="H5917">
        <v>1.13533</v>
      </c>
      <c r="I5917">
        <v>11.43</v>
      </c>
      <c r="J5917" s="355">
        <v>22959.8</v>
      </c>
    </row>
    <row r="5918" spans="1:10" x14ac:dyDescent="0.2">
      <c r="A5918">
        <v>14029</v>
      </c>
      <c r="B5918" s="585">
        <v>43438.48333333333</v>
      </c>
      <c r="C5918" s="376" t="s">
        <v>92</v>
      </c>
      <c r="D5918" s="355">
        <v>2948</v>
      </c>
      <c r="E5918">
        <v>0.01</v>
      </c>
      <c r="F5918">
        <v>1.14076</v>
      </c>
      <c r="G5918" s="355">
        <v>0</v>
      </c>
      <c r="H5918">
        <v>0</v>
      </c>
    </row>
    <row r="5919" spans="1:10" x14ac:dyDescent="0.2">
      <c r="A5919">
        <v>14078</v>
      </c>
      <c r="B5919" s="585">
        <v>43440.675694444442</v>
      </c>
      <c r="C5919" s="376" t="s">
        <v>2050</v>
      </c>
      <c r="D5919" s="355">
        <v>2948</v>
      </c>
      <c r="E5919">
        <v>0.01</v>
      </c>
      <c r="F5919">
        <v>1.1381300000000001</v>
      </c>
      <c r="G5919" s="355">
        <v>0</v>
      </c>
      <c r="H5919">
        <v>1.1381300000000001</v>
      </c>
      <c r="I5919">
        <v>-3.18</v>
      </c>
      <c r="J5919" s="355">
        <v>22970.13</v>
      </c>
    </row>
    <row r="5920" spans="1:10" x14ac:dyDescent="0.2">
      <c r="A5920">
        <v>14031</v>
      </c>
      <c r="B5920" s="585">
        <v>43438.727083333331</v>
      </c>
      <c r="C5920" s="376" t="s">
        <v>92</v>
      </c>
      <c r="D5920" s="355">
        <v>2949</v>
      </c>
      <c r="E5920">
        <v>0.02</v>
      </c>
      <c r="F5920">
        <v>1.1372500000000001</v>
      </c>
      <c r="G5920" s="355">
        <v>0</v>
      </c>
      <c r="H5920">
        <v>0</v>
      </c>
    </row>
    <row r="5921" spans="1:10" x14ac:dyDescent="0.2">
      <c r="A5921">
        <v>14079</v>
      </c>
      <c r="B5921" s="585">
        <v>43440.675694444442</v>
      </c>
      <c r="C5921" s="376" t="s">
        <v>2050</v>
      </c>
      <c r="D5921" s="355">
        <v>2949</v>
      </c>
      <c r="E5921">
        <v>0.02</v>
      </c>
      <c r="F5921">
        <v>1.1381300000000001</v>
      </c>
      <c r="G5921" s="355">
        <v>0</v>
      </c>
      <c r="H5921">
        <v>1.1381300000000001</v>
      </c>
      <c r="I5921">
        <v>0.67</v>
      </c>
      <c r="J5921" s="355">
        <v>22970.799999999999</v>
      </c>
    </row>
    <row r="5922" spans="1:10" x14ac:dyDescent="0.2">
      <c r="A5922">
        <v>14037</v>
      </c>
      <c r="B5922" s="585">
        <v>43438.748611111114</v>
      </c>
      <c r="C5922" s="376" t="s">
        <v>93</v>
      </c>
      <c r="D5922" s="355">
        <v>2950</v>
      </c>
      <c r="E5922">
        <v>0.01</v>
      </c>
      <c r="F5922">
        <v>1.1353</v>
      </c>
      <c r="G5922" s="355">
        <v>0</v>
      </c>
      <c r="H5922">
        <v>0</v>
      </c>
    </row>
    <row r="5923" spans="1:10" x14ac:dyDescent="0.2">
      <c r="A5923">
        <v>14043</v>
      </c>
      <c r="B5923" s="585">
        <v>43438.793749999997</v>
      </c>
      <c r="C5923" s="376" t="s">
        <v>2050</v>
      </c>
      <c r="D5923" s="355">
        <v>2950</v>
      </c>
      <c r="E5923">
        <v>0.01</v>
      </c>
      <c r="F5923">
        <v>1.1337299999999999</v>
      </c>
      <c r="G5923" s="355">
        <v>0</v>
      </c>
      <c r="H5923">
        <v>1.1337299999999999</v>
      </c>
      <c r="I5923">
        <v>1.5</v>
      </c>
      <c r="J5923" s="355">
        <v>22961.3</v>
      </c>
    </row>
    <row r="5924" spans="1:10" x14ac:dyDescent="0.2">
      <c r="A5924">
        <v>14039</v>
      </c>
      <c r="B5924" s="585">
        <v>43438.793749999997</v>
      </c>
      <c r="C5924" s="376" t="s">
        <v>92</v>
      </c>
      <c r="D5924" s="355">
        <v>2951</v>
      </c>
      <c r="E5924">
        <v>0.03</v>
      </c>
      <c r="F5924">
        <v>1.13374</v>
      </c>
      <c r="G5924" s="355">
        <v>0</v>
      </c>
      <c r="H5924">
        <v>0</v>
      </c>
    </row>
    <row r="5925" spans="1:10" x14ac:dyDescent="0.2">
      <c r="A5925">
        <v>14080</v>
      </c>
      <c r="B5925" s="585">
        <v>43440.675694444442</v>
      </c>
      <c r="C5925" s="376" t="s">
        <v>2050</v>
      </c>
      <c r="D5925" s="355">
        <v>2951</v>
      </c>
      <c r="E5925">
        <v>0.03</v>
      </c>
      <c r="F5925">
        <v>1.1381300000000001</v>
      </c>
      <c r="G5925" s="355">
        <v>0</v>
      </c>
      <c r="H5925">
        <v>1.1381300000000001</v>
      </c>
      <c r="I5925">
        <v>11.53</v>
      </c>
      <c r="J5925" s="355">
        <v>22982.33</v>
      </c>
    </row>
    <row r="5926" spans="1:10" x14ac:dyDescent="0.2">
      <c r="A5926">
        <v>14044</v>
      </c>
      <c r="B5926" s="585">
        <v>43438.793749999997</v>
      </c>
      <c r="C5926" s="376" t="s">
        <v>93</v>
      </c>
      <c r="D5926" s="355">
        <v>2952</v>
      </c>
      <c r="E5926">
        <v>0.01</v>
      </c>
      <c r="F5926">
        <v>1.1336999999999999</v>
      </c>
      <c r="G5926" s="355">
        <v>0</v>
      </c>
      <c r="H5926">
        <v>0</v>
      </c>
    </row>
    <row r="5927" spans="1:10" x14ac:dyDescent="0.2">
      <c r="A5927">
        <v>14046</v>
      </c>
      <c r="B5927" s="585">
        <v>43438.814583333333</v>
      </c>
      <c r="C5927" s="376" t="s">
        <v>2050</v>
      </c>
      <c r="D5927" s="355">
        <v>2952</v>
      </c>
      <c r="E5927">
        <v>0.01</v>
      </c>
      <c r="F5927">
        <v>1.1321300000000001</v>
      </c>
      <c r="G5927" s="355">
        <v>0</v>
      </c>
      <c r="H5927">
        <v>1.1321300000000001</v>
      </c>
      <c r="I5927">
        <v>1.5</v>
      </c>
      <c r="J5927" s="355">
        <v>22962.799999999999</v>
      </c>
    </row>
    <row r="5928" spans="1:10" x14ac:dyDescent="0.2">
      <c r="A5928">
        <v>14047</v>
      </c>
      <c r="B5928" s="585">
        <v>43438.814583333333</v>
      </c>
      <c r="C5928" s="376" t="s">
        <v>93</v>
      </c>
      <c r="D5928" s="355">
        <v>2953</v>
      </c>
      <c r="E5928">
        <v>0.01</v>
      </c>
      <c r="F5928">
        <v>1.1321000000000001</v>
      </c>
      <c r="G5928" s="355">
        <v>0</v>
      </c>
      <c r="H5928">
        <v>0</v>
      </c>
    </row>
    <row r="5929" spans="1:10" x14ac:dyDescent="0.2">
      <c r="A5929">
        <v>14056</v>
      </c>
      <c r="B5929" s="585">
        <v>43439.703472222223</v>
      </c>
      <c r="C5929" s="376" t="s">
        <v>2050</v>
      </c>
      <c r="D5929" s="355">
        <v>2953</v>
      </c>
      <c r="E5929">
        <v>0.01</v>
      </c>
      <c r="F5929">
        <v>1.1329</v>
      </c>
      <c r="G5929" s="355">
        <v>0</v>
      </c>
      <c r="H5929">
        <v>1.1329</v>
      </c>
      <c r="I5929">
        <v>-0.8</v>
      </c>
      <c r="J5929" s="355">
        <v>22962</v>
      </c>
    </row>
    <row r="5930" spans="1:10" x14ac:dyDescent="0.2">
      <c r="A5930">
        <v>14053</v>
      </c>
      <c r="B5930" s="585">
        <v>43439.550694444442</v>
      </c>
      <c r="C5930" s="376" t="s">
        <v>93</v>
      </c>
      <c r="D5930" s="355">
        <v>2954</v>
      </c>
      <c r="E5930">
        <v>0.02</v>
      </c>
      <c r="F5930">
        <v>1.1356200000000001</v>
      </c>
      <c r="G5930" s="355">
        <v>0</v>
      </c>
      <c r="H5930">
        <v>0</v>
      </c>
    </row>
    <row r="5931" spans="1:10" x14ac:dyDescent="0.2">
      <c r="A5931">
        <v>14057</v>
      </c>
      <c r="B5931" s="585">
        <v>43439.703472222223</v>
      </c>
      <c r="C5931" s="376" t="s">
        <v>2050</v>
      </c>
      <c r="D5931" s="355">
        <v>2954</v>
      </c>
      <c r="E5931">
        <v>0.02</v>
      </c>
      <c r="F5931">
        <v>1.1329</v>
      </c>
      <c r="G5931" s="355">
        <v>0</v>
      </c>
      <c r="H5931">
        <v>1.1329</v>
      </c>
      <c r="I5931">
        <v>5.3</v>
      </c>
      <c r="J5931" s="355">
        <v>22967.3</v>
      </c>
    </row>
    <row r="5932" spans="1:10" x14ac:dyDescent="0.2">
      <c r="A5932">
        <v>14058</v>
      </c>
      <c r="B5932" s="585">
        <v>43439.703472222223</v>
      </c>
      <c r="C5932" s="376" t="s">
        <v>93</v>
      </c>
      <c r="D5932" s="355">
        <v>2955</v>
      </c>
      <c r="E5932">
        <v>0.01</v>
      </c>
      <c r="F5932">
        <v>1.1328800000000001</v>
      </c>
      <c r="G5932" s="355">
        <v>0</v>
      </c>
      <c r="H5932">
        <v>0</v>
      </c>
    </row>
    <row r="5933" spans="1:10" x14ac:dyDescent="0.2">
      <c r="A5933">
        <v>14060</v>
      </c>
      <c r="B5933" s="585">
        <v>43439.708333333336</v>
      </c>
      <c r="C5933" s="376" t="s">
        <v>2050</v>
      </c>
      <c r="D5933" s="355">
        <v>2955</v>
      </c>
      <c r="E5933">
        <v>0.01</v>
      </c>
      <c r="F5933">
        <v>1.13131</v>
      </c>
      <c r="G5933" s="355">
        <v>0</v>
      </c>
      <c r="H5933">
        <v>1.13131</v>
      </c>
      <c r="I5933">
        <v>1.5</v>
      </c>
      <c r="J5933" s="355">
        <v>22968.799999999999</v>
      </c>
    </row>
    <row r="5934" spans="1:10" x14ac:dyDescent="0.2">
      <c r="A5934">
        <v>14061</v>
      </c>
      <c r="B5934" s="585">
        <v>43439.708333333336</v>
      </c>
      <c r="C5934" s="376" t="s">
        <v>93</v>
      </c>
      <c r="D5934" s="355">
        <v>2956</v>
      </c>
      <c r="E5934">
        <v>0.01</v>
      </c>
      <c r="F5934">
        <v>1.1313</v>
      </c>
      <c r="G5934" s="355">
        <v>0</v>
      </c>
      <c r="H5934">
        <v>0</v>
      </c>
    </row>
    <row r="5935" spans="1:10" x14ac:dyDescent="0.2">
      <c r="A5935">
        <v>14071</v>
      </c>
      <c r="B5935" s="585">
        <v>43440.416666666664</v>
      </c>
      <c r="C5935" s="376" t="s">
        <v>2050</v>
      </c>
      <c r="D5935" s="355">
        <v>2956</v>
      </c>
      <c r="E5935">
        <v>0.01</v>
      </c>
      <c r="F5935">
        <v>1.1322700000000001</v>
      </c>
      <c r="G5935" s="355">
        <v>0</v>
      </c>
      <c r="H5935">
        <v>1.1322700000000001</v>
      </c>
      <c r="I5935">
        <v>-0.84</v>
      </c>
      <c r="J5935" s="355">
        <v>22967.95</v>
      </c>
    </row>
    <row r="5936" spans="1:10" x14ac:dyDescent="0.2">
      <c r="A5936">
        <v>14063</v>
      </c>
      <c r="B5936" s="585">
        <v>43439.759722222225</v>
      </c>
      <c r="C5936" s="376" t="s">
        <v>93</v>
      </c>
      <c r="D5936" s="355">
        <v>2957</v>
      </c>
      <c r="E5936">
        <v>0.02</v>
      </c>
      <c r="F5936">
        <v>1.1348199999999999</v>
      </c>
      <c r="G5936" s="355">
        <v>0</v>
      </c>
      <c r="H5936">
        <v>0</v>
      </c>
    </row>
    <row r="5937" spans="1:10" x14ac:dyDescent="0.2">
      <c r="A5937">
        <v>14072</v>
      </c>
      <c r="B5937" s="585">
        <v>43440.416666666664</v>
      </c>
      <c r="C5937" s="376" t="s">
        <v>2050</v>
      </c>
      <c r="D5937" s="355">
        <v>2957</v>
      </c>
      <c r="E5937">
        <v>0.02</v>
      </c>
      <c r="F5937">
        <v>1.1322700000000001</v>
      </c>
      <c r="G5937" s="355">
        <v>0</v>
      </c>
      <c r="H5937">
        <v>1.1322700000000001</v>
      </c>
      <c r="I5937">
        <v>5.35</v>
      </c>
      <c r="J5937" s="355">
        <v>22973.3</v>
      </c>
    </row>
    <row r="5938" spans="1:10" x14ac:dyDescent="0.2">
      <c r="A5938">
        <v>14073</v>
      </c>
      <c r="B5938" s="585">
        <v>43440.416666666664</v>
      </c>
      <c r="C5938" s="376" t="s">
        <v>93</v>
      </c>
      <c r="D5938" s="355">
        <v>2958</v>
      </c>
      <c r="E5938">
        <v>0.01</v>
      </c>
      <c r="F5938">
        <v>1.13225</v>
      </c>
      <c r="G5938" s="355">
        <v>0</v>
      </c>
      <c r="H5938">
        <v>0</v>
      </c>
    </row>
    <row r="5939" spans="1:10" x14ac:dyDescent="0.2">
      <c r="A5939">
        <v>14129</v>
      </c>
      <c r="B5939" s="585">
        <v>43444.748611111114</v>
      </c>
      <c r="C5939" s="376" t="s">
        <v>2050</v>
      </c>
      <c r="D5939" s="355">
        <v>2958</v>
      </c>
      <c r="E5939">
        <v>0.01</v>
      </c>
      <c r="F5939">
        <v>1.13825</v>
      </c>
      <c r="G5939" s="355">
        <v>0</v>
      </c>
      <c r="H5939">
        <v>1.13825</v>
      </c>
      <c r="I5939">
        <v>-5.94</v>
      </c>
      <c r="J5939" s="355">
        <v>22991.39</v>
      </c>
    </row>
    <row r="5940" spans="1:10" x14ac:dyDescent="0.2">
      <c r="A5940">
        <v>14075</v>
      </c>
      <c r="B5940" s="585">
        <v>43440.635416666664</v>
      </c>
      <c r="C5940" s="376" t="s">
        <v>93</v>
      </c>
      <c r="D5940" s="355">
        <v>2959</v>
      </c>
      <c r="E5940">
        <v>0.02</v>
      </c>
      <c r="F5940">
        <v>1.1357600000000001</v>
      </c>
      <c r="G5940" s="355">
        <v>0</v>
      </c>
      <c r="H5940">
        <v>0</v>
      </c>
    </row>
    <row r="5941" spans="1:10" x14ac:dyDescent="0.2">
      <c r="A5941">
        <v>14130</v>
      </c>
      <c r="B5941" s="585">
        <v>43444.748611111114</v>
      </c>
      <c r="C5941" s="376" t="s">
        <v>2050</v>
      </c>
      <c r="D5941" s="355">
        <v>2959</v>
      </c>
      <c r="E5941">
        <v>0.02</v>
      </c>
      <c r="F5941">
        <v>1.13825</v>
      </c>
      <c r="G5941" s="355">
        <v>0</v>
      </c>
      <c r="H5941">
        <v>1.13825</v>
      </c>
      <c r="I5941">
        <v>-4.8600000000000003</v>
      </c>
      <c r="J5941" s="355">
        <v>22986.53</v>
      </c>
    </row>
    <row r="5942" spans="1:10" x14ac:dyDescent="0.2">
      <c r="A5942">
        <v>14081</v>
      </c>
      <c r="B5942" s="585">
        <v>43440.675694444442</v>
      </c>
      <c r="C5942" s="376" t="s">
        <v>92</v>
      </c>
      <c r="D5942" s="355">
        <v>2960</v>
      </c>
      <c r="E5942">
        <v>0.01</v>
      </c>
      <c r="F5942">
        <v>1.13815</v>
      </c>
      <c r="G5942" s="355">
        <v>0</v>
      </c>
      <c r="H5942">
        <v>0</v>
      </c>
    </row>
    <row r="5943" spans="1:10" x14ac:dyDescent="0.2">
      <c r="A5943">
        <v>14087</v>
      </c>
      <c r="B5943" s="585">
        <v>43440.706944444442</v>
      </c>
      <c r="C5943" s="376" t="s">
        <v>2050</v>
      </c>
      <c r="D5943" s="355">
        <v>2960</v>
      </c>
      <c r="E5943">
        <v>0.01</v>
      </c>
      <c r="F5943">
        <v>1.1397200000000001</v>
      </c>
      <c r="G5943" s="355">
        <v>0</v>
      </c>
      <c r="H5943">
        <v>1.1397200000000001</v>
      </c>
      <c r="I5943">
        <v>1.5</v>
      </c>
      <c r="J5943" s="355">
        <v>22983.83</v>
      </c>
    </row>
    <row r="5944" spans="1:10" x14ac:dyDescent="0.2">
      <c r="A5944">
        <v>14083</v>
      </c>
      <c r="B5944" s="585">
        <v>43440.679861111108</v>
      </c>
      <c r="C5944" s="376" t="s">
        <v>93</v>
      </c>
      <c r="D5944" s="355">
        <v>2961</v>
      </c>
      <c r="E5944">
        <v>0.03</v>
      </c>
      <c r="F5944">
        <v>1.13927</v>
      </c>
      <c r="G5944" s="355">
        <v>0</v>
      </c>
      <c r="H5944">
        <v>0</v>
      </c>
    </row>
    <row r="5945" spans="1:10" x14ac:dyDescent="0.2">
      <c r="A5945">
        <v>14131</v>
      </c>
      <c r="B5945" s="585">
        <v>43444.748611111114</v>
      </c>
      <c r="C5945" s="376" t="s">
        <v>2050</v>
      </c>
      <c r="D5945" s="355">
        <v>2961</v>
      </c>
      <c r="E5945">
        <v>0.03</v>
      </c>
      <c r="F5945">
        <v>1.13825</v>
      </c>
      <c r="G5945" s="355">
        <v>0</v>
      </c>
      <c r="H5945">
        <v>1.13825</v>
      </c>
      <c r="I5945">
        <v>3.24</v>
      </c>
      <c r="J5945" s="355">
        <v>22989.77</v>
      </c>
    </row>
    <row r="5946" spans="1:10" x14ac:dyDescent="0.2">
      <c r="A5946">
        <v>14088</v>
      </c>
      <c r="B5946" s="585">
        <v>43440.706944444442</v>
      </c>
      <c r="C5946" s="376" t="s">
        <v>92</v>
      </c>
      <c r="D5946" s="355">
        <v>2962</v>
      </c>
      <c r="E5946">
        <v>0.01</v>
      </c>
      <c r="F5946">
        <v>1.13975</v>
      </c>
      <c r="G5946" s="355">
        <v>0</v>
      </c>
      <c r="H5946">
        <v>0</v>
      </c>
    </row>
    <row r="5947" spans="1:10" x14ac:dyDescent="0.2">
      <c r="A5947">
        <v>14093</v>
      </c>
      <c r="B5947" s="585">
        <v>43440.811111111114</v>
      </c>
      <c r="C5947" s="376" t="s">
        <v>2050</v>
      </c>
      <c r="D5947" s="355">
        <v>2962</v>
      </c>
      <c r="E5947">
        <v>0.01</v>
      </c>
      <c r="F5947">
        <v>1.13896</v>
      </c>
      <c r="G5947" s="355">
        <v>0</v>
      </c>
      <c r="H5947">
        <v>1.13896</v>
      </c>
      <c r="I5947">
        <v>-0.86</v>
      </c>
      <c r="J5947" s="355">
        <v>22982.97</v>
      </c>
    </row>
    <row r="5948" spans="1:10" x14ac:dyDescent="0.2">
      <c r="A5948">
        <v>14090</v>
      </c>
      <c r="B5948" s="585">
        <v>43440.773611111108</v>
      </c>
      <c r="C5948" s="376" t="s">
        <v>92</v>
      </c>
      <c r="D5948" s="355">
        <v>2963</v>
      </c>
      <c r="E5948">
        <v>0.02</v>
      </c>
      <c r="F5948">
        <v>1.1362099999999999</v>
      </c>
      <c r="G5948" s="355">
        <v>0</v>
      </c>
      <c r="H5948">
        <v>0</v>
      </c>
    </row>
    <row r="5949" spans="1:10" x14ac:dyDescent="0.2">
      <c r="A5949">
        <v>14094</v>
      </c>
      <c r="B5949" s="585">
        <v>43440.811111111114</v>
      </c>
      <c r="C5949" s="376" t="s">
        <v>2050</v>
      </c>
      <c r="D5949" s="355">
        <v>2963</v>
      </c>
      <c r="E5949">
        <v>0.02</v>
      </c>
      <c r="F5949">
        <v>1.13896</v>
      </c>
      <c r="G5949" s="355">
        <v>0</v>
      </c>
      <c r="H5949">
        <v>1.13896</v>
      </c>
      <c r="I5949">
        <v>5.36</v>
      </c>
      <c r="J5949" s="355">
        <v>22988.33</v>
      </c>
    </row>
    <row r="5950" spans="1:10" x14ac:dyDescent="0.2">
      <c r="A5950">
        <v>14095</v>
      </c>
      <c r="B5950" s="585">
        <v>43440.811111111114</v>
      </c>
      <c r="C5950" s="376" t="s">
        <v>92</v>
      </c>
      <c r="D5950" s="355">
        <v>2964</v>
      </c>
      <c r="E5950">
        <v>0.01</v>
      </c>
      <c r="F5950">
        <v>1.1389800000000001</v>
      </c>
      <c r="G5950" s="355">
        <v>0</v>
      </c>
      <c r="H5950">
        <v>0</v>
      </c>
    </row>
    <row r="5951" spans="1:10" x14ac:dyDescent="0.2">
      <c r="A5951">
        <v>14101</v>
      </c>
      <c r="B5951" s="585">
        <v>43441.647916666669</v>
      </c>
      <c r="C5951" s="376" t="s">
        <v>2050</v>
      </c>
      <c r="D5951" s="355">
        <v>2964</v>
      </c>
      <c r="E5951">
        <v>0.01</v>
      </c>
      <c r="F5951">
        <v>1.1406700000000001</v>
      </c>
      <c r="G5951" s="355">
        <v>0</v>
      </c>
      <c r="H5951">
        <v>1.1406700000000001</v>
      </c>
      <c r="I5951">
        <v>1.5</v>
      </c>
      <c r="J5951" s="355">
        <v>22989.83</v>
      </c>
    </row>
    <row r="5952" spans="1:10" x14ac:dyDescent="0.2">
      <c r="A5952">
        <v>14102</v>
      </c>
      <c r="B5952" s="585">
        <v>43441.649305555555</v>
      </c>
      <c r="C5952" s="376" t="s">
        <v>92</v>
      </c>
      <c r="D5952" s="355">
        <v>2965</v>
      </c>
      <c r="E5952">
        <v>0.01</v>
      </c>
      <c r="F5952">
        <v>1.1409100000000001</v>
      </c>
      <c r="G5952" s="355">
        <v>0</v>
      </c>
      <c r="H5952">
        <v>0</v>
      </c>
    </row>
    <row r="5953" spans="1:10" x14ac:dyDescent="0.2">
      <c r="A5953">
        <v>14107</v>
      </c>
      <c r="B5953" s="585">
        <v>43441.697916666664</v>
      </c>
      <c r="C5953" s="376" t="s">
        <v>2050</v>
      </c>
      <c r="D5953" s="355">
        <v>2965</v>
      </c>
      <c r="E5953">
        <v>0.01</v>
      </c>
      <c r="F5953">
        <v>1.1401300000000001</v>
      </c>
      <c r="G5953" s="355">
        <v>0</v>
      </c>
      <c r="H5953">
        <v>1.1401300000000001</v>
      </c>
      <c r="I5953">
        <v>-0.85</v>
      </c>
      <c r="J5953" s="355">
        <v>22988.98</v>
      </c>
    </row>
    <row r="5954" spans="1:10" x14ac:dyDescent="0.2">
      <c r="A5954">
        <v>14104</v>
      </c>
      <c r="B5954" s="585">
        <v>43441.67083333333</v>
      </c>
      <c r="C5954" s="376" t="s">
        <v>92</v>
      </c>
      <c r="D5954" s="355">
        <v>2966</v>
      </c>
      <c r="E5954">
        <v>0.02</v>
      </c>
      <c r="F5954">
        <v>1.1373899999999999</v>
      </c>
      <c r="G5954" s="355">
        <v>0</v>
      </c>
      <c r="H5954">
        <v>0</v>
      </c>
    </row>
    <row r="5955" spans="1:10" x14ac:dyDescent="0.2">
      <c r="A5955">
        <v>14108</v>
      </c>
      <c r="B5955" s="585">
        <v>43441.697916666664</v>
      </c>
      <c r="C5955" s="376" t="s">
        <v>2050</v>
      </c>
      <c r="D5955" s="355">
        <v>2966</v>
      </c>
      <c r="E5955">
        <v>0.02</v>
      </c>
      <c r="F5955">
        <v>1.1401300000000001</v>
      </c>
      <c r="G5955" s="355">
        <v>0</v>
      </c>
      <c r="H5955">
        <v>1.1401300000000001</v>
      </c>
      <c r="I5955">
        <v>5.34</v>
      </c>
      <c r="J5955" s="355">
        <v>22994.32</v>
      </c>
    </row>
    <row r="5956" spans="1:10" x14ac:dyDescent="0.2">
      <c r="A5956">
        <v>14109</v>
      </c>
      <c r="B5956" s="585">
        <v>43441.697916666664</v>
      </c>
      <c r="C5956" s="376" t="s">
        <v>92</v>
      </c>
      <c r="D5956" s="355">
        <v>2967</v>
      </c>
      <c r="E5956">
        <v>0.01</v>
      </c>
      <c r="F5956">
        <v>1.1401600000000001</v>
      </c>
      <c r="G5956" s="355">
        <v>0</v>
      </c>
      <c r="H5956">
        <v>0</v>
      </c>
    </row>
    <row r="5957" spans="1:10" x14ac:dyDescent="0.2">
      <c r="A5957">
        <v>14111</v>
      </c>
      <c r="B5957" s="585">
        <v>43441.893750000003</v>
      </c>
      <c r="C5957" s="376" t="s">
        <v>2050</v>
      </c>
      <c r="D5957" s="355">
        <v>2967</v>
      </c>
      <c r="E5957">
        <v>0.01</v>
      </c>
      <c r="F5957">
        <v>1.1417299999999999</v>
      </c>
      <c r="G5957" s="355">
        <v>0</v>
      </c>
      <c r="H5957">
        <v>1.1417299999999999</v>
      </c>
      <c r="I5957">
        <v>1.5</v>
      </c>
      <c r="J5957" s="355">
        <v>22995.82</v>
      </c>
    </row>
    <row r="5958" spans="1:10" x14ac:dyDescent="0.2">
      <c r="A5958">
        <v>14112</v>
      </c>
      <c r="B5958" s="585">
        <v>43441.893750000003</v>
      </c>
      <c r="C5958" s="376" t="s">
        <v>92</v>
      </c>
      <c r="D5958" s="355">
        <v>2968</v>
      </c>
      <c r="E5958">
        <v>0.01</v>
      </c>
      <c r="F5958">
        <v>1.14175</v>
      </c>
      <c r="G5958" s="355">
        <v>0</v>
      </c>
      <c r="H5958">
        <v>0</v>
      </c>
    </row>
    <row r="5959" spans="1:10" x14ac:dyDescent="0.2">
      <c r="A5959">
        <v>14123</v>
      </c>
      <c r="B5959" s="585">
        <v>43444.152083333334</v>
      </c>
      <c r="C5959" s="376" t="s">
        <v>2050</v>
      </c>
      <c r="D5959" s="355">
        <v>2968</v>
      </c>
      <c r="E5959">
        <v>0.01</v>
      </c>
      <c r="F5959">
        <v>1.14344</v>
      </c>
      <c r="G5959" s="355">
        <v>0</v>
      </c>
      <c r="H5959">
        <v>1.14344</v>
      </c>
      <c r="I5959">
        <v>1.5</v>
      </c>
      <c r="J5959" s="355">
        <v>22997.33</v>
      </c>
    </row>
    <row r="5960" spans="1:10" x14ac:dyDescent="0.2">
      <c r="A5960">
        <v>14118</v>
      </c>
      <c r="B5960" s="585">
        <v>43444.143055555556</v>
      </c>
      <c r="C5960" s="376" t="s">
        <v>93</v>
      </c>
      <c r="D5960" s="355">
        <v>2969</v>
      </c>
      <c r="E5960">
        <v>0.06</v>
      </c>
      <c r="F5960">
        <v>1.1427700000000001</v>
      </c>
      <c r="G5960" s="355">
        <v>0</v>
      </c>
      <c r="H5960">
        <v>0</v>
      </c>
    </row>
    <row r="5961" spans="1:10" x14ac:dyDescent="0.2">
      <c r="A5961">
        <v>14132</v>
      </c>
      <c r="B5961" s="585">
        <v>43444.748611111114</v>
      </c>
      <c r="C5961" s="376" t="s">
        <v>2050</v>
      </c>
      <c r="D5961" s="355">
        <v>2969</v>
      </c>
      <c r="E5961">
        <v>0.06</v>
      </c>
      <c r="F5961">
        <v>1.13825</v>
      </c>
      <c r="G5961" s="355">
        <v>0</v>
      </c>
      <c r="H5961">
        <v>1.13825</v>
      </c>
      <c r="I5961">
        <v>26.7</v>
      </c>
      <c r="J5961" s="355">
        <v>23016.47</v>
      </c>
    </row>
    <row r="5962" spans="1:10" x14ac:dyDescent="0.2">
      <c r="A5962">
        <v>14124</v>
      </c>
      <c r="B5962" s="585">
        <v>43444.152083333334</v>
      </c>
      <c r="C5962" s="376" t="s">
        <v>92</v>
      </c>
      <c r="D5962" s="355">
        <v>2970</v>
      </c>
      <c r="E5962">
        <v>0.01</v>
      </c>
      <c r="F5962">
        <v>1.14347</v>
      </c>
      <c r="G5962" s="355">
        <v>0</v>
      </c>
      <c r="H5962">
        <v>0</v>
      </c>
    </row>
    <row r="5963" spans="1:10" x14ac:dyDescent="0.2">
      <c r="A5963">
        <v>14175</v>
      </c>
      <c r="B5963" s="585">
        <v>43446.731944444444</v>
      </c>
      <c r="C5963" s="376" t="s">
        <v>2050</v>
      </c>
      <c r="D5963" s="355">
        <v>2970</v>
      </c>
      <c r="E5963">
        <v>0.01</v>
      </c>
      <c r="F5963">
        <v>1.1376900000000001</v>
      </c>
      <c r="G5963" s="355">
        <v>0</v>
      </c>
      <c r="H5963">
        <v>1.1376900000000001</v>
      </c>
      <c r="I5963">
        <v>-6.09</v>
      </c>
      <c r="J5963" s="355">
        <v>23020.87</v>
      </c>
    </row>
    <row r="5964" spans="1:10" x14ac:dyDescent="0.2">
      <c r="A5964">
        <v>14126</v>
      </c>
      <c r="B5964" s="585">
        <v>43444.678472222222</v>
      </c>
      <c r="C5964" s="376" t="s">
        <v>92</v>
      </c>
      <c r="D5964" s="355">
        <v>2971</v>
      </c>
      <c r="E5964">
        <v>0.02</v>
      </c>
      <c r="F5964">
        <v>1.1399600000000001</v>
      </c>
      <c r="G5964" s="355">
        <v>0</v>
      </c>
      <c r="H5964">
        <v>0</v>
      </c>
    </row>
    <row r="5965" spans="1:10" x14ac:dyDescent="0.2">
      <c r="A5965">
        <v>14176</v>
      </c>
      <c r="B5965" s="585">
        <v>43446.731944444444</v>
      </c>
      <c r="C5965" s="376" t="s">
        <v>2050</v>
      </c>
      <c r="D5965" s="355">
        <v>2971</v>
      </c>
      <c r="E5965">
        <v>0.02</v>
      </c>
      <c r="F5965">
        <v>1.1376900000000001</v>
      </c>
      <c r="G5965" s="355">
        <v>0</v>
      </c>
      <c r="H5965">
        <v>1.1376900000000001</v>
      </c>
      <c r="I5965">
        <v>-5.16</v>
      </c>
      <c r="J5965" s="355">
        <v>23015.71</v>
      </c>
    </row>
    <row r="5966" spans="1:10" x14ac:dyDescent="0.2">
      <c r="A5966">
        <v>14133</v>
      </c>
      <c r="B5966" s="585">
        <v>43444.75</v>
      </c>
      <c r="C5966" s="376" t="s">
        <v>93</v>
      </c>
      <c r="D5966" s="355">
        <v>2972</v>
      </c>
      <c r="E5966">
        <v>0.01</v>
      </c>
      <c r="F5966">
        <v>1.1374599999999999</v>
      </c>
      <c r="G5966" s="355">
        <v>0</v>
      </c>
      <c r="H5966">
        <v>0</v>
      </c>
    </row>
    <row r="5967" spans="1:10" x14ac:dyDescent="0.2">
      <c r="A5967">
        <v>14139</v>
      </c>
      <c r="B5967" s="585">
        <v>43444.771527777775</v>
      </c>
      <c r="C5967" s="376" t="s">
        <v>2050</v>
      </c>
      <c r="D5967" s="355">
        <v>2972</v>
      </c>
      <c r="E5967">
        <v>0.01</v>
      </c>
      <c r="F5967">
        <v>1.1358900000000001</v>
      </c>
      <c r="G5967" s="355">
        <v>0</v>
      </c>
      <c r="H5967">
        <v>1.1358900000000001</v>
      </c>
      <c r="I5967">
        <v>1.5</v>
      </c>
      <c r="J5967" s="355">
        <v>23017.97</v>
      </c>
    </row>
    <row r="5968" spans="1:10" x14ac:dyDescent="0.2">
      <c r="A5968">
        <v>14135</v>
      </c>
      <c r="B5968" s="585">
        <v>43444.753472222219</v>
      </c>
      <c r="C5968" s="376" t="s">
        <v>92</v>
      </c>
      <c r="D5968" s="355">
        <v>2973</v>
      </c>
      <c r="E5968">
        <v>0.03</v>
      </c>
      <c r="F5968">
        <v>1.1364099999999999</v>
      </c>
      <c r="G5968" s="355">
        <v>0</v>
      </c>
      <c r="H5968">
        <v>0</v>
      </c>
    </row>
    <row r="5969" spans="1:10" x14ac:dyDescent="0.2">
      <c r="A5969">
        <v>14177</v>
      </c>
      <c r="B5969" s="585">
        <v>43446.731944444444</v>
      </c>
      <c r="C5969" s="376" t="s">
        <v>2050</v>
      </c>
      <c r="D5969" s="355">
        <v>2973</v>
      </c>
      <c r="E5969">
        <v>0.03</v>
      </c>
      <c r="F5969">
        <v>1.1376900000000001</v>
      </c>
      <c r="G5969" s="355">
        <v>0</v>
      </c>
      <c r="H5969">
        <v>1.1376900000000001</v>
      </c>
      <c r="I5969">
        <v>2.92</v>
      </c>
      <c r="J5969" s="355">
        <v>23018.63</v>
      </c>
    </row>
    <row r="5970" spans="1:10" x14ac:dyDescent="0.2">
      <c r="A5970">
        <v>14140</v>
      </c>
      <c r="B5970" s="585">
        <v>43444.771527777775</v>
      </c>
      <c r="C5970" s="376" t="s">
        <v>93</v>
      </c>
      <c r="D5970" s="355">
        <v>2974</v>
      </c>
      <c r="E5970">
        <v>0.01</v>
      </c>
      <c r="F5970">
        <v>1.13584</v>
      </c>
      <c r="G5970" s="355">
        <v>0</v>
      </c>
      <c r="H5970">
        <v>0</v>
      </c>
    </row>
    <row r="5971" spans="1:10" x14ac:dyDescent="0.2">
      <c r="A5971">
        <v>14149</v>
      </c>
      <c r="B5971" s="585">
        <v>43445.669444444444</v>
      </c>
      <c r="C5971" s="376" t="s">
        <v>2050</v>
      </c>
      <c r="D5971" s="355">
        <v>2974</v>
      </c>
      <c r="E5971">
        <v>0.01</v>
      </c>
      <c r="F5971">
        <v>1.13663</v>
      </c>
      <c r="G5971" s="355">
        <v>0</v>
      </c>
      <c r="H5971">
        <v>1.13663</v>
      </c>
      <c r="I5971">
        <v>-0.79</v>
      </c>
      <c r="J5971" s="355">
        <v>23017.18</v>
      </c>
    </row>
    <row r="5972" spans="1:10" x14ac:dyDescent="0.2">
      <c r="A5972">
        <v>14146</v>
      </c>
      <c r="B5972" s="585">
        <v>43445.56527777778</v>
      </c>
      <c r="C5972" s="376" t="s">
        <v>93</v>
      </c>
      <c r="D5972" s="355">
        <v>2975</v>
      </c>
      <c r="E5972">
        <v>0.02</v>
      </c>
      <c r="F5972">
        <v>1.13934</v>
      </c>
      <c r="G5972" s="355">
        <v>0</v>
      </c>
      <c r="H5972">
        <v>0</v>
      </c>
    </row>
    <row r="5973" spans="1:10" x14ac:dyDescent="0.2">
      <c r="A5973">
        <v>14150</v>
      </c>
      <c r="B5973" s="585">
        <v>43445.669444444444</v>
      </c>
      <c r="C5973" s="376" t="s">
        <v>2050</v>
      </c>
      <c r="D5973" s="355">
        <v>2975</v>
      </c>
      <c r="E5973">
        <v>0.02</v>
      </c>
      <c r="F5973">
        <v>1.13663</v>
      </c>
      <c r="G5973" s="355">
        <v>0</v>
      </c>
      <c r="H5973">
        <v>1.13663</v>
      </c>
      <c r="I5973">
        <v>5.28</v>
      </c>
      <c r="J5973" s="355">
        <v>23022.46</v>
      </c>
    </row>
    <row r="5974" spans="1:10" x14ac:dyDescent="0.2">
      <c r="A5974">
        <v>14151</v>
      </c>
      <c r="B5974" s="585">
        <v>43445.669444444444</v>
      </c>
      <c r="C5974" s="376" t="s">
        <v>93</v>
      </c>
      <c r="D5974" s="355">
        <v>2976</v>
      </c>
      <c r="E5974">
        <v>0.01</v>
      </c>
      <c r="F5974">
        <v>1.13656</v>
      </c>
      <c r="G5974" s="355">
        <v>0</v>
      </c>
      <c r="H5974">
        <v>0</v>
      </c>
    </row>
    <row r="5975" spans="1:10" x14ac:dyDescent="0.2">
      <c r="A5975">
        <v>14153</v>
      </c>
      <c r="B5975" s="585">
        <v>43445.680555555555</v>
      </c>
      <c r="C5975" s="376" t="s">
        <v>2050</v>
      </c>
      <c r="D5975" s="355">
        <v>2976</v>
      </c>
      <c r="E5975">
        <v>0.01</v>
      </c>
      <c r="F5975">
        <v>1.1349899999999999</v>
      </c>
      <c r="G5975" s="355">
        <v>0</v>
      </c>
      <c r="H5975">
        <v>1.1349899999999999</v>
      </c>
      <c r="I5975">
        <v>1.5</v>
      </c>
      <c r="J5975" s="355">
        <v>23023.96</v>
      </c>
    </row>
    <row r="5976" spans="1:10" x14ac:dyDescent="0.2">
      <c r="A5976">
        <v>14154</v>
      </c>
      <c r="B5976" s="585">
        <v>43445.680555555555</v>
      </c>
      <c r="C5976" s="376" t="s">
        <v>93</v>
      </c>
      <c r="D5976" s="355">
        <v>2977</v>
      </c>
      <c r="E5976">
        <v>0.01</v>
      </c>
      <c r="F5976">
        <v>1.1349800000000001</v>
      </c>
      <c r="G5976" s="355">
        <v>0</v>
      </c>
      <c r="H5976">
        <v>0</v>
      </c>
    </row>
    <row r="5977" spans="1:10" x14ac:dyDescent="0.2">
      <c r="A5977">
        <v>14156</v>
      </c>
      <c r="B5977" s="585">
        <v>43445.703472222223</v>
      </c>
      <c r="C5977" s="376" t="s">
        <v>2050</v>
      </c>
      <c r="D5977" s="355">
        <v>2977</v>
      </c>
      <c r="E5977">
        <v>0.01</v>
      </c>
      <c r="F5977">
        <v>1.13341</v>
      </c>
      <c r="G5977" s="355">
        <v>0</v>
      </c>
      <c r="H5977">
        <v>1.13341</v>
      </c>
      <c r="I5977">
        <v>1.5</v>
      </c>
      <c r="J5977" s="355">
        <v>23025.46</v>
      </c>
    </row>
    <row r="5978" spans="1:10" x14ac:dyDescent="0.2">
      <c r="A5978">
        <v>14157</v>
      </c>
      <c r="B5978" s="585">
        <v>43445.703472222223</v>
      </c>
      <c r="C5978" s="376" t="s">
        <v>93</v>
      </c>
      <c r="D5978" s="355">
        <v>2978</v>
      </c>
      <c r="E5978">
        <v>0.01</v>
      </c>
      <c r="F5978">
        <v>1.1333899999999999</v>
      </c>
      <c r="G5978" s="355">
        <v>0</v>
      </c>
      <c r="H5978">
        <v>0</v>
      </c>
    </row>
    <row r="5979" spans="1:10" x14ac:dyDescent="0.2">
      <c r="A5979">
        <v>14164</v>
      </c>
      <c r="B5979" s="585">
        <v>43445.743055555555</v>
      </c>
      <c r="C5979" s="376" t="s">
        <v>2050</v>
      </c>
      <c r="D5979" s="355">
        <v>2978</v>
      </c>
      <c r="E5979">
        <v>0.01</v>
      </c>
      <c r="F5979">
        <v>1.13182</v>
      </c>
      <c r="G5979" s="355">
        <v>0</v>
      </c>
      <c r="H5979">
        <v>1.13182</v>
      </c>
      <c r="I5979">
        <v>1.5</v>
      </c>
      <c r="J5979" s="355">
        <v>23026.959999999999</v>
      </c>
    </row>
    <row r="5980" spans="1:10" x14ac:dyDescent="0.2">
      <c r="A5980">
        <v>14159</v>
      </c>
      <c r="B5980" s="585">
        <v>43445.726388888892</v>
      </c>
      <c r="C5980" s="376" t="s">
        <v>92</v>
      </c>
      <c r="D5980" s="355">
        <v>2979</v>
      </c>
      <c r="E5980">
        <v>0.06</v>
      </c>
      <c r="F5980">
        <v>1.1329100000000001</v>
      </c>
      <c r="G5980" s="355">
        <v>0</v>
      </c>
      <c r="H5980">
        <v>0</v>
      </c>
    </row>
    <row r="5981" spans="1:10" x14ac:dyDescent="0.2">
      <c r="A5981">
        <v>14178</v>
      </c>
      <c r="B5981" s="585">
        <v>43446.731944444444</v>
      </c>
      <c r="C5981" s="376" t="s">
        <v>2050</v>
      </c>
      <c r="D5981" s="355">
        <v>2979</v>
      </c>
      <c r="E5981">
        <v>0.06</v>
      </c>
      <c r="F5981">
        <v>1.1376900000000001</v>
      </c>
      <c r="G5981" s="355">
        <v>0</v>
      </c>
      <c r="H5981">
        <v>1.1376900000000001</v>
      </c>
      <c r="I5981">
        <v>27.55</v>
      </c>
      <c r="J5981" s="355">
        <v>23046.18</v>
      </c>
    </row>
    <row r="5982" spans="1:10" x14ac:dyDescent="0.2">
      <c r="A5982">
        <v>14165</v>
      </c>
      <c r="B5982" s="585">
        <v>43445.743055555555</v>
      </c>
      <c r="C5982" s="376" t="s">
        <v>93</v>
      </c>
      <c r="D5982" s="355">
        <v>2980</v>
      </c>
      <c r="E5982">
        <v>0.01</v>
      </c>
      <c r="F5982">
        <v>1.1317999999999999</v>
      </c>
      <c r="G5982" s="355">
        <v>0</v>
      </c>
      <c r="H5982">
        <v>0</v>
      </c>
    </row>
    <row r="5983" spans="1:10" x14ac:dyDescent="0.2">
      <c r="A5983">
        <v>14188</v>
      </c>
      <c r="B5983" s="585">
        <v>43447.652777777781</v>
      </c>
      <c r="C5983" s="376" t="s">
        <v>2050</v>
      </c>
      <c r="D5983" s="355">
        <v>2980</v>
      </c>
      <c r="E5983">
        <v>0.01</v>
      </c>
      <c r="F5983">
        <v>1.1350100000000001</v>
      </c>
      <c r="G5983" s="355">
        <v>0</v>
      </c>
      <c r="H5983">
        <v>1.1350100000000001</v>
      </c>
      <c r="I5983">
        <v>-3.02</v>
      </c>
      <c r="J5983" s="355">
        <v>23043.16</v>
      </c>
    </row>
    <row r="5984" spans="1:10" x14ac:dyDescent="0.2">
      <c r="A5984">
        <v>14172</v>
      </c>
      <c r="B5984" s="585">
        <v>43446.611111111109</v>
      </c>
      <c r="C5984" s="376" t="s">
        <v>93</v>
      </c>
      <c r="D5984" s="355">
        <v>2981</v>
      </c>
      <c r="E5984">
        <v>0.02</v>
      </c>
      <c r="F5984">
        <v>1.13531</v>
      </c>
      <c r="G5984" s="355">
        <v>0</v>
      </c>
      <c r="H5984">
        <v>0</v>
      </c>
    </row>
    <row r="5985" spans="1:10" x14ac:dyDescent="0.2">
      <c r="A5985">
        <v>14189</v>
      </c>
      <c r="B5985" s="585">
        <v>43447.652777777781</v>
      </c>
      <c r="C5985" s="376" t="s">
        <v>2050</v>
      </c>
      <c r="D5985" s="355">
        <v>2981</v>
      </c>
      <c r="E5985">
        <v>0.02</v>
      </c>
      <c r="F5985">
        <v>1.1350100000000001</v>
      </c>
      <c r="G5985" s="355">
        <v>0</v>
      </c>
      <c r="H5985">
        <v>1.1350100000000001</v>
      </c>
      <c r="I5985">
        <v>0.85</v>
      </c>
      <c r="J5985" s="355">
        <v>23044.01</v>
      </c>
    </row>
    <row r="5986" spans="1:10" x14ac:dyDescent="0.2">
      <c r="A5986">
        <v>14179</v>
      </c>
      <c r="B5986" s="585">
        <v>43446.731944444444</v>
      </c>
      <c r="C5986" s="376" t="s">
        <v>92</v>
      </c>
      <c r="D5986" s="355">
        <v>2982</v>
      </c>
      <c r="E5986">
        <v>0.01</v>
      </c>
      <c r="F5986">
        <v>1.1377200000000001</v>
      </c>
      <c r="G5986" s="355">
        <v>0</v>
      </c>
      <c r="H5986">
        <v>0</v>
      </c>
    </row>
    <row r="5987" spans="1:10" x14ac:dyDescent="0.2">
      <c r="A5987">
        <v>14202</v>
      </c>
      <c r="B5987" s="585">
        <v>43447.84375</v>
      </c>
      <c r="C5987" s="376" t="s">
        <v>2050</v>
      </c>
      <c r="D5987" s="355">
        <v>2982</v>
      </c>
      <c r="E5987">
        <v>0.01</v>
      </c>
      <c r="F5987">
        <v>1.13706</v>
      </c>
      <c r="G5987" s="355">
        <v>0</v>
      </c>
      <c r="H5987">
        <v>1.13706</v>
      </c>
      <c r="I5987">
        <v>-1.0900000000000001</v>
      </c>
      <c r="J5987" s="355">
        <v>23055.61</v>
      </c>
    </row>
    <row r="5988" spans="1:10" x14ac:dyDescent="0.2">
      <c r="A5988">
        <v>14184</v>
      </c>
      <c r="B5988" s="585">
        <v>43447.427083333336</v>
      </c>
      <c r="C5988" s="376" t="s">
        <v>93</v>
      </c>
      <c r="D5988" s="355">
        <v>2983</v>
      </c>
      <c r="E5988">
        <v>0.03</v>
      </c>
      <c r="F5988">
        <v>1.1388100000000001</v>
      </c>
      <c r="G5988" s="355">
        <v>0</v>
      </c>
      <c r="H5988">
        <v>0</v>
      </c>
    </row>
    <row r="5989" spans="1:10" x14ac:dyDescent="0.2">
      <c r="A5989">
        <v>14190</v>
      </c>
      <c r="B5989" s="585">
        <v>43447.652777777781</v>
      </c>
      <c r="C5989" s="376" t="s">
        <v>2050</v>
      </c>
      <c r="D5989" s="355">
        <v>2983</v>
      </c>
      <c r="E5989">
        <v>0.03</v>
      </c>
      <c r="F5989">
        <v>1.1350100000000001</v>
      </c>
      <c r="G5989" s="355">
        <v>0</v>
      </c>
      <c r="H5989">
        <v>1.1350100000000001</v>
      </c>
      <c r="I5989">
        <v>11.19</v>
      </c>
      <c r="J5989" s="355">
        <v>23055.200000000001</v>
      </c>
    </row>
    <row r="5990" spans="1:10" x14ac:dyDescent="0.2">
      <c r="A5990">
        <v>14191</v>
      </c>
      <c r="B5990" s="585">
        <v>43447.652777777781</v>
      </c>
      <c r="C5990" s="376" t="s">
        <v>93</v>
      </c>
      <c r="D5990" s="355">
        <v>2984</v>
      </c>
      <c r="E5990">
        <v>0.01</v>
      </c>
      <c r="F5990">
        <v>1.1349400000000001</v>
      </c>
      <c r="G5990" s="355">
        <v>0</v>
      </c>
      <c r="H5990">
        <v>0</v>
      </c>
    </row>
    <row r="5991" spans="1:10" x14ac:dyDescent="0.2">
      <c r="A5991">
        <v>14196</v>
      </c>
      <c r="B5991" s="585">
        <v>43447.7</v>
      </c>
      <c r="C5991" s="376" t="s">
        <v>2050</v>
      </c>
      <c r="D5991" s="355">
        <v>2984</v>
      </c>
      <c r="E5991">
        <v>0.01</v>
      </c>
      <c r="F5991">
        <v>1.13337</v>
      </c>
      <c r="G5991" s="355">
        <v>0</v>
      </c>
      <c r="H5991">
        <v>1.13337</v>
      </c>
      <c r="I5991">
        <v>1.5</v>
      </c>
      <c r="J5991" s="355">
        <v>23056.7</v>
      </c>
    </row>
    <row r="5992" spans="1:10" x14ac:dyDescent="0.2">
      <c r="A5992">
        <v>14193</v>
      </c>
      <c r="B5992" s="585">
        <v>43447.657638888886</v>
      </c>
      <c r="C5992" s="376" t="s">
        <v>92</v>
      </c>
      <c r="D5992" s="355">
        <v>2985</v>
      </c>
      <c r="E5992">
        <v>0.02</v>
      </c>
      <c r="F5992">
        <v>1.1342000000000001</v>
      </c>
      <c r="G5992" s="355">
        <v>0</v>
      </c>
      <c r="H5992">
        <v>0</v>
      </c>
    </row>
    <row r="5993" spans="1:10" x14ac:dyDescent="0.2">
      <c r="A5993">
        <v>14203</v>
      </c>
      <c r="B5993" s="585">
        <v>43447.84375</v>
      </c>
      <c r="C5993" s="376" t="s">
        <v>2050</v>
      </c>
      <c r="D5993" s="355">
        <v>2985</v>
      </c>
      <c r="E5993">
        <v>0.02</v>
      </c>
      <c r="F5993">
        <v>1.13706</v>
      </c>
      <c r="G5993" s="355">
        <v>0</v>
      </c>
      <c r="H5993">
        <v>1.13706</v>
      </c>
      <c r="I5993">
        <v>5.58</v>
      </c>
      <c r="J5993" s="355">
        <v>23061.19</v>
      </c>
    </row>
    <row r="5994" spans="1:10" x14ac:dyDescent="0.2">
      <c r="A5994">
        <v>14197</v>
      </c>
      <c r="B5994" s="585">
        <v>43447.7</v>
      </c>
      <c r="C5994" s="376" t="s">
        <v>93</v>
      </c>
      <c r="D5994" s="355">
        <v>2986</v>
      </c>
      <c r="E5994">
        <v>0.01</v>
      </c>
      <c r="F5994">
        <v>1.1333299999999999</v>
      </c>
      <c r="G5994" s="355">
        <v>0</v>
      </c>
      <c r="H5994">
        <v>0</v>
      </c>
    </row>
    <row r="5995" spans="1:10" x14ac:dyDescent="0.2">
      <c r="A5995">
        <v>14209</v>
      </c>
      <c r="B5995" s="585">
        <v>43448.427777777775</v>
      </c>
      <c r="C5995" s="376" t="s">
        <v>2050</v>
      </c>
      <c r="D5995" s="355">
        <v>2986</v>
      </c>
      <c r="E5995">
        <v>0.01</v>
      </c>
      <c r="F5995">
        <v>1.1341600000000001</v>
      </c>
      <c r="G5995" s="355">
        <v>0</v>
      </c>
      <c r="H5995">
        <v>1.1341600000000001</v>
      </c>
      <c r="I5995">
        <v>-0.83</v>
      </c>
      <c r="J5995" s="355">
        <v>23060.36</v>
      </c>
    </row>
    <row r="5996" spans="1:10" x14ac:dyDescent="0.2">
      <c r="A5996">
        <v>14199</v>
      </c>
      <c r="B5996" s="585">
        <v>43447.84375</v>
      </c>
      <c r="C5996" s="376" t="s">
        <v>93</v>
      </c>
      <c r="D5996" s="355">
        <v>2987</v>
      </c>
      <c r="E5996">
        <v>0.02</v>
      </c>
      <c r="F5996">
        <v>1.13683</v>
      </c>
      <c r="G5996" s="355">
        <v>0</v>
      </c>
      <c r="H5996">
        <v>0</v>
      </c>
    </row>
    <row r="5997" spans="1:10" x14ac:dyDescent="0.2">
      <c r="A5997">
        <v>14210</v>
      </c>
      <c r="B5997" s="585">
        <v>43448.427777777775</v>
      </c>
      <c r="C5997" s="376" t="s">
        <v>2050</v>
      </c>
      <c r="D5997" s="355">
        <v>2987</v>
      </c>
      <c r="E5997">
        <v>0.02</v>
      </c>
      <c r="F5997">
        <v>1.1341600000000001</v>
      </c>
      <c r="G5997" s="355">
        <v>0</v>
      </c>
      <c r="H5997">
        <v>1.1341600000000001</v>
      </c>
      <c r="I5997">
        <v>5.33</v>
      </c>
      <c r="J5997" s="355">
        <v>23065.69</v>
      </c>
    </row>
    <row r="5998" spans="1:10" x14ac:dyDescent="0.2">
      <c r="A5998">
        <v>14204</v>
      </c>
      <c r="B5998" s="585">
        <v>43447.84375</v>
      </c>
      <c r="C5998" s="376" t="s">
        <v>92</v>
      </c>
      <c r="D5998" s="355">
        <v>2988</v>
      </c>
      <c r="E5998">
        <v>0.01</v>
      </c>
      <c r="F5998">
        <v>1.1370899999999999</v>
      </c>
      <c r="G5998" s="355">
        <v>0</v>
      </c>
      <c r="H5998">
        <v>0</v>
      </c>
    </row>
    <row r="5999" spans="1:10" x14ac:dyDescent="0.2">
      <c r="A5999">
        <v>14239</v>
      </c>
      <c r="B5999" s="585">
        <v>43451.506249999999</v>
      </c>
      <c r="C5999" s="376" t="s">
        <v>2050</v>
      </c>
      <c r="D5999" s="355">
        <v>2988</v>
      </c>
      <c r="E5999">
        <v>0.01</v>
      </c>
      <c r="F5999">
        <v>1.13391</v>
      </c>
      <c r="G5999" s="355">
        <v>0</v>
      </c>
      <c r="H5999">
        <v>1.13391</v>
      </c>
      <c r="I5999">
        <v>-3.49</v>
      </c>
      <c r="J5999" s="355">
        <v>23068.2</v>
      </c>
    </row>
    <row r="6000" spans="1:10" x14ac:dyDescent="0.2">
      <c r="A6000">
        <v>14211</v>
      </c>
      <c r="B6000" s="585">
        <v>43448.430555555555</v>
      </c>
      <c r="C6000" s="376" t="s">
        <v>93</v>
      </c>
      <c r="D6000" s="355">
        <v>2989</v>
      </c>
      <c r="E6000">
        <v>0.01</v>
      </c>
      <c r="F6000">
        <v>1.13402</v>
      </c>
      <c r="G6000" s="355">
        <v>0</v>
      </c>
      <c r="H6000">
        <v>0</v>
      </c>
    </row>
    <row r="6001" spans="1:10" x14ac:dyDescent="0.2">
      <c r="A6001">
        <v>14216</v>
      </c>
      <c r="B6001" s="585">
        <v>43448.44027777778</v>
      </c>
      <c r="C6001" s="376" t="s">
        <v>2050</v>
      </c>
      <c r="D6001" s="355">
        <v>2989</v>
      </c>
      <c r="E6001">
        <v>0.01</v>
      </c>
      <c r="F6001">
        <v>1.13245</v>
      </c>
      <c r="G6001" s="355">
        <v>0</v>
      </c>
      <c r="H6001">
        <v>1.13245</v>
      </c>
      <c r="I6001">
        <v>1.5</v>
      </c>
      <c r="J6001" s="355">
        <v>23067.19</v>
      </c>
    </row>
    <row r="6002" spans="1:10" x14ac:dyDescent="0.2">
      <c r="A6002">
        <v>14213</v>
      </c>
      <c r="B6002" s="585">
        <v>43448.4375</v>
      </c>
      <c r="C6002" s="376" t="s">
        <v>92</v>
      </c>
      <c r="D6002" s="355">
        <v>2990</v>
      </c>
      <c r="E6002">
        <v>0.02</v>
      </c>
      <c r="F6002">
        <v>1.1333200000000001</v>
      </c>
      <c r="G6002" s="355">
        <v>0</v>
      </c>
      <c r="H6002">
        <v>0</v>
      </c>
    </row>
    <row r="6003" spans="1:10" x14ac:dyDescent="0.2">
      <c r="A6003">
        <v>14240</v>
      </c>
      <c r="B6003" s="585">
        <v>43451.506249999999</v>
      </c>
      <c r="C6003" s="376" t="s">
        <v>2050</v>
      </c>
      <c r="D6003" s="355">
        <v>2990</v>
      </c>
      <c r="E6003">
        <v>0.02</v>
      </c>
      <c r="F6003">
        <v>1.13391</v>
      </c>
      <c r="G6003" s="355">
        <v>0</v>
      </c>
      <c r="H6003">
        <v>1.13391</v>
      </c>
      <c r="I6003">
        <v>0.8</v>
      </c>
      <c r="J6003" s="355">
        <v>23069.01</v>
      </c>
    </row>
    <row r="6004" spans="1:10" x14ac:dyDescent="0.2">
      <c r="A6004">
        <v>14217</v>
      </c>
      <c r="B6004" s="585">
        <v>43448.440972222219</v>
      </c>
      <c r="C6004" s="376" t="s">
        <v>93</v>
      </c>
      <c r="D6004" s="355">
        <v>2991</v>
      </c>
      <c r="E6004">
        <v>0.01</v>
      </c>
      <c r="F6004">
        <v>1.13235</v>
      </c>
      <c r="G6004" s="355">
        <v>0</v>
      </c>
      <c r="H6004">
        <v>0</v>
      </c>
    </row>
    <row r="6005" spans="1:10" x14ac:dyDescent="0.2">
      <c r="A6005">
        <v>14219</v>
      </c>
      <c r="B6005" s="585">
        <v>43448.45</v>
      </c>
      <c r="C6005" s="376" t="s">
        <v>2050</v>
      </c>
      <c r="D6005" s="355">
        <v>2991</v>
      </c>
      <c r="E6005">
        <v>0.01</v>
      </c>
      <c r="F6005">
        <v>1.1307799999999999</v>
      </c>
      <c r="G6005" s="355">
        <v>0</v>
      </c>
      <c r="H6005">
        <v>1.1307799999999999</v>
      </c>
      <c r="I6005">
        <v>1.5</v>
      </c>
      <c r="J6005" s="355">
        <v>23068.69</v>
      </c>
    </row>
    <row r="6006" spans="1:10" x14ac:dyDescent="0.2">
      <c r="A6006">
        <v>14220</v>
      </c>
      <c r="B6006" s="585">
        <v>43448.45</v>
      </c>
      <c r="C6006" s="376" t="s">
        <v>93</v>
      </c>
      <c r="D6006" s="355">
        <v>2992</v>
      </c>
      <c r="E6006">
        <v>0.01</v>
      </c>
      <c r="F6006">
        <v>1.1307400000000001</v>
      </c>
      <c r="G6006" s="355">
        <v>0</v>
      </c>
      <c r="H6006">
        <v>0</v>
      </c>
    </row>
    <row r="6007" spans="1:10" x14ac:dyDescent="0.2">
      <c r="A6007">
        <v>14226</v>
      </c>
      <c r="B6007" s="585">
        <v>43448.456944444442</v>
      </c>
      <c r="C6007" s="376" t="s">
        <v>2050</v>
      </c>
      <c r="D6007" s="355">
        <v>2992</v>
      </c>
      <c r="E6007">
        <v>0.01</v>
      </c>
      <c r="F6007">
        <v>1.12917</v>
      </c>
      <c r="G6007" s="355">
        <v>0</v>
      </c>
      <c r="H6007">
        <v>1.12917</v>
      </c>
      <c r="I6007">
        <v>1.5</v>
      </c>
      <c r="J6007" s="355">
        <v>23070.19</v>
      </c>
    </row>
    <row r="6008" spans="1:10" x14ac:dyDescent="0.2">
      <c r="A6008">
        <v>14222</v>
      </c>
      <c r="B6008" s="585">
        <v>43448.45208333333</v>
      </c>
      <c r="C6008" s="376" t="s">
        <v>92</v>
      </c>
      <c r="D6008" s="355">
        <v>2993</v>
      </c>
      <c r="E6008">
        <v>0.03</v>
      </c>
      <c r="F6008">
        <v>1.12982</v>
      </c>
      <c r="G6008" s="355">
        <v>0</v>
      </c>
      <c r="H6008">
        <v>0</v>
      </c>
    </row>
    <row r="6009" spans="1:10" x14ac:dyDescent="0.2">
      <c r="A6009">
        <v>14241</v>
      </c>
      <c r="B6009" s="585">
        <v>43451.506249999999</v>
      </c>
      <c r="C6009" s="376" t="s">
        <v>2050</v>
      </c>
      <c r="D6009" s="355">
        <v>2993</v>
      </c>
      <c r="E6009">
        <v>0.03</v>
      </c>
      <c r="F6009">
        <v>1.13391</v>
      </c>
      <c r="G6009" s="355">
        <v>0</v>
      </c>
      <c r="H6009">
        <v>1.13391</v>
      </c>
      <c r="I6009">
        <v>11.7</v>
      </c>
      <c r="J6009" s="355">
        <v>23080.71</v>
      </c>
    </row>
    <row r="6010" spans="1:10" x14ac:dyDescent="0.2">
      <c r="A6010">
        <v>14227</v>
      </c>
      <c r="B6010" s="585">
        <v>43448.456944444442</v>
      </c>
      <c r="C6010" s="376" t="s">
        <v>93</v>
      </c>
      <c r="D6010" s="355">
        <v>2994</v>
      </c>
      <c r="E6010">
        <v>0.01</v>
      </c>
      <c r="F6010">
        <v>1.12913</v>
      </c>
      <c r="G6010" s="355">
        <v>0</v>
      </c>
      <c r="H6010">
        <v>0</v>
      </c>
    </row>
    <row r="6011" spans="1:10" x14ac:dyDescent="0.2">
      <c r="A6011">
        <v>14229</v>
      </c>
      <c r="B6011" s="585">
        <v>43448.645833333336</v>
      </c>
      <c r="C6011" s="376" t="s">
        <v>2050</v>
      </c>
      <c r="D6011" s="355">
        <v>2994</v>
      </c>
      <c r="E6011">
        <v>0.01</v>
      </c>
      <c r="F6011">
        <v>1.1275599999999999</v>
      </c>
      <c r="G6011" s="355">
        <v>0</v>
      </c>
      <c r="H6011">
        <v>1.1275599999999999</v>
      </c>
      <c r="I6011">
        <v>1.5</v>
      </c>
      <c r="J6011" s="355">
        <v>23071.69</v>
      </c>
    </row>
    <row r="6012" spans="1:10" x14ac:dyDescent="0.2">
      <c r="A6012">
        <v>14230</v>
      </c>
      <c r="B6012" s="585">
        <v>43448.649305555555</v>
      </c>
      <c r="C6012" s="376" t="s">
        <v>93</v>
      </c>
      <c r="D6012" s="355">
        <v>2995</v>
      </c>
      <c r="E6012">
        <v>0.01</v>
      </c>
      <c r="F6012">
        <v>1.1278600000000001</v>
      </c>
      <c r="G6012" s="355">
        <v>0</v>
      </c>
      <c r="H6012">
        <v>0</v>
      </c>
    </row>
    <row r="6013" spans="1:10" x14ac:dyDescent="0.2">
      <c r="A6013">
        <v>14297</v>
      </c>
      <c r="B6013" s="585">
        <v>43453.913888888892</v>
      </c>
      <c r="C6013" s="376" t="s">
        <v>2050</v>
      </c>
      <c r="D6013" s="355">
        <v>2995</v>
      </c>
      <c r="E6013">
        <v>0.01</v>
      </c>
      <c r="F6013">
        <v>1.13669</v>
      </c>
      <c r="G6013" s="355">
        <v>0</v>
      </c>
      <c r="H6013">
        <v>1.13669</v>
      </c>
      <c r="I6013">
        <v>-8.6999999999999993</v>
      </c>
      <c r="J6013" s="355">
        <v>23085.52</v>
      </c>
    </row>
    <row r="6014" spans="1:10" x14ac:dyDescent="0.2">
      <c r="A6014">
        <v>14236</v>
      </c>
      <c r="B6014" s="585">
        <v>43451.37777777778</v>
      </c>
      <c r="C6014" s="376" t="s">
        <v>93</v>
      </c>
      <c r="D6014" s="355">
        <v>2996</v>
      </c>
      <c r="E6014">
        <v>0.02</v>
      </c>
      <c r="F6014">
        <v>1.1313899999999999</v>
      </c>
      <c r="G6014" s="355">
        <v>0</v>
      </c>
      <c r="H6014">
        <v>0</v>
      </c>
    </row>
    <row r="6015" spans="1:10" x14ac:dyDescent="0.2">
      <c r="A6015">
        <v>14298</v>
      </c>
      <c r="B6015" s="585">
        <v>43453.913888888892</v>
      </c>
      <c r="C6015" s="376" t="s">
        <v>2050</v>
      </c>
      <c r="D6015" s="355">
        <v>2996</v>
      </c>
      <c r="E6015">
        <v>0.02</v>
      </c>
      <c r="F6015">
        <v>1.13669</v>
      </c>
      <c r="G6015" s="355">
        <v>0</v>
      </c>
      <c r="H6015">
        <v>1.13669</v>
      </c>
      <c r="I6015">
        <v>-10.48</v>
      </c>
      <c r="J6015" s="355">
        <v>23075.040000000001</v>
      </c>
    </row>
    <row r="6016" spans="1:10" x14ac:dyDescent="0.2">
      <c r="A6016">
        <v>14242</v>
      </c>
      <c r="B6016" s="585">
        <v>43451.506249999999</v>
      </c>
      <c r="C6016" s="376" t="s">
        <v>92</v>
      </c>
      <c r="D6016" s="355">
        <v>2997</v>
      </c>
      <c r="E6016">
        <v>0.01</v>
      </c>
      <c r="F6016">
        <v>1.13395</v>
      </c>
      <c r="G6016" s="355">
        <v>0</v>
      </c>
      <c r="H6016">
        <v>0</v>
      </c>
    </row>
    <row r="6017" spans="1:10" x14ac:dyDescent="0.2">
      <c r="A6017">
        <v>14248</v>
      </c>
      <c r="B6017" s="585">
        <v>43451.834722222222</v>
      </c>
      <c r="C6017" s="376" t="s">
        <v>2050</v>
      </c>
      <c r="D6017" s="355">
        <v>2997</v>
      </c>
      <c r="E6017">
        <v>0.01</v>
      </c>
      <c r="F6017">
        <v>1.1355200000000001</v>
      </c>
      <c r="G6017" s="355">
        <v>0</v>
      </c>
      <c r="H6017">
        <v>1.1355200000000001</v>
      </c>
      <c r="I6017">
        <v>1.5</v>
      </c>
      <c r="J6017" s="355">
        <v>23082.21</v>
      </c>
    </row>
    <row r="6018" spans="1:10" x14ac:dyDescent="0.2">
      <c r="A6018">
        <v>14244</v>
      </c>
      <c r="B6018" s="585">
        <v>43451.581944444442</v>
      </c>
      <c r="C6018" s="376" t="s">
        <v>93</v>
      </c>
      <c r="D6018" s="355">
        <v>2998</v>
      </c>
      <c r="E6018">
        <v>0.03</v>
      </c>
      <c r="F6018">
        <v>1.1349</v>
      </c>
      <c r="G6018" s="355">
        <v>0</v>
      </c>
      <c r="H6018">
        <v>0</v>
      </c>
    </row>
    <row r="6019" spans="1:10" x14ac:dyDescent="0.2">
      <c r="A6019">
        <v>14299</v>
      </c>
      <c r="B6019" s="585">
        <v>43453.913888888892</v>
      </c>
      <c r="C6019" s="376" t="s">
        <v>2050</v>
      </c>
      <c r="D6019" s="355">
        <v>2998</v>
      </c>
      <c r="E6019">
        <v>0.03</v>
      </c>
      <c r="F6019">
        <v>1.13669</v>
      </c>
      <c r="G6019" s="355">
        <v>0</v>
      </c>
      <c r="H6019">
        <v>1.13669</v>
      </c>
      <c r="I6019">
        <v>-5.19</v>
      </c>
      <c r="J6019" s="355">
        <v>23069.85</v>
      </c>
    </row>
    <row r="6020" spans="1:10" x14ac:dyDescent="0.2">
      <c r="A6020">
        <v>14249</v>
      </c>
      <c r="B6020" s="585">
        <v>43451.834722222222</v>
      </c>
      <c r="C6020" s="376" t="s">
        <v>92</v>
      </c>
      <c r="D6020" s="355">
        <v>2999</v>
      </c>
      <c r="E6020">
        <v>0.01</v>
      </c>
      <c r="F6020">
        <v>1.1355599999999999</v>
      </c>
      <c r="G6020" s="355">
        <v>0</v>
      </c>
      <c r="H6020">
        <v>0</v>
      </c>
    </row>
    <row r="6021" spans="1:10" x14ac:dyDescent="0.2">
      <c r="A6021">
        <v>14255</v>
      </c>
      <c r="B6021" s="585">
        <v>43452.438888888886</v>
      </c>
      <c r="C6021" s="376" t="s">
        <v>2050</v>
      </c>
      <c r="D6021" s="355">
        <v>2999</v>
      </c>
      <c r="E6021">
        <v>0.01</v>
      </c>
      <c r="F6021">
        <v>1.1372500000000001</v>
      </c>
      <c r="G6021" s="355">
        <v>0</v>
      </c>
      <c r="H6021">
        <v>1.1372500000000001</v>
      </c>
      <c r="I6021">
        <v>1.5</v>
      </c>
      <c r="J6021" s="355">
        <v>23083.71</v>
      </c>
    </row>
    <row r="6022" spans="1:10" x14ac:dyDescent="0.2">
      <c r="A6022">
        <v>14256</v>
      </c>
      <c r="B6022" s="585">
        <v>43452.438888888886</v>
      </c>
      <c r="C6022" s="376" t="s">
        <v>92</v>
      </c>
      <c r="D6022" s="355">
        <v>3000</v>
      </c>
      <c r="E6022">
        <v>0.01</v>
      </c>
      <c r="F6022">
        <v>1.13727</v>
      </c>
      <c r="G6022" s="355">
        <v>0</v>
      </c>
      <c r="H6022">
        <v>0</v>
      </c>
    </row>
    <row r="6023" spans="1:10" x14ac:dyDescent="0.2">
      <c r="A6023">
        <v>14263</v>
      </c>
      <c r="B6023" s="585">
        <v>43452.515277777777</v>
      </c>
      <c r="C6023" s="376" t="s">
        <v>2050</v>
      </c>
      <c r="D6023" s="355">
        <v>3000</v>
      </c>
      <c r="E6023">
        <v>0.01</v>
      </c>
      <c r="F6023">
        <v>1.1388400000000001</v>
      </c>
      <c r="G6023" s="355">
        <v>0</v>
      </c>
      <c r="H6023">
        <v>1.1388400000000001</v>
      </c>
      <c r="I6023">
        <v>1.5</v>
      </c>
      <c r="J6023" s="355">
        <v>23085.21</v>
      </c>
    </row>
    <row r="6024" spans="1:10" x14ac:dyDescent="0.2">
      <c r="A6024">
        <v>14258</v>
      </c>
      <c r="B6024" s="585">
        <v>43452.51458333333</v>
      </c>
      <c r="C6024" s="376" t="s">
        <v>93</v>
      </c>
      <c r="D6024" s="355">
        <v>3001</v>
      </c>
      <c r="E6024">
        <v>0.06</v>
      </c>
      <c r="F6024">
        <v>1.1384099999999999</v>
      </c>
      <c r="G6024" s="355">
        <v>0</v>
      </c>
      <c r="H6024">
        <v>0</v>
      </c>
    </row>
    <row r="6025" spans="1:10" x14ac:dyDescent="0.2">
      <c r="A6025">
        <v>14300</v>
      </c>
      <c r="B6025" s="585">
        <v>43453.913888888892</v>
      </c>
      <c r="C6025" s="376" t="s">
        <v>2050</v>
      </c>
      <c r="D6025" s="355">
        <v>3001</v>
      </c>
      <c r="E6025">
        <v>0.06</v>
      </c>
      <c r="F6025">
        <v>1.13669</v>
      </c>
      <c r="G6025" s="355">
        <v>0</v>
      </c>
      <c r="H6025">
        <v>1.13669</v>
      </c>
      <c r="I6025">
        <v>10.29</v>
      </c>
      <c r="J6025" s="355">
        <v>23080.15</v>
      </c>
    </row>
    <row r="6026" spans="1:10" x14ac:dyDescent="0.2">
      <c r="A6026">
        <v>14264</v>
      </c>
      <c r="B6026" s="585">
        <v>43452.515277777777</v>
      </c>
      <c r="C6026" s="376" t="s">
        <v>92</v>
      </c>
      <c r="D6026" s="355">
        <v>3002</v>
      </c>
      <c r="E6026">
        <v>0.01</v>
      </c>
      <c r="F6026">
        <v>1.13887</v>
      </c>
      <c r="G6026" s="355">
        <v>0</v>
      </c>
      <c r="H6026">
        <v>0</v>
      </c>
    </row>
    <row r="6027" spans="1:10" x14ac:dyDescent="0.2">
      <c r="A6027">
        <v>14275</v>
      </c>
      <c r="B6027" s="585">
        <v>43453.089583333334</v>
      </c>
      <c r="C6027" s="376" t="s">
        <v>2050</v>
      </c>
      <c r="D6027" s="355">
        <v>3002</v>
      </c>
      <c r="E6027">
        <v>0.01</v>
      </c>
      <c r="F6027">
        <v>1.1382300000000001</v>
      </c>
      <c r="G6027" s="355">
        <v>0</v>
      </c>
      <c r="H6027">
        <v>1.1382300000000001</v>
      </c>
      <c r="I6027">
        <v>-0.83</v>
      </c>
      <c r="J6027" s="355">
        <v>23084.38</v>
      </c>
    </row>
    <row r="6028" spans="1:10" x14ac:dyDescent="0.2">
      <c r="A6028">
        <v>14266</v>
      </c>
      <c r="B6028" s="585">
        <v>43452.835416666669</v>
      </c>
      <c r="C6028" s="376" t="s">
        <v>92</v>
      </c>
      <c r="D6028" s="355">
        <v>3003</v>
      </c>
      <c r="E6028">
        <v>0.02</v>
      </c>
      <c r="F6028">
        <v>1.13537</v>
      </c>
      <c r="G6028" s="355">
        <v>0</v>
      </c>
      <c r="H6028">
        <v>0</v>
      </c>
    </row>
    <row r="6029" spans="1:10" x14ac:dyDescent="0.2">
      <c r="A6029">
        <v>14276</v>
      </c>
      <c r="B6029" s="585">
        <v>43453.089583333334</v>
      </c>
      <c r="C6029" s="376" t="s">
        <v>2050</v>
      </c>
      <c r="D6029" s="355">
        <v>3003</v>
      </c>
      <c r="E6029">
        <v>0.02</v>
      </c>
      <c r="F6029">
        <v>1.1382300000000001</v>
      </c>
      <c r="G6029" s="355">
        <v>0</v>
      </c>
      <c r="H6029">
        <v>1.1382300000000001</v>
      </c>
      <c r="I6029">
        <v>5.34</v>
      </c>
      <c r="J6029" s="355">
        <v>23089.72</v>
      </c>
    </row>
    <row r="6030" spans="1:10" x14ac:dyDescent="0.2">
      <c r="A6030">
        <v>14277</v>
      </c>
      <c r="B6030" s="585">
        <v>43453.089583333334</v>
      </c>
      <c r="C6030" s="376" t="s">
        <v>92</v>
      </c>
      <c r="D6030" s="355">
        <v>3004</v>
      </c>
      <c r="E6030">
        <v>0.01</v>
      </c>
      <c r="F6030">
        <v>1.1382699999999999</v>
      </c>
      <c r="G6030" s="355">
        <v>0</v>
      </c>
      <c r="H6030">
        <v>0</v>
      </c>
    </row>
    <row r="6031" spans="1:10" x14ac:dyDescent="0.2">
      <c r="A6031">
        <v>14279</v>
      </c>
      <c r="B6031" s="585">
        <v>43453.399305555555</v>
      </c>
      <c r="C6031" s="376" t="s">
        <v>2050</v>
      </c>
      <c r="D6031" s="355">
        <v>3004</v>
      </c>
      <c r="E6031">
        <v>0.01</v>
      </c>
      <c r="F6031">
        <v>1.13984</v>
      </c>
      <c r="G6031" s="355">
        <v>0</v>
      </c>
      <c r="H6031">
        <v>1.13984</v>
      </c>
      <c r="I6031">
        <v>1.5</v>
      </c>
      <c r="J6031" s="355">
        <v>23091.22</v>
      </c>
    </row>
    <row r="6032" spans="1:10" x14ac:dyDescent="0.2">
      <c r="A6032">
        <v>14280</v>
      </c>
      <c r="B6032" s="585">
        <v>43453.399305555555</v>
      </c>
      <c r="C6032" s="376" t="s">
        <v>92</v>
      </c>
      <c r="D6032" s="355">
        <v>3005</v>
      </c>
      <c r="E6032">
        <v>0.01</v>
      </c>
      <c r="F6032">
        <v>1.1398999999999999</v>
      </c>
      <c r="G6032" s="355">
        <v>0</v>
      </c>
      <c r="H6032">
        <v>0</v>
      </c>
    </row>
    <row r="6033" spans="1:10" x14ac:dyDescent="0.2">
      <c r="A6033">
        <v>14282</v>
      </c>
      <c r="B6033" s="585">
        <v>43453.685416666667</v>
      </c>
      <c r="C6033" s="376" t="s">
        <v>2050</v>
      </c>
      <c r="D6033" s="355">
        <v>3005</v>
      </c>
      <c r="E6033">
        <v>0.01</v>
      </c>
      <c r="F6033">
        <v>1.14147</v>
      </c>
      <c r="G6033" s="355">
        <v>0</v>
      </c>
      <c r="H6033">
        <v>1.14147</v>
      </c>
      <c r="I6033">
        <v>1.5</v>
      </c>
      <c r="J6033" s="355">
        <v>23092.720000000001</v>
      </c>
    </row>
    <row r="6034" spans="1:10" x14ac:dyDescent="0.2">
      <c r="A6034">
        <v>14283</v>
      </c>
      <c r="B6034" s="585">
        <v>43453.685416666667</v>
      </c>
      <c r="C6034" s="376" t="s">
        <v>92</v>
      </c>
      <c r="D6034" s="355">
        <v>3006</v>
      </c>
      <c r="E6034">
        <v>0.01</v>
      </c>
      <c r="F6034">
        <v>1.1415999999999999</v>
      </c>
      <c r="G6034" s="355">
        <v>0</v>
      </c>
      <c r="H6034">
        <v>0</v>
      </c>
    </row>
    <row r="6035" spans="1:10" x14ac:dyDescent="0.2">
      <c r="A6035">
        <v>14291</v>
      </c>
      <c r="B6035" s="585">
        <v>43453.705555555556</v>
      </c>
      <c r="C6035" s="376" t="s">
        <v>2050</v>
      </c>
      <c r="D6035" s="355">
        <v>3006</v>
      </c>
      <c r="E6035">
        <v>0.01</v>
      </c>
      <c r="F6035">
        <v>1.14317</v>
      </c>
      <c r="G6035" s="355">
        <v>0</v>
      </c>
      <c r="H6035">
        <v>1.14317</v>
      </c>
      <c r="I6035">
        <v>1.5</v>
      </c>
      <c r="J6035" s="355">
        <v>23094.22</v>
      </c>
    </row>
    <row r="6036" spans="1:10" x14ac:dyDescent="0.2">
      <c r="A6036">
        <v>14285</v>
      </c>
      <c r="B6036" s="585">
        <v>43453.692361111112</v>
      </c>
      <c r="C6036" s="376" t="s">
        <v>93</v>
      </c>
      <c r="D6036" s="355">
        <v>3007</v>
      </c>
      <c r="E6036">
        <v>0.1</v>
      </c>
      <c r="F6036">
        <v>1.14191</v>
      </c>
      <c r="G6036" s="355">
        <v>0</v>
      </c>
      <c r="H6036">
        <v>0</v>
      </c>
    </row>
    <row r="6037" spans="1:10" x14ac:dyDescent="0.2">
      <c r="A6037">
        <v>14301</v>
      </c>
      <c r="B6037" s="585">
        <v>43453.913888888892</v>
      </c>
      <c r="C6037" s="376" t="s">
        <v>2050</v>
      </c>
      <c r="D6037" s="355">
        <v>3007</v>
      </c>
      <c r="E6037">
        <v>0.1</v>
      </c>
      <c r="F6037">
        <v>1.13669</v>
      </c>
      <c r="G6037" s="355">
        <v>0</v>
      </c>
      <c r="H6037">
        <v>1.13669</v>
      </c>
      <c r="I6037">
        <v>51.5</v>
      </c>
      <c r="J6037" s="355">
        <v>23131.65</v>
      </c>
    </row>
    <row r="6038" spans="1:10" x14ac:dyDescent="0.2">
      <c r="A6038">
        <v>14292</v>
      </c>
      <c r="B6038" s="585">
        <v>43453.705555555556</v>
      </c>
      <c r="C6038" s="376" t="s">
        <v>92</v>
      </c>
      <c r="D6038" s="355">
        <v>3008</v>
      </c>
      <c r="E6038">
        <v>0.01</v>
      </c>
      <c r="F6038">
        <v>1.1431800000000001</v>
      </c>
      <c r="G6038" s="355">
        <v>0</v>
      </c>
      <c r="H6038">
        <v>0</v>
      </c>
    </row>
    <row r="6039" spans="1:10" x14ac:dyDescent="0.2">
      <c r="A6039">
        <v>14310</v>
      </c>
      <c r="B6039" s="585">
        <v>43454.390277777777</v>
      </c>
      <c r="C6039" s="376" t="s">
        <v>2050</v>
      </c>
      <c r="D6039" s="355">
        <v>3008</v>
      </c>
      <c r="E6039">
        <v>0.01</v>
      </c>
      <c r="F6039">
        <v>1.1424700000000001</v>
      </c>
      <c r="G6039" s="355">
        <v>0</v>
      </c>
      <c r="H6039">
        <v>1.1424700000000001</v>
      </c>
      <c r="I6039">
        <v>-1.1399999999999999</v>
      </c>
      <c r="J6039" s="355">
        <v>23130.51</v>
      </c>
    </row>
    <row r="6040" spans="1:10" x14ac:dyDescent="0.2">
      <c r="A6040">
        <v>14294</v>
      </c>
      <c r="B6040" s="585">
        <v>43453.881944444445</v>
      </c>
      <c r="C6040" s="376" t="s">
        <v>92</v>
      </c>
      <c r="D6040" s="355">
        <v>3009</v>
      </c>
      <c r="E6040">
        <v>0.02</v>
      </c>
      <c r="F6040">
        <v>1.13923</v>
      </c>
      <c r="G6040" s="355">
        <v>0</v>
      </c>
      <c r="H6040">
        <v>0</v>
      </c>
    </row>
    <row r="6041" spans="1:10" x14ac:dyDescent="0.2">
      <c r="A6041">
        <v>14311</v>
      </c>
      <c r="B6041" s="585">
        <v>43454.390277777777</v>
      </c>
      <c r="C6041" s="376" t="s">
        <v>2050</v>
      </c>
      <c r="D6041" s="355">
        <v>3009</v>
      </c>
      <c r="E6041">
        <v>0.02</v>
      </c>
      <c r="F6041">
        <v>1.1424700000000001</v>
      </c>
      <c r="G6041" s="355">
        <v>0</v>
      </c>
      <c r="H6041">
        <v>1.1424700000000001</v>
      </c>
      <c r="I6041">
        <v>5.63</v>
      </c>
      <c r="J6041" s="355">
        <v>23136.14</v>
      </c>
    </row>
    <row r="6042" spans="1:10" x14ac:dyDescent="0.2">
      <c r="A6042">
        <v>14302</v>
      </c>
      <c r="B6042" s="585">
        <v>43453.913888888892</v>
      </c>
      <c r="C6042" s="376" t="s">
        <v>93</v>
      </c>
      <c r="D6042" s="355">
        <v>3010</v>
      </c>
      <c r="E6042">
        <v>0.01</v>
      </c>
      <c r="F6042">
        <v>1.1366700000000001</v>
      </c>
      <c r="G6042" s="355">
        <v>0</v>
      </c>
      <c r="H6042">
        <v>0</v>
      </c>
    </row>
    <row r="6043" spans="1:10" x14ac:dyDescent="0.2">
      <c r="A6043">
        <v>14335</v>
      </c>
      <c r="B6043" s="585">
        <v>43454.729166666664</v>
      </c>
      <c r="C6043" s="376" t="s">
        <v>2050</v>
      </c>
      <c r="D6043" s="355">
        <v>3010</v>
      </c>
      <c r="E6043">
        <v>0.01</v>
      </c>
      <c r="F6043">
        <v>1.14266</v>
      </c>
      <c r="G6043" s="355">
        <v>0</v>
      </c>
      <c r="H6043">
        <v>1.14266</v>
      </c>
      <c r="I6043">
        <v>-5.86</v>
      </c>
      <c r="J6043" s="355">
        <v>23134.77</v>
      </c>
    </row>
    <row r="6044" spans="1:10" x14ac:dyDescent="0.2">
      <c r="A6044">
        <v>14307</v>
      </c>
      <c r="B6044" s="585">
        <v>43454.371527777781</v>
      </c>
      <c r="C6044" s="376" t="s">
        <v>93</v>
      </c>
      <c r="D6044" s="355">
        <v>3011</v>
      </c>
      <c r="E6044">
        <v>0.02</v>
      </c>
      <c r="F6044">
        <v>1.14022</v>
      </c>
      <c r="G6044" s="355">
        <v>0</v>
      </c>
      <c r="H6044">
        <v>0</v>
      </c>
    </row>
    <row r="6045" spans="1:10" x14ac:dyDescent="0.2">
      <c r="A6045">
        <v>14336</v>
      </c>
      <c r="B6045" s="585">
        <v>43454.729166666664</v>
      </c>
      <c r="C6045" s="376" t="s">
        <v>2050</v>
      </c>
      <c r="D6045" s="355">
        <v>3011</v>
      </c>
      <c r="E6045">
        <v>0.02</v>
      </c>
      <c r="F6045">
        <v>1.14266</v>
      </c>
      <c r="G6045" s="355">
        <v>0</v>
      </c>
      <c r="H6045">
        <v>1.14266</v>
      </c>
      <c r="I6045">
        <v>-5.0199999999999996</v>
      </c>
      <c r="J6045" s="355">
        <v>23129.75</v>
      </c>
    </row>
    <row r="6046" spans="1:10" x14ac:dyDescent="0.2">
      <c r="A6046">
        <v>14312</v>
      </c>
      <c r="B6046" s="585">
        <v>43454.390277777777</v>
      </c>
      <c r="C6046" s="376" t="s">
        <v>92</v>
      </c>
      <c r="D6046" s="355">
        <v>3012</v>
      </c>
      <c r="E6046">
        <v>0.01</v>
      </c>
      <c r="F6046">
        <v>1.14252</v>
      </c>
      <c r="G6046" s="355">
        <v>0</v>
      </c>
      <c r="H6046">
        <v>0</v>
      </c>
    </row>
    <row r="6047" spans="1:10" x14ac:dyDescent="0.2">
      <c r="A6047">
        <v>14318</v>
      </c>
      <c r="B6047" s="585">
        <v>43454.46597222222</v>
      </c>
      <c r="C6047" s="376" t="s">
        <v>2050</v>
      </c>
      <c r="D6047" s="355">
        <v>3012</v>
      </c>
      <c r="E6047">
        <v>0.01</v>
      </c>
      <c r="F6047">
        <v>1.1440900000000001</v>
      </c>
      <c r="G6047" s="355">
        <v>0</v>
      </c>
      <c r="H6047">
        <v>1.1440900000000001</v>
      </c>
      <c r="I6047">
        <v>1.5</v>
      </c>
      <c r="J6047" s="355">
        <v>23137.64</v>
      </c>
    </row>
    <row r="6048" spans="1:10" x14ac:dyDescent="0.2">
      <c r="A6048">
        <v>14314</v>
      </c>
      <c r="B6048" s="585">
        <v>43454.46597222222</v>
      </c>
      <c r="C6048" s="376" t="s">
        <v>93</v>
      </c>
      <c r="D6048" s="355">
        <v>3013</v>
      </c>
      <c r="E6048">
        <v>0.03</v>
      </c>
      <c r="F6048">
        <v>1.1437299999999999</v>
      </c>
      <c r="G6048" s="355">
        <v>0</v>
      </c>
      <c r="H6048">
        <v>0</v>
      </c>
    </row>
    <row r="6049" spans="1:10" x14ac:dyDescent="0.2">
      <c r="A6049">
        <v>14337</v>
      </c>
      <c r="B6049" s="585">
        <v>43454.729166666664</v>
      </c>
      <c r="C6049" s="376" t="s">
        <v>2050</v>
      </c>
      <c r="D6049" s="355">
        <v>3013</v>
      </c>
      <c r="E6049">
        <v>0.03</v>
      </c>
      <c r="F6049">
        <v>1.14266</v>
      </c>
      <c r="G6049" s="355">
        <v>0</v>
      </c>
      <c r="H6049">
        <v>1.14266</v>
      </c>
      <c r="I6049">
        <v>3</v>
      </c>
      <c r="J6049" s="355">
        <v>23132.75</v>
      </c>
    </row>
    <row r="6050" spans="1:10" x14ac:dyDescent="0.2">
      <c r="A6050">
        <v>14319</v>
      </c>
      <c r="B6050" s="585">
        <v>43454.46597222222</v>
      </c>
      <c r="C6050" s="376" t="s">
        <v>92</v>
      </c>
      <c r="D6050" s="355">
        <v>3014</v>
      </c>
      <c r="E6050">
        <v>0.01</v>
      </c>
      <c r="F6050">
        <v>1.14411</v>
      </c>
      <c r="G6050" s="355">
        <v>0</v>
      </c>
      <c r="H6050">
        <v>0</v>
      </c>
    </row>
    <row r="6051" spans="1:10" x14ac:dyDescent="0.2">
      <c r="A6051">
        <v>14321</v>
      </c>
      <c r="B6051" s="585">
        <v>43454.468055555553</v>
      </c>
      <c r="C6051" s="376" t="s">
        <v>2050</v>
      </c>
      <c r="D6051" s="355">
        <v>3014</v>
      </c>
      <c r="E6051">
        <v>0.01</v>
      </c>
      <c r="F6051">
        <v>1.14568</v>
      </c>
      <c r="G6051" s="355">
        <v>0</v>
      </c>
      <c r="H6051">
        <v>1.14568</v>
      </c>
      <c r="I6051">
        <v>1.5</v>
      </c>
      <c r="J6051" s="355">
        <v>23139.14</v>
      </c>
    </row>
    <row r="6052" spans="1:10" x14ac:dyDescent="0.2">
      <c r="A6052">
        <v>14322</v>
      </c>
      <c r="B6052" s="585">
        <v>43454.46875</v>
      </c>
      <c r="C6052" s="376" t="s">
        <v>92</v>
      </c>
      <c r="D6052" s="355">
        <v>3015</v>
      </c>
      <c r="E6052">
        <v>0.01</v>
      </c>
      <c r="F6052">
        <v>1.1457200000000001</v>
      </c>
      <c r="G6052" s="355">
        <v>0</v>
      </c>
      <c r="H6052">
        <v>0</v>
      </c>
    </row>
    <row r="6053" spans="1:10" x14ac:dyDescent="0.2">
      <c r="A6053">
        <v>14329</v>
      </c>
      <c r="B6053" s="585">
        <v>43454.476388888892</v>
      </c>
      <c r="C6053" s="376" t="s">
        <v>2050</v>
      </c>
      <c r="D6053" s="355">
        <v>3015</v>
      </c>
      <c r="E6053">
        <v>0.01</v>
      </c>
      <c r="F6053">
        <v>1.1472899999999999</v>
      </c>
      <c r="G6053" s="355">
        <v>0</v>
      </c>
      <c r="H6053">
        <v>1.1472899999999999</v>
      </c>
      <c r="I6053">
        <v>1.5</v>
      </c>
      <c r="J6053" s="355">
        <v>23140.639999999999</v>
      </c>
    </row>
    <row r="6054" spans="1:10" x14ac:dyDescent="0.2">
      <c r="A6054">
        <v>14324</v>
      </c>
      <c r="B6054" s="585">
        <v>43454.476388888892</v>
      </c>
      <c r="C6054" s="376" t="s">
        <v>93</v>
      </c>
      <c r="D6054" s="355">
        <v>3016</v>
      </c>
      <c r="E6054">
        <v>0.06</v>
      </c>
      <c r="F6054">
        <v>1.14724</v>
      </c>
      <c r="G6054" s="355">
        <v>0</v>
      </c>
      <c r="H6054">
        <v>0</v>
      </c>
    </row>
    <row r="6055" spans="1:10" x14ac:dyDescent="0.2">
      <c r="A6055">
        <v>14338</v>
      </c>
      <c r="B6055" s="585">
        <v>43454.729166666664</v>
      </c>
      <c r="C6055" s="376" t="s">
        <v>2050</v>
      </c>
      <c r="D6055" s="355">
        <v>3016</v>
      </c>
      <c r="E6055">
        <v>0.06</v>
      </c>
      <c r="F6055">
        <v>1.14266</v>
      </c>
      <c r="G6055" s="355">
        <v>0</v>
      </c>
      <c r="H6055">
        <v>1.14266</v>
      </c>
      <c r="I6055">
        <v>27.06</v>
      </c>
      <c r="J6055" s="355">
        <v>23159.81</v>
      </c>
    </row>
    <row r="6056" spans="1:10" x14ac:dyDescent="0.2">
      <c r="A6056">
        <v>14330</v>
      </c>
      <c r="B6056" s="585">
        <v>43454.476388888892</v>
      </c>
      <c r="C6056" s="376" t="s">
        <v>92</v>
      </c>
      <c r="D6056" s="355">
        <v>3017</v>
      </c>
      <c r="E6056">
        <v>0.01</v>
      </c>
      <c r="F6056">
        <v>1.14733</v>
      </c>
      <c r="G6056" s="355">
        <v>0</v>
      </c>
      <c r="H6056">
        <v>0</v>
      </c>
    </row>
    <row r="6057" spans="1:10" x14ac:dyDescent="0.2">
      <c r="A6057">
        <v>14348</v>
      </c>
      <c r="B6057" s="585">
        <v>43454.79791666667</v>
      </c>
      <c r="C6057" s="376" t="s">
        <v>2050</v>
      </c>
      <c r="D6057" s="355">
        <v>3017</v>
      </c>
      <c r="E6057">
        <v>0.01</v>
      </c>
      <c r="F6057">
        <v>1.1442000000000001</v>
      </c>
      <c r="G6057" s="355">
        <v>0</v>
      </c>
      <c r="H6057">
        <v>1.1442000000000001</v>
      </c>
      <c r="I6057">
        <v>-3.2</v>
      </c>
      <c r="J6057" s="355">
        <v>23158.11</v>
      </c>
    </row>
    <row r="6058" spans="1:10" x14ac:dyDescent="0.2">
      <c r="A6058">
        <v>14332</v>
      </c>
      <c r="B6058" s="585">
        <v>43454.713888888888</v>
      </c>
      <c r="C6058" s="376" t="s">
        <v>92</v>
      </c>
      <c r="D6058" s="355">
        <v>3018</v>
      </c>
      <c r="E6058">
        <v>0.02</v>
      </c>
      <c r="F6058">
        <v>1.1438200000000001</v>
      </c>
      <c r="G6058" s="355">
        <v>0</v>
      </c>
      <c r="H6058">
        <v>0</v>
      </c>
    </row>
    <row r="6059" spans="1:10" x14ac:dyDescent="0.2">
      <c r="A6059">
        <v>14349</v>
      </c>
      <c r="B6059" s="585">
        <v>43454.79791666667</v>
      </c>
      <c r="C6059" s="376" t="s">
        <v>2050</v>
      </c>
      <c r="D6059" s="355">
        <v>3018</v>
      </c>
      <c r="E6059">
        <v>0.02</v>
      </c>
      <c r="F6059">
        <v>1.1442000000000001</v>
      </c>
      <c r="G6059" s="355">
        <v>0</v>
      </c>
      <c r="H6059">
        <v>1.1442000000000001</v>
      </c>
      <c r="I6059">
        <v>0.62</v>
      </c>
      <c r="J6059" s="355">
        <v>23158.73</v>
      </c>
    </row>
    <row r="6060" spans="1:10" x14ac:dyDescent="0.2">
      <c r="A6060">
        <v>14339</v>
      </c>
      <c r="B6060" s="585">
        <v>43454.729166666664</v>
      </c>
      <c r="C6060" s="376" t="s">
        <v>93</v>
      </c>
      <c r="D6060" s="355">
        <v>3019</v>
      </c>
      <c r="E6060">
        <v>0.01</v>
      </c>
      <c r="F6060">
        <v>1.14262</v>
      </c>
      <c r="G6060" s="355">
        <v>0</v>
      </c>
      <c r="H6060">
        <v>0</v>
      </c>
    </row>
    <row r="6061" spans="1:10" x14ac:dyDescent="0.2">
      <c r="A6061">
        <v>14341</v>
      </c>
      <c r="B6061" s="585">
        <v>43454.743750000001</v>
      </c>
      <c r="C6061" s="376" t="s">
        <v>2050</v>
      </c>
      <c r="D6061" s="355">
        <v>3019</v>
      </c>
      <c r="E6061">
        <v>0.01</v>
      </c>
      <c r="F6061">
        <v>1.1410499999999999</v>
      </c>
      <c r="G6061" s="355">
        <v>0</v>
      </c>
      <c r="H6061">
        <v>1.1410499999999999</v>
      </c>
      <c r="I6061">
        <v>1.5</v>
      </c>
      <c r="J6061" s="355">
        <v>23161.31</v>
      </c>
    </row>
    <row r="6062" spans="1:10" x14ac:dyDescent="0.2">
      <c r="A6062">
        <v>14342</v>
      </c>
      <c r="B6062" s="585">
        <v>43454.743750000001</v>
      </c>
      <c r="C6062" s="376" t="s">
        <v>93</v>
      </c>
      <c r="D6062" s="355">
        <v>3020</v>
      </c>
      <c r="E6062">
        <v>0.01</v>
      </c>
      <c r="F6062">
        <v>1.1410199999999999</v>
      </c>
      <c r="G6062" s="355">
        <v>0</v>
      </c>
      <c r="H6062">
        <v>0</v>
      </c>
    </row>
    <row r="6063" spans="1:10" x14ac:dyDescent="0.2">
      <c r="A6063">
        <v>14370</v>
      </c>
      <c r="B6063" s="585">
        <v>43455.290277777778</v>
      </c>
      <c r="C6063" s="376" t="s">
        <v>2050</v>
      </c>
      <c r="D6063" s="355">
        <v>3020</v>
      </c>
      <c r="E6063">
        <v>0.01</v>
      </c>
      <c r="F6063">
        <v>1.1442000000000001</v>
      </c>
      <c r="G6063" s="355">
        <v>0</v>
      </c>
      <c r="H6063">
        <v>1.1442000000000001</v>
      </c>
      <c r="I6063">
        <v>-3.18</v>
      </c>
      <c r="J6063" s="355">
        <v>23170.13</v>
      </c>
    </row>
    <row r="6064" spans="1:10" x14ac:dyDescent="0.2">
      <c r="A6064">
        <v>14344</v>
      </c>
      <c r="B6064" s="585">
        <v>43454.746527777781</v>
      </c>
      <c r="C6064" s="376" t="s">
        <v>92</v>
      </c>
      <c r="D6064" s="355">
        <v>3021</v>
      </c>
      <c r="E6064">
        <v>0.03</v>
      </c>
      <c r="F6064">
        <v>1.1402699999999999</v>
      </c>
      <c r="G6064" s="355">
        <v>0</v>
      </c>
      <c r="H6064">
        <v>0</v>
      </c>
    </row>
    <row r="6065" spans="1:10" x14ac:dyDescent="0.2">
      <c r="A6065">
        <v>14350</v>
      </c>
      <c r="B6065" s="585">
        <v>43454.79791666667</v>
      </c>
      <c r="C6065" s="376" t="s">
        <v>2050</v>
      </c>
      <c r="D6065" s="355">
        <v>3021</v>
      </c>
      <c r="E6065">
        <v>0.03</v>
      </c>
      <c r="F6065">
        <v>1.1442000000000001</v>
      </c>
      <c r="G6065" s="355">
        <v>0</v>
      </c>
      <c r="H6065">
        <v>1.1442000000000001</v>
      </c>
      <c r="I6065">
        <v>11.58</v>
      </c>
      <c r="J6065" s="355">
        <v>23170.31</v>
      </c>
    </row>
    <row r="6066" spans="1:10" x14ac:dyDescent="0.2">
      <c r="A6066">
        <v>14351</v>
      </c>
      <c r="B6066" s="585">
        <v>43454.79791666667</v>
      </c>
      <c r="C6066" s="376" t="s">
        <v>92</v>
      </c>
      <c r="D6066" s="355">
        <v>3022</v>
      </c>
      <c r="E6066">
        <v>0.01</v>
      </c>
      <c r="F6066">
        <v>1.1442399999999999</v>
      </c>
      <c r="G6066" s="355">
        <v>0</v>
      </c>
      <c r="H6066">
        <v>0</v>
      </c>
    </row>
    <row r="6067" spans="1:10" x14ac:dyDescent="0.2">
      <c r="A6067">
        <v>14356</v>
      </c>
      <c r="B6067" s="585">
        <v>43454.808333333334</v>
      </c>
      <c r="C6067" s="376" t="s">
        <v>2050</v>
      </c>
      <c r="D6067" s="355">
        <v>3022</v>
      </c>
      <c r="E6067">
        <v>0.01</v>
      </c>
      <c r="F6067">
        <v>1.14581</v>
      </c>
      <c r="G6067" s="355">
        <v>0</v>
      </c>
      <c r="H6067">
        <v>1.14581</v>
      </c>
      <c r="I6067">
        <v>1.5</v>
      </c>
      <c r="J6067" s="355">
        <v>23171.81</v>
      </c>
    </row>
    <row r="6068" spans="1:10" x14ac:dyDescent="0.2">
      <c r="A6068">
        <v>14353</v>
      </c>
      <c r="B6068" s="585">
        <v>43454.799305555556</v>
      </c>
      <c r="C6068" s="376" t="s">
        <v>93</v>
      </c>
      <c r="D6068" s="355">
        <v>3023</v>
      </c>
      <c r="E6068">
        <v>0.02</v>
      </c>
      <c r="F6068">
        <v>1.1445399999999999</v>
      </c>
      <c r="G6068" s="355">
        <v>0</v>
      </c>
      <c r="H6068">
        <v>0</v>
      </c>
    </row>
    <row r="6069" spans="1:10" x14ac:dyDescent="0.2">
      <c r="A6069">
        <v>14371</v>
      </c>
      <c r="B6069" s="585">
        <v>43455.290277777778</v>
      </c>
      <c r="C6069" s="376" t="s">
        <v>2050</v>
      </c>
      <c r="D6069" s="355">
        <v>3023</v>
      </c>
      <c r="E6069">
        <v>0.02</v>
      </c>
      <c r="F6069">
        <v>1.1442000000000001</v>
      </c>
      <c r="G6069" s="355">
        <v>0</v>
      </c>
      <c r="H6069">
        <v>1.1442000000000001</v>
      </c>
      <c r="I6069">
        <v>0.67</v>
      </c>
      <c r="J6069" s="355">
        <v>23170.799999999999</v>
      </c>
    </row>
    <row r="6070" spans="1:10" x14ac:dyDescent="0.2">
      <c r="A6070">
        <v>14357</v>
      </c>
      <c r="B6070" s="585">
        <v>43454.808333333334</v>
      </c>
      <c r="C6070" s="376" t="s">
        <v>92</v>
      </c>
      <c r="D6070" s="355">
        <v>3024</v>
      </c>
      <c r="E6070">
        <v>0.01</v>
      </c>
      <c r="F6070">
        <v>1.14585</v>
      </c>
      <c r="G6070" s="355">
        <v>0</v>
      </c>
      <c r="H6070">
        <v>0</v>
      </c>
    </row>
    <row r="6071" spans="1:10" x14ac:dyDescent="0.2">
      <c r="A6071">
        <v>14359</v>
      </c>
      <c r="B6071" s="585">
        <v>43454.868750000001</v>
      </c>
      <c r="C6071" s="376" t="s">
        <v>2050</v>
      </c>
      <c r="D6071" s="355">
        <v>3024</v>
      </c>
      <c r="E6071">
        <v>0.01</v>
      </c>
      <c r="F6071">
        <v>1.1474200000000001</v>
      </c>
      <c r="G6071" s="355">
        <v>0</v>
      </c>
      <c r="H6071">
        <v>1.1474200000000001</v>
      </c>
      <c r="I6071">
        <v>1.5</v>
      </c>
      <c r="J6071" s="355">
        <v>23173.31</v>
      </c>
    </row>
    <row r="6072" spans="1:10" x14ac:dyDescent="0.2">
      <c r="A6072">
        <v>14360</v>
      </c>
      <c r="B6072" s="585">
        <v>43454.868750000001</v>
      </c>
      <c r="C6072" s="376" t="s">
        <v>92</v>
      </c>
      <c r="D6072" s="355">
        <v>3025</v>
      </c>
      <c r="E6072">
        <v>0.01</v>
      </c>
      <c r="F6072">
        <v>1.1474500000000001</v>
      </c>
      <c r="G6072" s="355">
        <v>0</v>
      </c>
      <c r="H6072">
        <v>0</v>
      </c>
    </row>
    <row r="6073" spans="1:10" x14ac:dyDescent="0.2">
      <c r="A6073">
        <v>14417</v>
      </c>
      <c r="B6073" s="585">
        <v>43458.662499999999</v>
      </c>
      <c r="C6073" s="376" t="s">
        <v>2050</v>
      </c>
      <c r="D6073" s="355">
        <v>3025</v>
      </c>
      <c r="E6073">
        <v>0.01</v>
      </c>
      <c r="F6073">
        <v>1.1415599999999999</v>
      </c>
      <c r="G6073" s="355">
        <v>0</v>
      </c>
      <c r="H6073">
        <v>1.1415599999999999</v>
      </c>
      <c r="I6073">
        <v>-6.2</v>
      </c>
      <c r="J6073" s="355">
        <v>23188.12</v>
      </c>
    </row>
    <row r="6074" spans="1:10" x14ac:dyDescent="0.2">
      <c r="A6074">
        <v>14362</v>
      </c>
      <c r="B6074" s="585">
        <v>43454.879861111112</v>
      </c>
      <c r="C6074" s="376" t="s">
        <v>93</v>
      </c>
      <c r="D6074" s="355">
        <v>3026</v>
      </c>
      <c r="E6074">
        <v>0.03</v>
      </c>
      <c r="F6074">
        <v>1.1480399999999999</v>
      </c>
      <c r="G6074" s="355">
        <v>0</v>
      </c>
      <c r="H6074">
        <v>0</v>
      </c>
    </row>
    <row r="6075" spans="1:10" x14ac:dyDescent="0.2">
      <c r="A6075">
        <v>14372</v>
      </c>
      <c r="B6075" s="585">
        <v>43455.290277777778</v>
      </c>
      <c r="C6075" s="376" t="s">
        <v>2050</v>
      </c>
      <c r="D6075" s="355">
        <v>3026</v>
      </c>
      <c r="E6075">
        <v>0.03</v>
      </c>
      <c r="F6075">
        <v>1.1442000000000001</v>
      </c>
      <c r="G6075" s="355">
        <v>0</v>
      </c>
      <c r="H6075">
        <v>1.1442000000000001</v>
      </c>
      <c r="I6075">
        <v>11.51</v>
      </c>
      <c r="J6075" s="355">
        <v>23182.31</v>
      </c>
    </row>
    <row r="6076" spans="1:10" x14ac:dyDescent="0.2">
      <c r="A6076">
        <v>14373</v>
      </c>
      <c r="B6076" s="585">
        <v>43455.290277777778</v>
      </c>
      <c r="C6076" s="376" t="s">
        <v>93</v>
      </c>
      <c r="D6076" s="355">
        <v>3027</v>
      </c>
      <c r="E6076">
        <v>0.01</v>
      </c>
      <c r="F6076">
        <v>1.14418</v>
      </c>
      <c r="G6076" s="355">
        <v>0</v>
      </c>
      <c r="H6076">
        <v>0</v>
      </c>
    </row>
    <row r="6077" spans="1:10" x14ac:dyDescent="0.2">
      <c r="A6077">
        <v>14378</v>
      </c>
      <c r="B6077" s="585">
        <v>43455.463888888888</v>
      </c>
      <c r="C6077" s="376" t="s">
        <v>2050</v>
      </c>
      <c r="D6077" s="355">
        <v>3027</v>
      </c>
      <c r="E6077">
        <v>0.01</v>
      </c>
      <c r="F6077">
        <v>1.1426099999999999</v>
      </c>
      <c r="G6077" s="355">
        <v>0</v>
      </c>
      <c r="H6077">
        <v>1.1426099999999999</v>
      </c>
      <c r="I6077">
        <v>1.5</v>
      </c>
      <c r="J6077" s="355">
        <v>23183.81</v>
      </c>
    </row>
    <row r="6078" spans="1:10" x14ac:dyDescent="0.2">
      <c r="A6078">
        <v>14375</v>
      </c>
      <c r="B6078" s="585">
        <v>43455.459027777775</v>
      </c>
      <c r="C6078" s="376" t="s">
        <v>92</v>
      </c>
      <c r="D6078" s="355">
        <v>3028</v>
      </c>
      <c r="E6078">
        <v>0.02</v>
      </c>
      <c r="F6078">
        <v>1.14394</v>
      </c>
      <c r="G6078" s="355">
        <v>0</v>
      </c>
      <c r="H6078">
        <v>0</v>
      </c>
    </row>
    <row r="6079" spans="1:10" x14ac:dyDescent="0.2">
      <c r="A6079">
        <v>14418</v>
      </c>
      <c r="B6079" s="585">
        <v>43458.662499999999</v>
      </c>
      <c r="C6079" s="376" t="s">
        <v>2050</v>
      </c>
      <c r="D6079" s="355">
        <v>3028</v>
      </c>
      <c r="E6079">
        <v>0.02</v>
      </c>
      <c r="F6079">
        <v>1.1415599999999999</v>
      </c>
      <c r="G6079" s="355">
        <v>0</v>
      </c>
      <c r="H6079">
        <v>1.1415599999999999</v>
      </c>
      <c r="I6079">
        <v>-5.14</v>
      </c>
      <c r="J6079" s="355">
        <v>23182.98</v>
      </c>
    </row>
    <row r="6080" spans="1:10" x14ac:dyDescent="0.2">
      <c r="A6080">
        <v>14379</v>
      </c>
      <c r="B6080" s="585">
        <v>43455.463888888888</v>
      </c>
      <c r="C6080" s="376" t="s">
        <v>93</v>
      </c>
      <c r="D6080" s="355">
        <v>3029</v>
      </c>
      <c r="E6080">
        <v>0.01</v>
      </c>
      <c r="F6080">
        <v>1.1425799999999999</v>
      </c>
      <c r="G6080" s="355">
        <v>0</v>
      </c>
      <c r="H6080">
        <v>0</v>
      </c>
    </row>
    <row r="6081" spans="1:10" x14ac:dyDescent="0.2">
      <c r="A6081">
        <v>14381</v>
      </c>
      <c r="B6081" s="585">
        <v>43455.601388888892</v>
      </c>
      <c r="C6081" s="376" t="s">
        <v>2050</v>
      </c>
      <c r="D6081" s="355">
        <v>3029</v>
      </c>
      <c r="E6081">
        <v>0.01</v>
      </c>
      <c r="F6081">
        <v>1.1410100000000001</v>
      </c>
      <c r="G6081" s="355">
        <v>0</v>
      </c>
      <c r="H6081">
        <v>1.1410100000000001</v>
      </c>
      <c r="I6081">
        <v>1.5</v>
      </c>
      <c r="J6081" s="355">
        <v>23185.31</v>
      </c>
    </row>
    <row r="6082" spans="1:10" x14ac:dyDescent="0.2">
      <c r="A6082">
        <v>14382</v>
      </c>
      <c r="B6082" s="585">
        <v>43455.601388888892</v>
      </c>
      <c r="C6082" s="376" t="s">
        <v>93</v>
      </c>
      <c r="D6082" s="355">
        <v>3030</v>
      </c>
      <c r="E6082">
        <v>0.01</v>
      </c>
      <c r="F6082">
        <v>1.1409800000000001</v>
      </c>
      <c r="G6082" s="355">
        <v>0</v>
      </c>
      <c r="H6082">
        <v>0</v>
      </c>
    </row>
    <row r="6083" spans="1:10" x14ac:dyDescent="0.2">
      <c r="A6083">
        <v>14388</v>
      </c>
      <c r="B6083" s="585">
        <v>43455.724999999999</v>
      </c>
      <c r="C6083" s="376" t="s">
        <v>2050</v>
      </c>
      <c r="D6083" s="355">
        <v>3030</v>
      </c>
      <c r="E6083">
        <v>0.01</v>
      </c>
      <c r="F6083">
        <v>1.13941</v>
      </c>
      <c r="G6083" s="355">
        <v>0</v>
      </c>
      <c r="H6083">
        <v>1.13941</v>
      </c>
      <c r="I6083">
        <v>1.5</v>
      </c>
      <c r="J6083" s="355">
        <v>23186.81</v>
      </c>
    </row>
    <row r="6084" spans="1:10" x14ac:dyDescent="0.2">
      <c r="A6084">
        <v>14384</v>
      </c>
      <c r="B6084" s="585">
        <v>43455.602777777778</v>
      </c>
      <c r="C6084" s="376" t="s">
        <v>92</v>
      </c>
      <c r="D6084" s="355">
        <v>3031</v>
      </c>
      <c r="E6084">
        <v>0.03</v>
      </c>
      <c r="F6084">
        <v>1.1403099999999999</v>
      </c>
      <c r="G6084" s="355">
        <v>0</v>
      </c>
      <c r="H6084">
        <v>0</v>
      </c>
    </row>
    <row r="6085" spans="1:10" x14ac:dyDescent="0.2">
      <c r="A6085">
        <v>14419</v>
      </c>
      <c r="B6085" s="585">
        <v>43458.662499999999</v>
      </c>
      <c r="C6085" s="376" t="s">
        <v>2050</v>
      </c>
      <c r="D6085" s="355">
        <v>3031</v>
      </c>
      <c r="E6085">
        <v>0.03</v>
      </c>
      <c r="F6085">
        <v>1.1415599999999999</v>
      </c>
      <c r="G6085" s="355">
        <v>0</v>
      </c>
      <c r="H6085">
        <v>1.1415599999999999</v>
      </c>
      <c r="I6085">
        <v>3.18</v>
      </c>
      <c r="J6085" s="355">
        <v>23186.16</v>
      </c>
    </row>
    <row r="6086" spans="1:10" x14ac:dyDescent="0.2">
      <c r="A6086">
        <v>14389</v>
      </c>
      <c r="B6086" s="585">
        <v>43455.725694444445</v>
      </c>
      <c r="C6086" s="376" t="s">
        <v>93</v>
      </c>
      <c r="D6086" s="355">
        <v>3032</v>
      </c>
      <c r="E6086">
        <v>0.01</v>
      </c>
      <c r="F6086">
        <v>1.13836</v>
      </c>
      <c r="G6086" s="355">
        <v>0</v>
      </c>
      <c r="H6086">
        <v>0</v>
      </c>
    </row>
    <row r="6087" spans="1:10" x14ac:dyDescent="0.2">
      <c r="A6087">
        <v>14394</v>
      </c>
      <c r="B6087" s="585">
        <v>43455.798611111109</v>
      </c>
      <c r="C6087" s="376" t="s">
        <v>2050</v>
      </c>
      <c r="D6087" s="355">
        <v>3032</v>
      </c>
      <c r="E6087">
        <v>0.01</v>
      </c>
      <c r="F6087">
        <v>1.1391199999999999</v>
      </c>
      <c r="G6087" s="355">
        <v>0</v>
      </c>
      <c r="H6087">
        <v>1.1391199999999999</v>
      </c>
      <c r="I6087">
        <v>-0.83</v>
      </c>
      <c r="J6087" s="355">
        <v>23185.98</v>
      </c>
    </row>
    <row r="6088" spans="1:10" x14ac:dyDescent="0.2">
      <c r="A6088">
        <v>14391</v>
      </c>
      <c r="B6088" s="585">
        <v>43455.750694444447</v>
      </c>
      <c r="C6088" s="376" t="s">
        <v>93</v>
      </c>
      <c r="D6088" s="355">
        <v>3033</v>
      </c>
      <c r="E6088">
        <v>0.02</v>
      </c>
      <c r="F6088">
        <v>1.1418600000000001</v>
      </c>
      <c r="G6088" s="355">
        <v>0</v>
      </c>
      <c r="H6088">
        <v>0</v>
      </c>
    </row>
    <row r="6089" spans="1:10" x14ac:dyDescent="0.2">
      <c r="A6089">
        <v>14395</v>
      </c>
      <c r="B6089" s="585">
        <v>43455.798611111109</v>
      </c>
      <c r="C6089" s="376" t="s">
        <v>2050</v>
      </c>
      <c r="D6089" s="355">
        <v>3033</v>
      </c>
      <c r="E6089">
        <v>0.02</v>
      </c>
      <c r="F6089">
        <v>1.1391199999999999</v>
      </c>
      <c r="G6089" s="355">
        <v>0</v>
      </c>
      <c r="H6089">
        <v>1.1391199999999999</v>
      </c>
      <c r="I6089">
        <v>5.34</v>
      </c>
      <c r="J6089" s="355">
        <v>23191.32</v>
      </c>
    </row>
    <row r="6090" spans="1:10" x14ac:dyDescent="0.2">
      <c r="A6090">
        <v>14396</v>
      </c>
      <c r="B6090" s="585">
        <v>43455.798611111109</v>
      </c>
      <c r="C6090" s="376" t="s">
        <v>93</v>
      </c>
      <c r="D6090" s="355">
        <v>3034</v>
      </c>
      <c r="E6090">
        <v>0.01</v>
      </c>
      <c r="F6090">
        <v>1.1390800000000001</v>
      </c>
      <c r="G6090" s="355">
        <v>0</v>
      </c>
      <c r="H6090">
        <v>0</v>
      </c>
    </row>
    <row r="6091" spans="1:10" x14ac:dyDescent="0.2">
      <c r="A6091">
        <v>14398</v>
      </c>
      <c r="B6091" s="585">
        <v>43455.837500000001</v>
      </c>
      <c r="C6091" s="376" t="s">
        <v>2050</v>
      </c>
      <c r="D6091" s="355">
        <v>3034</v>
      </c>
      <c r="E6091">
        <v>0.01</v>
      </c>
      <c r="F6091">
        <v>1.13751</v>
      </c>
      <c r="G6091" s="355">
        <v>0</v>
      </c>
      <c r="H6091">
        <v>1.13751</v>
      </c>
      <c r="I6091">
        <v>1.5</v>
      </c>
      <c r="J6091" s="355">
        <v>23192.82</v>
      </c>
    </row>
    <row r="6092" spans="1:10" x14ac:dyDescent="0.2">
      <c r="A6092">
        <v>14399</v>
      </c>
      <c r="B6092" s="585">
        <v>43455.837500000001</v>
      </c>
      <c r="C6092" s="376" t="s">
        <v>93</v>
      </c>
      <c r="D6092" s="355">
        <v>3035</v>
      </c>
      <c r="E6092">
        <v>0.01</v>
      </c>
      <c r="F6092">
        <v>1.1374899999999999</v>
      </c>
      <c r="G6092" s="355">
        <v>0</v>
      </c>
      <c r="H6092">
        <v>0</v>
      </c>
    </row>
    <row r="6093" spans="1:10" x14ac:dyDescent="0.2">
      <c r="A6093">
        <v>14406</v>
      </c>
      <c r="B6093" s="585">
        <v>43455.929166666669</v>
      </c>
      <c r="C6093" s="376" t="s">
        <v>2050</v>
      </c>
      <c r="D6093" s="355">
        <v>3035</v>
      </c>
      <c r="E6093">
        <v>0.01</v>
      </c>
      <c r="F6093">
        <v>1.13592</v>
      </c>
      <c r="G6093" s="355">
        <v>0</v>
      </c>
      <c r="H6093">
        <v>1.13592</v>
      </c>
      <c r="I6093">
        <v>1.5</v>
      </c>
      <c r="J6093" s="355">
        <v>23194.32</v>
      </c>
    </row>
    <row r="6094" spans="1:10" x14ac:dyDescent="0.2">
      <c r="A6094">
        <v>14401</v>
      </c>
      <c r="B6094" s="585">
        <v>43455.840277777781</v>
      </c>
      <c r="C6094" s="376" t="s">
        <v>92</v>
      </c>
      <c r="D6094" s="355">
        <v>3036</v>
      </c>
      <c r="E6094">
        <v>0.06</v>
      </c>
      <c r="F6094">
        <v>1.1368100000000001</v>
      </c>
      <c r="G6094" s="355">
        <v>0</v>
      </c>
      <c r="H6094">
        <v>0</v>
      </c>
    </row>
    <row r="6095" spans="1:10" x14ac:dyDescent="0.2">
      <c r="A6095">
        <v>14420</v>
      </c>
      <c r="B6095" s="585">
        <v>43458.662499999999</v>
      </c>
      <c r="C6095" s="376" t="s">
        <v>2050</v>
      </c>
      <c r="D6095" s="355">
        <v>3036</v>
      </c>
      <c r="E6095">
        <v>0.06</v>
      </c>
      <c r="F6095">
        <v>1.1415599999999999</v>
      </c>
      <c r="G6095" s="355">
        <v>0</v>
      </c>
      <c r="H6095">
        <v>1.1415599999999999</v>
      </c>
      <c r="I6095">
        <v>27.37</v>
      </c>
      <c r="J6095" s="355">
        <v>23213.53</v>
      </c>
    </row>
    <row r="6096" spans="1:10" x14ac:dyDescent="0.2">
      <c r="A6096">
        <v>14407</v>
      </c>
      <c r="B6096" s="585">
        <v>43455.929166666669</v>
      </c>
      <c r="C6096" s="376" t="s">
        <v>93</v>
      </c>
      <c r="D6096" s="355">
        <v>3037</v>
      </c>
      <c r="E6096">
        <v>0.01</v>
      </c>
      <c r="F6096">
        <v>1.13585</v>
      </c>
      <c r="G6096" s="355">
        <v>0</v>
      </c>
      <c r="H6096">
        <v>0</v>
      </c>
    </row>
    <row r="6097" spans="1:10" x14ac:dyDescent="0.2">
      <c r="A6097">
        <v>14443</v>
      </c>
      <c r="B6097" s="585">
        <v>43460.443749999999</v>
      </c>
      <c r="C6097" s="376" t="s">
        <v>2050</v>
      </c>
      <c r="D6097" s="355">
        <v>3037</v>
      </c>
      <c r="E6097">
        <v>0.01</v>
      </c>
      <c r="F6097">
        <v>1.1391</v>
      </c>
      <c r="G6097" s="355">
        <v>0</v>
      </c>
      <c r="H6097">
        <v>1.1391</v>
      </c>
      <c r="I6097">
        <v>-3.12</v>
      </c>
      <c r="J6097" s="355">
        <v>23211.91</v>
      </c>
    </row>
    <row r="6098" spans="1:10" x14ac:dyDescent="0.2">
      <c r="A6098">
        <v>14414</v>
      </c>
      <c r="B6098" s="585">
        <v>43458.427083333336</v>
      </c>
      <c r="C6098" s="376" t="s">
        <v>93</v>
      </c>
      <c r="D6098" s="355">
        <v>3038</v>
      </c>
      <c r="E6098">
        <v>0.02</v>
      </c>
      <c r="F6098">
        <v>1.1393599999999999</v>
      </c>
      <c r="G6098" s="355">
        <v>0</v>
      </c>
      <c r="H6098">
        <v>0</v>
      </c>
    </row>
    <row r="6099" spans="1:10" x14ac:dyDescent="0.2">
      <c r="A6099">
        <v>14444</v>
      </c>
      <c r="B6099" s="585">
        <v>43460.443749999999</v>
      </c>
      <c r="C6099" s="376" t="s">
        <v>2050</v>
      </c>
      <c r="D6099" s="355">
        <v>3038</v>
      </c>
      <c r="E6099">
        <v>0.02</v>
      </c>
      <c r="F6099">
        <v>1.1391</v>
      </c>
      <c r="G6099" s="355">
        <v>0</v>
      </c>
      <c r="H6099">
        <v>1.1391</v>
      </c>
      <c r="I6099">
        <v>0.64</v>
      </c>
      <c r="J6099" s="355">
        <v>23212.55</v>
      </c>
    </row>
    <row r="6100" spans="1:10" x14ac:dyDescent="0.2">
      <c r="A6100">
        <v>14421</v>
      </c>
      <c r="B6100" s="585">
        <v>43458.662499999999</v>
      </c>
      <c r="C6100" s="376" t="s">
        <v>92</v>
      </c>
      <c r="D6100" s="355">
        <v>3039</v>
      </c>
      <c r="E6100">
        <v>0.01</v>
      </c>
      <c r="F6100">
        <v>1.1415999999999999</v>
      </c>
      <c r="G6100" s="355">
        <v>0</v>
      </c>
      <c r="H6100">
        <v>0</v>
      </c>
    </row>
    <row r="6101" spans="1:10" x14ac:dyDescent="0.2">
      <c r="A6101">
        <v>14427</v>
      </c>
      <c r="B6101" s="585">
        <v>43458.697916666664</v>
      </c>
      <c r="C6101" s="376" t="s">
        <v>2050</v>
      </c>
      <c r="D6101" s="355">
        <v>3039</v>
      </c>
      <c r="E6101">
        <v>0.01</v>
      </c>
      <c r="F6101">
        <v>1.14317</v>
      </c>
      <c r="G6101" s="355">
        <v>0</v>
      </c>
      <c r="H6101">
        <v>1.14317</v>
      </c>
      <c r="I6101">
        <v>1.5</v>
      </c>
      <c r="J6101" s="355">
        <v>23215.03</v>
      </c>
    </row>
    <row r="6102" spans="1:10" x14ac:dyDescent="0.2">
      <c r="A6102">
        <v>14423</v>
      </c>
      <c r="B6102" s="585">
        <v>43458.697916666664</v>
      </c>
      <c r="C6102" s="376" t="s">
        <v>93</v>
      </c>
      <c r="D6102" s="355">
        <v>3040</v>
      </c>
      <c r="E6102">
        <v>0.03</v>
      </c>
      <c r="F6102">
        <v>1.14286</v>
      </c>
      <c r="G6102" s="355">
        <v>0</v>
      </c>
      <c r="H6102">
        <v>0</v>
      </c>
    </row>
    <row r="6103" spans="1:10" x14ac:dyDescent="0.2">
      <c r="A6103">
        <v>14445</v>
      </c>
      <c r="B6103" s="585">
        <v>43460.443749999999</v>
      </c>
      <c r="C6103" s="376" t="s">
        <v>2050</v>
      </c>
      <c r="D6103" s="355">
        <v>3040</v>
      </c>
      <c r="E6103">
        <v>0.03</v>
      </c>
      <c r="F6103">
        <v>1.1391</v>
      </c>
      <c r="G6103" s="355">
        <v>0</v>
      </c>
      <c r="H6103">
        <v>1.1391</v>
      </c>
      <c r="I6103">
        <v>11.46</v>
      </c>
      <c r="J6103" s="355">
        <v>23224.01</v>
      </c>
    </row>
    <row r="6104" spans="1:10" x14ac:dyDescent="0.2">
      <c r="A6104">
        <v>14428</v>
      </c>
      <c r="B6104" s="585">
        <v>43458.697916666664</v>
      </c>
      <c r="C6104" s="376" t="s">
        <v>92</v>
      </c>
      <c r="D6104" s="355">
        <v>3041</v>
      </c>
      <c r="E6104">
        <v>0.01</v>
      </c>
      <c r="F6104">
        <v>1.1431899999999999</v>
      </c>
      <c r="G6104" s="355">
        <v>0</v>
      </c>
      <c r="H6104">
        <v>0</v>
      </c>
    </row>
    <row r="6105" spans="1:10" x14ac:dyDescent="0.2">
      <c r="A6105">
        <v>14465</v>
      </c>
      <c r="B6105" s="585">
        <v>43461.557638888888</v>
      </c>
      <c r="C6105" s="376" t="s">
        <v>2050</v>
      </c>
      <c r="D6105" s="355">
        <v>3041</v>
      </c>
      <c r="E6105">
        <v>0.01</v>
      </c>
      <c r="F6105">
        <v>1.1405400000000001</v>
      </c>
      <c r="G6105" s="355">
        <v>0</v>
      </c>
      <c r="H6105">
        <v>1.1405400000000001</v>
      </c>
      <c r="I6105">
        <v>-3.31</v>
      </c>
      <c r="J6105" s="355">
        <v>23223.7</v>
      </c>
    </row>
    <row r="6106" spans="1:10" x14ac:dyDescent="0.2">
      <c r="A6106">
        <v>14430</v>
      </c>
      <c r="B6106" s="585">
        <v>43458.941666666666</v>
      </c>
      <c r="C6106" s="376" t="s">
        <v>92</v>
      </c>
      <c r="D6106" s="355">
        <v>3042</v>
      </c>
      <c r="E6106">
        <v>0.02</v>
      </c>
      <c r="F6106">
        <v>1.13967</v>
      </c>
      <c r="G6106" s="355">
        <v>0</v>
      </c>
      <c r="H6106">
        <v>0</v>
      </c>
    </row>
    <row r="6107" spans="1:10" x14ac:dyDescent="0.2">
      <c r="A6107">
        <v>14466</v>
      </c>
      <c r="B6107" s="585">
        <v>43461.557638888888</v>
      </c>
      <c r="C6107" s="376" t="s">
        <v>2050</v>
      </c>
      <c r="D6107" s="355">
        <v>3042</v>
      </c>
      <c r="E6107">
        <v>0.02</v>
      </c>
      <c r="F6107">
        <v>1.1405400000000001</v>
      </c>
      <c r="G6107" s="355">
        <v>0</v>
      </c>
      <c r="H6107">
        <v>1.1405400000000001</v>
      </c>
      <c r="I6107">
        <v>0.41</v>
      </c>
      <c r="J6107" s="355">
        <v>23224.11</v>
      </c>
    </row>
    <row r="6108" spans="1:10" x14ac:dyDescent="0.2">
      <c r="A6108">
        <v>14446</v>
      </c>
      <c r="B6108" s="585">
        <v>43460.443749999999</v>
      </c>
      <c r="C6108" s="376" t="s">
        <v>93</v>
      </c>
      <c r="D6108" s="355">
        <v>3043</v>
      </c>
      <c r="E6108">
        <v>0.01</v>
      </c>
      <c r="F6108">
        <v>1.13907</v>
      </c>
      <c r="G6108" s="355">
        <v>0</v>
      </c>
      <c r="H6108">
        <v>0</v>
      </c>
    </row>
    <row r="6109" spans="1:10" x14ac:dyDescent="0.2">
      <c r="A6109">
        <v>14448</v>
      </c>
      <c r="B6109" s="585">
        <v>43460.81527777778</v>
      </c>
      <c r="C6109" s="376" t="s">
        <v>2050</v>
      </c>
      <c r="D6109" s="355">
        <v>3043</v>
      </c>
      <c r="E6109">
        <v>0.01</v>
      </c>
      <c r="F6109">
        <v>1.1375</v>
      </c>
      <c r="G6109" s="355">
        <v>0</v>
      </c>
      <c r="H6109">
        <v>1.1375</v>
      </c>
      <c r="I6109">
        <v>1.5</v>
      </c>
      <c r="J6109" s="355">
        <v>23225.51</v>
      </c>
    </row>
    <row r="6110" spans="1:10" x14ac:dyDescent="0.2">
      <c r="A6110">
        <v>14449</v>
      </c>
      <c r="B6110" s="585">
        <v>43460.81527777778</v>
      </c>
      <c r="C6110" s="376" t="s">
        <v>93</v>
      </c>
      <c r="D6110" s="355">
        <v>3044</v>
      </c>
      <c r="E6110">
        <v>0.01</v>
      </c>
      <c r="F6110">
        <v>1.13744</v>
      </c>
      <c r="G6110" s="355">
        <v>0</v>
      </c>
      <c r="H6110">
        <v>0</v>
      </c>
    </row>
    <row r="6111" spans="1:10" x14ac:dyDescent="0.2">
      <c r="A6111">
        <v>14455</v>
      </c>
      <c r="B6111" s="585">
        <v>43460.832638888889</v>
      </c>
      <c r="C6111" s="376" t="s">
        <v>2050</v>
      </c>
      <c r="D6111" s="355">
        <v>3044</v>
      </c>
      <c r="E6111">
        <v>0.01</v>
      </c>
      <c r="F6111">
        <v>1.1358699999999999</v>
      </c>
      <c r="G6111" s="355">
        <v>0</v>
      </c>
      <c r="H6111">
        <v>1.1358699999999999</v>
      </c>
      <c r="I6111">
        <v>1.5</v>
      </c>
      <c r="J6111" s="355">
        <v>23227.01</v>
      </c>
    </row>
    <row r="6112" spans="1:10" x14ac:dyDescent="0.2">
      <c r="A6112">
        <v>14451</v>
      </c>
      <c r="B6112" s="585">
        <v>43460.825694444444</v>
      </c>
      <c r="C6112" s="376" t="s">
        <v>92</v>
      </c>
      <c r="D6112" s="355">
        <v>3045</v>
      </c>
      <c r="E6112">
        <v>0.03</v>
      </c>
      <c r="F6112">
        <v>1.13615</v>
      </c>
      <c r="G6112" s="355">
        <v>0</v>
      </c>
      <c r="H6112">
        <v>0</v>
      </c>
    </row>
    <row r="6113" spans="1:10" x14ac:dyDescent="0.2">
      <c r="A6113">
        <v>14467</v>
      </c>
      <c r="B6113" s="585">
        <v>43461.557638888888</v>
      </c>
      <c r="C6113" s="376" t="s">
        <v>2050</v>
      </c>
      <c r="D6113" s="355">
        <v>3045</v>
      </c>
      <c r="E6113">
        <v>0.03</v>
      </c>
      <c r="F6113">
        <v>1.1405400000000001</v>
      </c>
      <c r="G6113" s="355">
        <v>0</v>
      </c>
      <c r="H6113">
        <v>1.1405400000000001</v>
      </c>
      <c r="I6113">
        <v>11.89</v>
      </c>
      <c r="J6113" s="355">
        <v>23236</v>
      </c>
    </row>
    <row r="6114" spans="1:10" x14ac:dyDescent="0.2">
      <c r="A6114">
        <v>14456</v>
      </c>
      <c r="B6114" s="585">
        <v>43460.832638888889</v>
      </c>
      <c r="C6114" s="376" t="s">
        <v>93</v>
      </c>
      <c r="D6114" s="355">
        <v>3046</v>
      </c>
      <c r="E6114">
        <v>0.01</v>
      </c>
      <c r="F6114">
        <v>1.1358200000000001</v>
      </c>
      <c r="G6114" s="355">
        <v>0</v>
      </c>
      <c r="H6114">
        <v>0</v>
      </c>
    </row>
    <row r="6115" spans="1:10" x14ac:dyDescent="0.2">
      <c r="A6115">
        <v>14470</v>
      </c>
      <c r="B6115" s="585">
        <v>43461.624305555553</v>
      </c>
      <c r="C6115" s="376" t="s">
        <v>2050</v>
      </c>
      <c r="D6115" s="355">
        <v>3046</v>
      </c>
      <c r="E6115">
        <v>0.01</v>
      </c>
      <c r="F6115">
        <v>1.13666</v>
      </c>
      <c r="G6115" s="355">
        <v>0</v>
      </c>
      <c r="H6115">
        <v>1.13666</v>
      </c>
      <c r="I6115">
        <v>-0.71</v>
      </c>
      <c r="J6115" s="355">
        <v>23235.29</v>
      </c>
    </row>
    <row r="6116" spans="1:10" x14ac:dyDescent="0.2">
      <c r="A6116">
        <v>14462</v>
      </c>
      <c r="B6116" s="585">
        <v>43461.445138888892</v>
      </c>
      <c r="C6116" s="376" t="s">
        <v>93</v>
      </c>
      <c r="D6116" s="355">
        <v>3047</v>
      </c>
      <c r="E6116">
        <v>0.02</v>
      </c>
      <c r="F6116">
        <v>1.13933</v>
      </c>
      <c r="G6116" s="355">
        <v>0</v>
      </c>
      <c r="H6116">
        <v>0</v>
      </c>
    </row>
    <row r="6117" spans="1:10" x14ac:dyDescent="0.2">
      <c r="A6117">
        <v>14471</v>
      </c>
      <c r="B6117" s="585">
        <v>43461.624305555553</v>
      </c>
      <c r="C6117" s="376" t="s">
        <v>2050</v>
      </c>
      <c r="D6117" s="355">
        <v>3047</v>
      </c>
      <c r="E6117">
        <v>0.02</v>
      </c>
      <c r="F6117">
        <v>1.13666</v>
      </c>
      <c r="G6117" s="355">
        <v>0</v>
      </c>
      <c r="H6117">
        <v>1.13666</v>
      </c>
      <c r="I6117">
        <v>5.2</v>
      </c>
      <c r="J6117" s="355">
        <v>23240.49</v>
      </c>
    </row>
    <row r="6118" spans="1:10" x14ac:dyDescent="0.2">
      <c r="A6118">
        <v>14468</v>
      </c>
      <c r="B6118" s="585">
        <v>43461.557638888888</v>
      </c>
      <c r="C6118" s="376" t="s">
        <v>92</v>
      </c>
      <c r="D6118" s="355">
        <v>3048</v>
      </c>
      <c r="E6118">
        <v>0.01</v>
      </c>
      <c r="F6118">
        <v>1.14056</v>
      </c>
      <c r="G6118" s="355">
        <v>0</v>
      </c>
      <c r="H6118">
        <v>0</v>
      </c>
    </row>
    <row r="6119" spans="1:10" x14ac:dyDescent="0.2">
      <c r="A6119">
        <v>14477</v>
      </c>
      <c r="B6119" s="585">
        <v>43461.660416666666</v>
      </c>
      <c r="C6119" s="376" t="s">
        <v>2050</v>
      </c>
      <c r="D6119" s="355">
        <v>3048</v>
      </c>
      <c r="E6119">
        <v>0.01</v>
      </c>
      <c r="F6119">
        <v>1.1397999999999999</v>
      </c>
      <c r="G6119" s="355">
        <v>0</v>
      </c>
      <c r="H6119">
        <v>1.1397999999999999</v>
      </c>
      <c r="I6119">
        <v>-0.83</v>
      </c>
      <c r="J6119" s="355">
        <v>23239.66</v>
      </c>
    </row>
    <row r="6120" spans="1:10" x14ac:dyDescent="0.2">
      <c r="A6120">
        <v>14472</v>
      </c>
      <c r="B6120" s="585">
        <v>43461.625</v>
      </c>
      <c r="C6120" s="376" t="s">
        <v>93</v>
      </c>
      <c r="D6120" s="355">
        <v>3049</v>
      </c>
      <c r="E6120">
        <v>0.01</v>
      </c>
      <c r="F6120">
        <v>1.13703</v>
      </c>
      <c r="G6120" s="355">
        <v>0</v>
      </c>
      <c r="H6120">
        <v>0</v>
      </c>
    </row>
    <row r="6121" spans="1:10" x14ac:dyDescent="0.2">
      <c r="A6121">
        <v>14533</v>
      </c>
      <c r="B6121" s="585">
        <v>43467.44027777778</v>
      </c>
      <c r="C6121" s="376" t="s">
        <v>2050</v>
      </c>
      <c r="D6121" s="355">
        <v>3049</v>
      </c>
      <c r="E6121">
        <v>0.01</v>
      </c>
      <c r="F6121">
        <v>1.1431800000000001</v>
      </c>
      <c r="G6121" s="355">
        <v>0</v>
      </c>
      <c r="H6121">
        <v>1.1431800000000001</v>
      </c>
      <c r="I6121">
        <v>-5.96</v>
      </c>
      <c r="J6121" s="355">
        <v>23252.55</v>
      </c>
    </row>
    <row r="6122" spans="1:10" x14ac:dyDescent="0.2">
      <c r="A6122">
        <v>14474</v>
      </c>
      <c r="B6122" s="585">
        <v>43461.625</v>
      </c>
      <c r="C6122" s="376" t="s">
        <v>92</v>
      </c>
      <c r="D6122" s="355">
        <v>3050</v>
      </c>
      <c r="E6122">
        <v>0.02</v>
      </c>
      <c r="F6122">
        <v>1.13706</v>
      </c>
      <c r="G6122" s="355">
        <v>0</v>
      </c>
      <c r="H6122">
        <v>0</v>
      </c>
    </row>
    <row r="6123" spans="1:10" x14ac:dyDescent="0.2">
      <c r="A6123">
        <v>14478</v>
      </c>
      <c r="B6123" s="585">
        <v>43461.660416666666</v>
      </c>
      <c r="C6123" s="376" t="s">
        <v>2050</v>
      </c>
      <c r="D6123" s="355">
        <v>3050</v>
      </c>
      <c r="E6123">
        <v>0.02</v>
      </c>
      <c r="F6123">
        <v>1.1397999999999999</v>
      </c>
      <c r="G6123" s="355">
        <v>0</v>
      </c>
      <c r="H6123">
        <v>1.1397999999999999</v>
      </c>
      <c r="I6123">
        <v>5.34</v>
      </c>
      <c r="J6123" s="355">
        <v>23245</v>
      </c>
    </row>
    <row r="6124" spans="1:10" x14ac:dyDescent="0.2">
      <c r="A6124">
        <v>14479</v>
      </c>
      <c r="B6124" s="585">
        <v>43461.660416666666</v>
      </c>
      <c r="C6124" s="376" t="s">
        <v>92</v>
      </c>
      <c r="D6124" s="355">
        <v>3051</v>
      </c>
      <c r="E6124">
        <v>0.01</v>
      </c>
      <c r="F6124">
        <v>1.13981</v>
      </c>
      <c r="G6124" s="355">
        <v>0</v>
      </c>
      <c r="H6124">
        <v>0</v>
      </c>
    </row>
    <row r="6125" spans="1:10" x14ac:dyDescent="0.2">
      <c r="A6125">
        <v>14484</v>
      </c>
      <c r="B6125" s="585">
        <v>43461.705555555556</v>
      </c>
      <c r="C6125" s="376" t="s">
        <v>2050</v>
      </c>
      <c r="D6125" s="355">
        <v>3051</v>
      </c>
      <c r="E6125">
        <v>0.01</v>
      </c>
      <c r="F6125">
        <v>1.1413800000000001</v>
      </c>
      <c r="G6125" s="355">
        <v>0</v>
      </c>
      <c r="H6125">
        <v>1.1413800000000001</v>
      </c>
      <c r="I6125">
        <v>1.5</v>
      </c>
      <c r="J6125" s="355">
        <v>23246.5</v>
      </c>
    </row>
    <row r="6126" spans="1:10" x14ac:dyDescent="0.2">
      <c r="A6126">
        <v>14481</v>
      </c>
      <c r="B6126" s="585">
        <v>43461.660416666666</v>
      </c>
      <c r="C6126" s="376" t="s">
        <v>93</v>
      </c>
      <c r="D6126" s="355">
        <v>3052</v>
      </c>
      <c r="E6126">
        <v>0.02</v>
      </c>
      <c r="F6126">
        <v>1.1406499999999999</v>
      </c>
      <c r="G6126" s="355">
        <v>0</v>
      </c>
      <c r="H6126">
        <v>0</v>
      </c>
    </row>
    <row r="6127" spans="1:10" x14ac:dyDescent="0.2">
      <c r="A6127">
        <v>14534</v>
      </c>
      <c r="B6127" s="585">
        <v>43467.44027777778</v>
      </c>
      <c r="C6127" s="376" t="s">
        <v>2050</v>
      </c>
      <c r="D6127" s="355">
        <v>3052</v>
      </c>
      <c r="E6127">
        <v>0.02</v>
      </c>
      <c r="F6127">
        <v>1.1431800000000001</v>
      </c>
      <c r="G6127" s="355">
        <v>0</v>
      </c>
      <c r="H6127">
        <v>1.1431800000000001</v>
      </c>
      <c r="I6127">
        <v>-4.68</v>
      </c>
      <c r="J6127" s="355">
        <v>23247.88</v>
      </c>
    </row>
    <row r="6128" spans="1:10" x14ac:dyDescent="0.2">
      <c r="A6128">
        <v>14485</v>
      </c>
      <c r="B6128" s="585">
        <v>43461.705555555556</v>
      </c>
      <c r="C6128" s="376" t="s">
        <v>92</v>
      </c>
      <c r="D6128" s="355">
        <v>3053</v>
      </c>
      <c r="E6128">
        <v>0.01</v>
      </c>
      <c r="F6128">
        <v>1.14141</v>
      </c>
      <c r="G6128" s="355">
        <v>0</v>
      </c>
      <c r="H6128">
        <v>0</v>
      </c>
    </row>
    <row r="6129" spans="1:10" x14ac:dyDescent="0.2">
      <c r="A6129">
        <v>14487</v>
      </c>
      <c r="B6129" s="585">
        <v>43461.707638888889</v>
      </c>
      <c r="C6129" s="376" t="s">
        <v>2050</v>
      </c>
      <c r="D6129" s="355">
        <v>3053</v>
      </c>
      <c r="E6129">
        <v>0.01</v>
      </c>
      <c r="F6129">
        <v>1.1429800000000001</v>
      </c>
      <c r="G6129" s="355">
        <v>0</v>
      </c>
      <c r="H6129">
        <v>1.1429800000000001</v>
      </c>
      <c r="I6129">
        <v>1.5</v>
      </c>
      <c r="J6129" s="355">
        <v>23248</v>
      </c>
    </row>
    <row r="6130" spans="1:10" x14ac:dyDescent="0.2">
      <c r="A6130">
        <v>14488</v>
      </c>
      <c r="B6130" s="585">
        <v>43461.708333333336</v>
      </c>
      <c r="C6130" s="376" t="s">
        <v>92</v>
      </c>
      <c r="D6130" s="355">
        <v>3054</v>
      </c>
      <c r="E6130">
        <v>0.01</v>
      </c>
      <c r="F6130">
        <v>1.1430800000000001</v>
      </c>
      <c r="G6130" s="355">
        <v>0</v>
      </c>
      <c r="H6130">
        <v>0</v>
      </c>
    </row>
    <row r="6131" spans="1:10" x14ac:dyDescent="0.2">
      <c r="A6131">
        <v>14494</v>
      </c>
      <c r="B6131" s="585">
        <v>43461.817361111112</v>
      </c>
      <c r="C6131" s="376" t="s">
        <v>2050</v>
      </c>
      <c r="D6131" s="355">
        <v>3054</v>
      </c>
      <c r="E6131">
        <v>0.01</v>
      </c>
      <c r="F6131">
        <v>1.1446499999999999</v>
      </c>
      <c r="G6131" s="355">
        <v>0</v>
      </c>
      <c r="H6131">
        <v>1.1446499999999999</v>
      </c>
      <c r="I6131">
        <v>1.5</v>
      </c>
      <c r="J6131" s="355">
        <v>23249.5</v>
      </c>
    </row>
    <row r="6132" spans="1:10" x14ac:dyDescent="0.2">
      <c r="A6132">
        <v>14490</v>
      </c>
      <c r="B6132" s="585">
        <v>43461.815972222219</v>
      </c>
      <c r="C6132" s="376" t="s">
        <v>93</v>
      </c>
      <c r="D6132" s="355">
        <v>3055</v>
      </c>
      <c r="E6132">
        <v>0.03</v>
      </c>
      <c r="F6132">
        <v>1.14415</v>
      </c>
      <c r="G6132" s="355">
        <v>0</v>
      </c>
      <c r="H6132">
        <v>0</v>
      </c>
    </row>
    <row r="6133" spans="1:10" x14ac:dyDescent="0.2">
      <c r="A6133">
        <v>14535</v>
      </c>
      <c r="B6133" s="585">
        <v>43467.44027777778</v>
      </c>
      <c r="C6133" s="376" t="s">
        <v>2050</v>
      </c>
      <c r="D6133" s="355">
        <v>3055</v>
      </c>
      <c r="E6133">
        <v>0.03</v>
      </c>
      <c r="F6133">
        <v>1.1431800000000001</v>
      </c>
      <c r="G6133" s="355">
        <v>0</v>
      </c>
      <c r="H6133">
        <v>1.1431800000000001</v>
      </c>
      <c r="I6133">
        <v>3.48</v>
      </c>
      <c r="J6133" s="355">
        <v>23251.360000000001</v>
      </c>
    </row>
    <row r="6134" spans="1:10" x14ac:dyDescent="0.2">
      <c r="A6134">
        <v>14495</v>
      </c>
      <c r="B6134" s="585">
        <v>43461.817361111112</v>
      </c>
      <c r="C6134" s="376" t="s">
        <v>92</v>
      </c>
      <c r="D6134" s="355">
        <v>3056</v>
      </c>
      <c r="E6134">
        <v>0.01</v>
      </c>
      <c r="F6134">
        <v>1.1447700000000001</v>
      </c>
      <c r="G6134" s="355">
        <v>0</v>
      </c>
      <c r="H6134">
        <v>0</v>
      </c>
    </row>
    <row r="6135" spans="1:10" x14ac:dyDescent="0.2">
      <c r="A6135">
        <v>14501</v>
      </c>
      <c r="B6135" s="585">
        <v>43462.217361111114</v>
      </c>
      <c r="C6135" s="376" t="s">
        <v>2050</v>
      </c>
      <c r="D6135" s="355">
        <v>3056</v>
      </c>
      <c r="E6135">
        <v>0.01</v>
      </c>
      <c r="F6135">
        <v>1.14646</v>
      </c>
      <c r="G6135" s="355">
        <v>0</v>
      </c>
      <c r="H6135">
        <v>1.14646</v>
      </c>
      <c r="I6135">
        <v>1.5</v>
      </c>
      <c r="J6135" s="355">
        <v>23251</v>
      </c>
    </row>
    <row r="6136" spans="1:10" x14ac:dyDescent="0.2">
      <c r="A6136">
        <v>14502</v>
      </c>
      <c r="B6136" s="585">
        <v>43462.217361111114</v>
      </c>
      <c r="C6136" s="376" t="s">
        <v>92</v>
      </c>
      <c r="D6136" s="355">
        <v>3057</v>
      </c>
      <c r="E6136">
        <v>0.01</v>
      </c>
      <c r="F6136">
        <v>1.14649</v>
      </c>
      <c r="G6136" s="355">
        <v>0</v>
      </c>
      <c r="H6136">
        <v>0</v>
      </c>
    </row>
    <row r="6137" spans="1:10" x14ac:dyDescent="0.2">
      <c r="A6137">
        <v>14511</v>
      </c>
      <c r="B6137" s="585">
        <v>43465.559027777781</v>
      </c>
      <c r="C6137" s="376" t="s">
        <v>2050</v>
      </c>
      <c r="D6137" s="355">
        <v>3057</v>
      </c>
      <c r="E6137">
        <v>0.01</v>
      </c>
      <c r="F6137">
        <v>1.14577</v>
      </c>
      <c r="G6137" s="355">
        <v>0</v>
      </c>
      <c r="H6137">
        <v>1.14577</v>
      </c>
      <c r="I6137">
        <v>-0.91</v>
      </c>
      <c r="J6137" s="355">
        <v>23250.09</v>
      </c>
    </row>
    <row r="6138" spans="1:10" x14ac:dyDescent="0.2">
      <c r="A6138">
        <v>14508</v>
      </c>
      <c r="B6138" s="585">
        <v>43465.273611111108</v>
      </c>
      <c r="C6138" s="376" t="s">
        <v>92</v>
      </c>
      <c r="D6138" s="355">
        <v>3058</v>
      </c>
      <c r="E6138">
        <v>0.02</v>
      </c>
      <c r="F6138">
        <v>1.14299</v>
      </c>
      <c r="G6138" s="355">
        <v>0</v>
      </c>
      <c r="H6138">
        <v>0</v>
      </c>
    </row>
    <row r="6139" spans="1:10" x14ac:dyDescent="0.2">
      <c r="A6139">
        <v>14512</v>
      </c>
      <c r="B6139" s="585">
        <v>43465.559027777781</v>
      </c>
      <c r="C6139" s="376" t="s">
        <v>2050</v>
      </c>
      <c r="D6139" s="355">
        <v>3058</v>
      </c>
      <c r="E6139">
        <v>0.02</v>
      </c>
      <c r="F6139">
        <v>1.14577</v>
      </c>
      <c r="G6139" s="355">
        <v>0</v>
      </c>
      <c r="H6139">
        <v>1.14577</v>
      </c>
      <c r="I6139">
        <v>5.42</v>
      </c>
      <c r="J6139" s="355">
        <v>23255.51</v>
      </c>
    </row>
    <row r="6140" spans="1:10" x14ac:dyDescent="0.2">
      <c r="A6140">
        <v>14513</v>
      </c>
      <c r="B6140" s="585">
        <v>43465.559027777781</v>
      </c>
      <c r="C6140" s="376" t="s">
        <v>92</v>
      </c>
      <c r="D6140" s="355">
        <v>3059</v>
      </c>
      <c r="E6140">
        <v>0.01</v>
      </c>
      <c r="F6140">
        <v>1.14578</v>
      </c>
      <c r="G6140" s="355">
        <v>0</v>
      </c>
      <c r="H6140">
        <v>0</v>
      </c>
    </row>
    <row r="6141" spans="1:10" x14ac:dyDescent="0.2">
      <c r="A6141">
        <v>14519</v>
      </c>
      <c r="B6141" s="585">
        <v>43467.331944444442</v>
      </c>
      <c r="C6141" s="376" t="s">
        <v>2050</v>
      </c>
      <c r="D6141" s="355">
        <v>3059</v>
      </c>
      <c r="E6141">
        <v>0.01</v>
      </c>
      <c r="F6141">
        <v>1.1475900000000001</v>
      </c>
      <c r="G6141" s="355">
        <v>0</v>
      </c>
      <c r="H6141">
        <v>1.1475900000000001</v>
      </c>
      <c r="I6141">
        <v>1.5</v>
      </c>
      <c r="J6141" s="355">
        <v>23257.01</v>
      </c>
    </row>
    <row r="6142" spans="1:10" x14ac:dyDescent="0.2">
      <c r="A6142">
        <v>14520</v>
      </c>
      <c r="B6142" s="585">
        <v>43467.331944444442</v>
      </c>
      <c r="C6142" s="376" t="s">
        <v>92</v>
      </c>
      <c r="D6142" s="355">
        <v>3060</v>
      </c>
      <c r="E6142">
        <v>0.01</v>
      </c>
      <c r="F6142">
        <v>1.14761</v>
      </c>
      <c r="G6142" s="355">
        <v>0</v>
      </c>
      <c r="H6142">
        <v>0</v>
      </c>
    </row>
    <row r="6143" spans="1:10" x14ac:dyDescent="0.2">
      <c r="A6143">
        <v>14527</v>
      </c>
      <c r="B6143" s="585">
        <v>43467.340277777781</v>
      </c>
      <c r="C6143" s="376" t="s">
        <v>2050</v>
      </c>
      <c r="D6143" s="355">
        <v>3060</v>
      </c>
      <c r="E6143">
        <v>0.01</v>
      </c>
      <c r="F6143">
        <v>1.1491800000000001</v>
      </c>
      <c r="G6143" s="355">
        <v>0</v>
      </c>
      <c r="H6143">
        <v>1.1491800000000001</v>
      </c>
      <c r="I6143">
        <v>1.5</v>
      </c>
      <c r="J6143" s="355">
        <v>23258.51</v>
      </c>
    </row>
    <row r="6144" spans="1:10" x14ac:dyDescent="0.2">
      <c r="A6144">
        <v>14522</v>
      </c>
      <c r="B6144" s="585">
        <v>43467.331944444442</v>
      </c>
      <c r="C6144" s="376" t="s">
        <v>93</v>
      </c>
      <c r="D6144" s="355">
        <v>3061</v>
      </c>
      <c r="E6144">
        <v>0.06</v>
      </c>
      <c r="F6144">
        <v>1.1476500000000001</v>
      </c>
      <c r="G6144" s="355">
        <v>0</v>
      </c>
      <c r="H6144">
        <v>0</v>
      </c>
    </row>
    <row r="6145" spans="1:10" x14ac:dyDescent="0.2">
      <c r="A6145">
        <v>14536</v>
      </c>
      <c r="B6145" s="585">
        <v>43467.44027777778</v>
      </c>
      <c r="C6145" s="376" t="s">
        <v>2050</v>
      </c>
      <c r="D6145" s="355">
        <v>3061</v>
      </c>
      <c r="E6145">
        <v>0.06</v>
      </c>
      <c r="F6145">
        <v>1.1431800000000001</v>
      </c>
      <c r="G6145" s="355">
        <v>0</v>
      </c>
      <c r="H6145">
        <v>1.1431800000000001</v>
      </c>
      <c r="I6145">
        <v>26.4</v>
      </c>
      <c r="J6145" s="355">
        <v>23277.759999999998</v>
      </c>
    </row>
    <row r="6146" spans="1:10" x14ac:dyDescent="0.2">
      <c r="A6146">
        <v>14528</v>
      </c>
      <c r="B6146" s="585">
        <v>43467.340277777781</v>
      </c>
      <c r="C6146" s="376" t="s">
        <v>92</v>
      </c>
      <c r="D6146" s="355">
        <v>3062</v>
      </c>
      <c r="E6146">
        <v>0.01</v>
      </c>
      <c r="F6146">
        <v>1.14924</v>
      </c>
      <c r="G6146" s="355">
        <v>0</v>
      </c>
      <c r="H6146">
        <v>0</v>
      </c>
    </row>
    <row r="6147" spans="1:10" x14ac:dyDescent="0.2">
      <c r="A6147">
        <v>14597</v>
      </c>
      <c r="B6147" s="585">
        <v>43468.370833333334</v>
      </c>
      <c r="C6147" s="376" t="s">
        <v>2050</v>
      </c>
      <c r="D6147" s="355">
        <v>3062</v>
      </c>
      <c r="E6147">
        <v>0.01</v>
      </c>
      <c r="F6147">
        <v>1.1375500000000001</v>
      </c>
      <c r="G6147" s="355">
        <v>0</v>
      </c>
      <c r="H6147">
        <v>1.1375500000000001</v>
      </c>
      <c r="I6147">
        <v>-12.12</v>
      </c>
      <c r="J6147" s="355">
        <v>23279.14</v>
      </c>
    </row>
    <row r="6148" spans="1:10" x14ac:dyDescent="0.2">
      <c r="A6148">
        <v>14530</v>
      </c>
      <c r="B6148" s="585">
        <v>43467.427777777775</v>
      </c>
      <c r="C6148" s="376" t="s">
        <v>92</v>
      </c>
      <c r="D6148" s="355">
        <v>3063</v>
      </c>
      <c r="E6148">
        <v>0.02</v>
      </c>
      <c r="F6148">
        <v>1.14574</v>
      </c>
      <c r="G6148" s="355">
        <v>0</v>
      </c>
      <c r="H6148">
        <v>0</v>
      </c>
    </row>
    <row r="6149" spans="1:10" x14ac:dyDescent="0.2">
      <c r="A6149">
        <v>14598</v>
      </c>
      <c r="B6149" s="585">
        <v>43468.370833333334</v>
      </c>
      <c r="C6149" s="376" t="s">
        <v>2050</v>
      </c>
      <c r="D6149" s="355">
        <v>3063</v>
      </c>
      <c r="E6149">
        <v>0.02</v>
      </c>
      <c r="F6149">
        <v>1.1375500000000001</v>
      </c>
      <c r="G6149" s="355">
        <v>0</v>
      </c>
      <c r="H6149">
        <v>1.1375500000000001</v>
      </c>
      <c r="I6149">
        <v>-17.23</v>
      </c>
      <c r="J6149" s="355">
        <v>23261.91</v>
      </c>
    </row>
    <row r="6150" spans="1:10" x14ac:dyDescent="0.2">
      <c r="A6150">
        <v>14537</v>
      </c>
      <c r="B6150" s="585">
        <v>43467.440972222219</v>
      </c>
      <c r="C6150" s="376" t="s">
        <v>93</v>
      </c>
      <c r="D6150" s="355">
        <v>3064</v>
      </c>
      <c r="E6150">
        <v>0.01</v>
      </c>
      <c r="F6150">
        <v>1.1431800000000001</v>
      </c>
      <c r="G6150" s="355">
        <v>0</v>
      </c>
      <c r="H6150">
        <v>0</v>
      </c>
    </row>
    <row r="6151" spans="1:10" x14ac:dyDescent="0.2">
      <c r="A6151">
        <v>14543</v>
      </c>
      <c r="B6151" s="585">
        <v>43467.59652777778</v>
      </c>
      <c r="C6151" s="376" t="s">
        <v>2050</v>
      </c>
      <c r="D6151" s="355">
        <v>3064</v>
      </c>
      <c r="E6151">
        <v>0.01</v>
      </c>
      <c r="F6151">
        <v>1.14161</v>
      </c>
      <c r="G6151" s="355">
        <v>0</v>
      </c>
      <c r="H6151">
        <v>1.14161</v>
      </c>
      <c r="I6151">
        <v>1.5</v>
      </c>
      <c r="J6151" s="355">
        <v>23279.26</v>
      </c>
    </row>
    <row r="6152" spans="1:10" x14ac:dyDescent="0.2">
      <c r="A6152">
        <v>14539</v>
      </c>
      <c r="B6152" s="585">
        <v>43467.486805555556</v>
      </c>
      <c r="C6152" s="376" t="s">
        <v>92</v>
      </c>
      <c r="D6152" s="355">
        <v>3065</v>
      </c>
      <c r="E6152">
        <v>0.03</v>
      </c>
      <c r="F6152">
        <v>1.1422399999999999</v>
      </c>
      <c r="G6152" s="355">
        <v>0</v>
      </c>
      <c r="H6152">
        <v>0</v>
      </c>
    </row>
    <row r="6153" spans="1:10" x14ac:dyDescent="0.2">
      <c r="A6153">
        <v>14599</v>
      </c>
      <c r="B6153" s="585">
        <v>43468.370833333334</v>
      </c>
      <c r="C6153" s="376" t="s">
        <v>2050</v>
      </c>
      <c r="D6153" s="355">
        <v>3065</v>
      </c>
      <c r="E6153">
        <v>0.03</v>
      </c>
      <c r="F6153">
        <v>1.1375500000000001</v>
      </c>
      <c r="G6153" s="355">
        <v>0</v>
      </c>
      <c r="H6153">
        <v>1.1375500000000001</v>
      </c>
      <c r="I6153">
        <v>-15.35</v>
      </c>
      <c r="J6153" s="355">
        <v>23246.560000000001</v>
      </c>
    </row>
    <row r="6154" spans="1:10" x14ac:dyDescent="0.2">
      <c r="A6154">
        <v>14544</v>
      </c>
      <c r="B6154" s="585">
        <v>43467.597222222219</v>
      </c>
      <c r="C6154" s="376" t="s">
        <v>93</v>
      </c>
      <c r="D6154" s="355">
        <v>3066</v>
      </c>
      <c r="E6154">
        <v>0.01</v>
      </c>
      <c r="F6154">
        <v>1.1417900000000001</v>
      </c>
      <c r="G6154" s="355">
        <v>0</v>
      </c>
      <c r="H6154">
        <v>0</v>
      </c>
    </row>
    <row r="6155" spans="1:10" x14ac:dyDescent="0.2">
      <c r="A6155">
        <v>14546</v>
      </c>
      <c r="B6155" s="585">
        <v>43467.604166666664</v>
      </c>
      <c r="C6155" s="376" t="s">
        <v>2050</v>
      </c>
      <c r="D6155" s="355">
        <v>3066</v>
      </c>
      <c r="E6155">
        <v>0.01</v>
      </c>
      <c r="F6155">
        <v>1.14022</v>
      </c>
      <c r="G6155" s="355">
        <v>0</v>
      </c>
      <c r="H6155">
        <v>1.14022</v>
      </c>
      <c r="I6155">
        <v>1.5</v>
      </c>
      <c r="J6155" s="355">
        <v>23280.76</v>
      </c>
    </row>
    <row r="6156" spans="1:10" x14ac:dyDescent="0.2">
      <c r="A6156">
        <v>14547</v>
      </c>
      <c r="B6156" s="585">
        <v>43467.604166666664</v>
      </c>
      <c r="C6156" s="376" t="s">
        <v>93</v>
      </c>
      <c r="D6156" s="355">
        <v>3067</v>
      </c>
      <c r="E6156">
        <v>0.01</v>
      </c>
      <c r="F6156">
        <v>1.1402000000000001</v>
      </c>
      <c r="G6156" s="355">
        <v>0</v>
      </c>
      <c r="H6156">
        <v>0</v>
      </c>
    </row>
    <row r="6157" spans="1:10" x14ac:dyDescent="0.2">
      <c r="A6157">
        <v>14554</v>
      </c>
      <c r="B6157" s="585">
        <v>43467.643750000003</v>
      </c>
      <c r="C6157" s="376" t="s">
        <v>2050</v>
      </c>
      <c r="D6157" s="355">
        <v>3067</v>
      </c>
      <c r="E6157">
        <v>0.01</v>
      </c>
      <c r="F6157">
        <v>1.13863</v>
      </c>
      <c r="G6157" s="355">
        <v>0</v>
      </c>
      <c r="H6157">
        <v>1.13863</v>
      </c>
      <c r="I6157">
        <v>1.5</v>
      </c>
      <c r="J6157" s="355">
        <v>23282.26</v>
      </c>
    </row>
    <row r="6158" spans="1:10" x14ac:dyDescent="0.2">
      <c r="A6158">
        <v>14549</v>
      </c>
      <c r="B6158" s="585">
        <v>43467.643750000003</v>
      </c>
      <c r="C6158" s="376" t="s">
        <v>92</v>
      </c>
      <c r="D6158" s="355">
        <v>3068</v>
      </c>
      <c r="E6158">
        <v>0.06</v>
      </c>
      <c r="F6158">
        <v>1.1387400000000001</v>
      </c>
      <c r="G6158" s="355">
        <v>0</v>
      </c>
      <c r="H6158">
        <v>0</v>
      </c>
    </row>
    <row r="6159" spans="1:10" x14ac:dyDescent="0.2">
      <c r="A6159">
        <v>14600</v>
      </c>
      <c r="B6159" s="585">
        <v>43468.370833333334</v>
      </c>
      <c r="C6159" s="376" t="s">
        <v>2050</v>
      </c>
      <c r="D6159" s="355">
        <v>3068</v>
      </c>
      <c r="E6159">
        <v>0.06</v>
      </c>
      <c r="F6159">
        <v>1.1375500000000001</v>
      </c>
      <c r="G6159" s="355">
        <v>0</v>
      </c>
      <c r="H6159">
        <v>1.1375500000000001</v>
      </c>
      <c r="I6159">
        <v>-9.6999999999999993</v>
      </c>
      <c r="J6159" s="355">
        <v>23236.86</v>
      </c>
    </row>
    <row r="6160" spans="1:10" x14ac:dyDescent="0.2">
      <c r="A6160">
        <v>14555</v>
      </c>
      <c r="B6160" s="585">
        <v>43467.643750000003</v>
      </c>
      <c r="C6160" s="376" t="s">
        <v>93</v>
      </c>
      <c r="D6160" s="355">
        <v>3069</v>
      </c>
      <c r="E6160">
        <v>0.01</v>
      </c>
      <c r="F6160">
        <v>1.13862</v>
      </c>
      <c r="G6160" s="355">
        <v>0</v>
      </c>
      <c r="H6160">
        <v>0</v>
      </c>
    </row>
    <row r="6161" spans="1:10" x14ac:dyDescent="0.2">
      <c r="A6161">
        <v>14557</v>
      </c>
      <c r="B6161" s="585">
        <v>43467.661805555559</v>
      </c>
      <c r="C6161" s="376" t="s">
        <v>2050</v>
      </c>
      <c r="D6161" s="355">
        <v>3069</v>
      </c>
      <c r="E6161">
        <v>0.01</v>
      </c>
      <c r="F6161">
        <v>1.1370499999999999</v>
      </c>
      <c r="G6161" s="355">
        <v>0</v>
      </c>
      <c r="H6161">
        <v>1.1370499999999999</v>
      </c>
      <c r="I6161">
        <v>1.5</v>
      </c>
      <c r="J6161" s="355">
        <v>23283.759999999998</v>
      </c>
    </row>
    <row r="6162" spans="1:10" x14ac:dyDescent="0.2">
      <c r="A6162">
        <v>14558</v>
      </c>
      <c r="B6162" s="585">
        <v>43467.661805555559</v>
      </c>
      <c r="C6162" s="376" t="s">
        <v>93</v>
      </c>
      <c r="D6162" s="355">
        <v>3070</v>
      </c>
      <c r="E6162">
        <v>0.01</v>
      </c>
      <c r="F6162">
        <v>1.1369400000000001</v>
      </c>
      <c r="G6162" s="355">
        <v>0</v>
      </c>
      <c r="H6162">
        <v>0</v>
      </c>
    </row>
    <row r="6163" spans="1:10" x14ac:dyDescent="0.2">
      <c r="A6163">
        <v>14560</v>
      </c>
      <c r="B6163" s="585">
        <v>43467.724999999999</v>
      </c>
      <c r="C6163" s="376" t="s">
        <v>2050</v>
      </c>
      <c r="D6163" s="355">
        <v>3070</v>
      </c>
      <c r="E6163">
        <v>0.01</v>
      </c>
      <c r="F6163">
        <v>1.13537</v>
      </c>
      <c r="G6163" s="355">
        <v>0</v>
      </c>
      <c r="H6163">
        <v>1.13537</v>
      </c>
      <c r="I6163">
        <v>1.5</v>
      </c>
      <c r="J6163" s="355">
        <v>23285.26</v>
      </c>
    </row>
    <row r="6164" spans="1:10" x14ac:dyDescent="0.2">
      <c r="A6164">
        <v>14561</v>
      </c>
      <c r="B6164" s="585">
        <v>43467.724999999999</v>
      </c>
      <c r="C6164" s="376" t="s">
        <v>93</v>
      </c>
      <c r="D6164" s="355">
        <v>3071</v>
      </c>
      <c r="E6164">
        <v>0.01</v>
      </c>
      <c r="F6164">
        <v>1.1353500000000001</v>
      </c>
      <c r="G6164" s="355">
        <v>0</v>
      </c>
      <c r="H6164">
        <v>0</v>
      </c>
    </row>
    <row r="6165" spans="1:10" x14ac:dyDescent="0.2">
      <c r="A6165">
        <v>14569</v>
      </c>
      <c r="B6165" s="585">
        <v>43467.807638888888</v>
      </c>
      <c r="C6165" s="376" t="s">
        <v>2050</v>
      </c>
      <c r="D6165" s="355">
        <v>3071</v>
      </c>
      <c r="E6165">
        <v>0.01</v>
      </c>
      <c r="F6165">
        <v>1.13378</v>
      </c>
      <c r="G6165" s="355">
        <v>0</v>
      </c>
      <c r="H6165">
        <v>1.13378</v>
      </c>
      <c r="I6165">
        <v>1.5</v>
      </c>
      <c r="J6165" s="355">
        <v>23286.76</v>
      </c>
    </row>
    <row r="6166" spans="1:10" x14ac:dyDescent="0.2">
      <c r="A6166">
        <v>14563</v>
      </c>
      <c r="B6166" s="585">
        <v>43467.724999999999</v>
      </c>
      <c r="C6166" s="376" t="s">
        <v>92</v>
      </c>
      <c r="D6166" s="355">
        <v>3072</v>
      </c>
      <c r="E6166">
        <v>0.1</v>
      </c>
      <c r="F6166">
        <v>1.13523</v>
      </c>
      <c r="G6166" s="355">
        <v>0</v>
      </c>
      <c r="H6166">
        <v>0</v>
      </c>
    </row>
    <row r="6167" spans="1:10" x14ac:dyDescent="0.2">
      <c r="A6167">
        <v>14601</v>
      </c>
      <c r="B6167" s="585">
        <v>43468.370833333334</v>
      </c>
      <c r="C6167" s="376" t="s">
        <v>2050</v>
      </c>
      <c r="D6167" s="355">
        <v>3072</v>
      </c>
      <c r="E6167">
        <v>0.1</v>
      </c>
      <c r="F6167">
        <v>1.1375500000000001</v>
      </c>
      <c r="G6167" s="355">
        <v>0</v>
      </c>
      <c r="H6167">
        <v>1.1375500000000001</v>
      </c>
      <c r="I6167">
        <v>18.940000000000001</v>
      </c>
      <c r="J6167" s="355">
        <v>23255.8</v>
      </c>
    </row>
    <row r="6168" spans="1:10" x14ac:dyDescent="0.2">
      <c r="A6168">
        <v>14570</v>
      </c>
      <c r="B6168" s="585">
        <v>43467.807638888888</v>
      </c>
      <c r="C6168" s="376" t="s">
        <v>93</v>
      </c>
      <c r="D6168" s="355">
        <v>3073</v>
      </c>
      <c r="E6168">
        <v>0.01</v>
      </c>
      <c r="F6168">
        <v>1.13367</v>
      </c>
      <c r="G6168" s="355">
        <v>0</v>
      </c>
      <c r="H6168">
        <v>0</v>
      </c>
    </row>
    <row r="6169" spans="1:10" x14ac:dyDescent="0.2">
      <c r="A6169">
        <v>14578</v>
      </c>
      <c r="B6169" s="585">
        <v>43468.026388888888</v>
      </c>
      <c r="C6169" s="376" t="s">
        <v>2050</v>
      </c>
      <c r="D6169" s="355">
        <v>3073</v>
      </c>
      <c r="E6169">
        <v>0.01</v>
      </c>
      <c r="F6169">
        <v>1.1323000000000001</v>
      </c>
      <c r="G6169" s="355">
        <v>0</v>
      </c>
      <c r="H6169">
        <v>1.1323000000000001</v>
      </c>
      <c r="I6169">
        <v>1.5</v>
      </c>
      <c r="J6169" s="355">
        <v>23288.26</v>
      </c>
    </row>
    <row r="6170" spans="1:10" x14ac:dyDescent="0.2">
      <c r="A6170">
        <v>14579</v>
      </c>
      <c r="B6170" s="585">
        <v>43468.04583333333</v>
      </c>
      <c r="C6170" s="376" t="s">
        <v>93</v>
      </c>
      <c r="D6170" s="355">
        <v>3074</v>
      </c>
      <c r="E6170">
        <v>0.01</v>
      </c>
      <c r="F6170">
        <v>1.13452</v>
      </c>
      <c r="G6170" s="355">
        <v>0</v>
      </c>
      <c r="H6170">
        <v>0</v>
      </c>
    </row>
    <row r="6171" spans="1:10" x14ac:dyDescent="0.2">
      <c r="A6171">
        <v>14581</v>
      </c>
      <c r="B6171" s="585">
        <v>43468.074305555558</v>
      </c>
      <c r="C6171" s="376" t="s">
        <v>2050</v>
      </c>
      <c r="D6171" s="355">
        <v>3074</v>
      </c>
      <c r="E6171">
        <v>0.01</v>
      </c>
      <c r="F6171">
        <v>1.1329499999999999</v>
      </c>
      <c r="G6171" s="355">
        <v>0</v>
      </c>
      <c r="H6171">
        <v>1.1329499999999999</v>
      </c>
      <c r="I6171">
        <v>1.5</v>
      </c>
      <c r="J6171" s="355">
        <v>23289.759999999998</v>
      </c>
    </row>
    <row r="6172" spans="1:10" x14ac:dyDescent="0.2">
      <c r="A6172">
        <v>14582</v>
      </c>
      <c r="B6172" s="585">
        <v>43468.074305555558</v>
      </c>
      <c r="C6172" s="376" t="s">
        <v>93</v>
      </c>
      <c r="D6172" s="355">
        <v>3075</v>
      </c>
      <c r="E6172">
        <v>0.01</v>
      </c>
      <c r="F6172">
        <v>1.1329199999999999</v>
      </c>
      <c r="G6172" s="355">
        <v>0</v>
      </c>
      <c r="H6172">
        <v>0</v>
      </c>
    </row>
    <row r="6173" spans="1:10" x14ac:dyDescent="0.2">
      <c r="A6173">
        <v>14591</v>
      </c>
      <c r="B6173" s="585">
        <v>43468.077777777777</v>
      </c>
      <c r="C6173" s="376" t="s">
        <v>2050</v>
      </c>
      <c r="D6173" s="355">
        <v>3075</v>
      </c>
      <c r="E6173">
        <v>0.01</v>
      </c>
      <c r="F6173">
        <v>1.1313500000000001</v>
      </c>
      <c r="G6173" s="355">
        <v>0</v>
      </c>
      <c r="H6173">
        <v>1.1313500000000001</v>
      </c>
      <c r="I6173">
        <v>1.5</v>
      </c>
      <c r="J6173" s="355">
        <v>23291.26</v>
      </c>
    </row>
    <row r="6174" spans="1:10" x14ac:dyDescent="0.2">
      <c r="A6174">
        <v>14584</v>
      </c>
      <c r="B6174" s="585">
        <v>43468.077777777777</v>
      </c>
      <c r="C6174" s="376" t="s">
        <v>92</v>
      </c>
      <c r="D6174" s="355">
        <v>3076</v>
      </c>
      <c r="E6174">
        <v>0.19</v>
      </c>
      <c r="F6174">
        <v>1.1317200000000001</v>
      </c>
      <c r="G6174" s="355">
        <v>0</v>
      </c>
      <c r="H6174">
        <v>0</v>
      </c>
    </row>
    <row r="6175" spans="1:10" x14ac:dyDescent="0.2">
      <c r="A6175">
        <v>14602</v>
      </c>
      <c r="B6175" s="585">
        <v>43468.370833333334</v>
      </c>
      <c r="C6175" s="376" t="s">
        <v>2050</v>
      </c>
      <c r="D6175" s="355">
        <v>3076</v>
      </c>
      <c r="E6175">
        <v>0.19</v>
      </c>
      <c r="F6175">
        <v>1.1375500000000001</v>
      </c>
      <c r="G6175" s="355">
        <v>0</v>
      </c>
      <c r="H6175">
        <v>1.1375500000000001</v>
      </c>
      <c r="I6175">
        <v>109.44</v>
      </c>
      <c r="J6175" s="355">
        <v>23365.24</v>
      </c>
    </row>
    <row r="6176" spans="1:10" x14ac:dyDescent="0.2">
      <c r="A6176">
        <v>14592</v>
      </c>
      <c r="B6176" s="585">
        <v>43468.079861111109</v>
      </c>
      <c r="C6176" s="376" t="s">
        <v>93</v>
      </c>
      <c r="D6176" s="355">
        <v>3077</v>
      </c>
      <c r="E6176">
        <v>0.01</v>
      </c>
      <c r="F6176">
        <v>1.13137</v>
      </c>
      <c r="G6176" s="355">
        <v>0</v>
      </c>
      <c r="H6176">
        <v>0</v>
      </c>
    </row>
    <row r="6177" spans="1:10" x14ac:dyDescent="0.2">
      <c r="A6177">
        <v>14629</v>
      </c>
      <c r="B6177" s="585">
        <v>43469.69027777778</v>
      </c>
      <c r="C6177" s="376" t="s">
        <v>2050</v>
      </c>
      <c r="D6177" s="355">
        <v>3077</v>
      </c>
      <c r="E6177">
        <v>0.01</v>
      </c>
      <c r="F6177">
        <v>1.1351</v>
      </c>
      <c r="G6177" s="355">
        <v>0</v>
      </c>
      <c r="H6177">
        <v>1.1351</v>
      </c>
      <c r="I6177">
        <v>-3.73</v>
      </c>
      <c r="J6177" s="355">
        <v>23369</v>
      </c>
    </row>
    <row r="6178" spans="1:10" x14ac:dyDescent="0.2">
      <c r="A6178">
        <v>14594</v>
      </c>
      <c r="B6178" s="585">
        <v>43468.146527777775</v>
      </c>
      <c r="C6178" s="376" t="s">
        <v>93</v>
      </c>
      <c r="D6178" s="355">
        <v>3078</v>
      </c>
      <c r="E6178">
        <v>0.02</v>
      </c>
      <c r="F6178">
        <v>1.13504</v>
      </c>
      <c r="G6178" s="355">
        <v>0</v>
      </c>
      <c r="H6178">
        <v>0</v>
      </c>
    </row>
    <row r="6179" spans="1:10" x14ac:dyDescent="0.2">
      <c r="A6179">
        <v>14630</v>
      </c>
      <c r="B6179" s="585">
        <v>43469.69027777778</v>
      </c>
      <c r="C6179" s="376" t="s">
        <v>2050</v>
      </c>
      <c r="D6179" s="355">
        <v>3078</v>
      </c>
      <c r="E6179">
        <v>0.02</v>
      </c>
      <c r="F6179">
        <v>1.1351</v>
      </c>
      <c r="G6179" s="355">
        <v>0</v>
      </c>
      <c r="H6179">
        <v>1.1351</v>
      </c>
      <c r="I6179">
        <v>-0.13</v>
      </c>
      <c r="J6179" s="355">
        <v>23368.87</v>
      </c>
    </row>
    <row r="6180" spans="1:10" x14ac:dyDescent="0.2">
      <c r="A6180">
        <v>14603</v>
      </c>
      <c r="B6180" s="585">
        <v>43468.370833333334</v>
      </c>
      <c r="C6180" s="376" t="s">
        <v>92</v>
      </c>
      <c r="D6180" s="355">
        <v>3079</v>
      </c>
      <c r="E6180">
        <v>0.01</v>
      </c>
      <c r="F6180">
        <v>1.13758</v>
      </c>
      <c r="G6180" s="355">
        <v>0</v>
      </c>
      <c r="H6180">
        <v>0</v>
      </c>
    </row>
    <row r="6181" spans="1:10" x14ac:dyDescent="0.2">
      <c r="A6181">
        <v>14608</v>
      </c>
      <c r="B6181" s="585">
        <v>43468.666666666664</v>
      </c>
      <c r="C6181" s="376" t="s">
        <v>2050</v>
      </c>
      <c r="D6181" s="355">
        <v>3079</v>
      </c>
      <c r="E6181">
        <v>0.01</v>
      </c>
      <c r="F6181">
        <v>1.1368100000000001</v>
      </c>
      <c r="G6181" s="355">
        <v>0</v>
      </c>
      <c r="H6181">
        <v>1.1368100000000001</v>
      </c>
      <c r="I6181">
        <v>-0.84</v>
      </c>
      <c r="J6181" s="355">
        <v>23364.400000000001</v>
      </c>
    </row>
    <row r="6182" spans="1:10" x14ac:dyDescent="0.2">
      <c r="A6182">
        <v>14605</v>
      </c>
      <c r="B6182" s="585">
        <v>43468.581250000003</v>
      </c>
      <c r="C6182" s="376" t="s">
        <v>92</v>
      </c>
      <c r="D6182" s="355">
        <v>3080</v>
      </c>
      <c r="E6182">
        <v>0.02</v>
      </c>
      <c r="F6182">
        <v>1.1340699999999999</v>
      </c>
      <c r="G6182" s="355">
        <v>0</v>
      </c>
      <c r="H6182">
        <v>0</v>
      </c>
    </row>
    <row r="6183" spans="1:10" x14ac:dyDescent="0.2">
      <c r="A6183">
        <v>14609</v>
      </c>
      <c r="B6183" s="585">
        <v>43468.666666666664</v>
      </c>
      <c r="C6183" s="376" t="s">
        <v>2050</v>
      </c>
      <c r="D6183" s="355">
        <v>3080</v>
      </c>
      <c r="E6183">
        <v>0.02</v>
      </c>
      <c r="F6183">
        <v>1.1368100000000001</v>
      </c>
      <c r="G6183" s="355">
        <v>0</v>
      </c>
      <c r="H6183">
        <v>1.1368100000000001</v>
      </c>
      <c r="I6183">
        <v>5.34</v>
      </c>
      <c r="J6183" s="355">
        <v>23369.74</v>
      </c>
    </row>
    <row r="6184" spans="1:10" x14ac:dyDescent="0.2">
      <c r="A6184">
        <v>14610</v>
      </c>
      <c r="B6184" s="585">
        <v>43468.666666666664</v>
      </c>
      <c r="C6184" s="376" t="s">
        <v>92</v>
      </c>
      <c r="D6184" s="355">
        <v>3081</v>
      </c>
      <c r="E6184">
        <v>0.01</v>
      </c>
      <c r="F6184">
        <v>1.13683</v>
      </c>
      <c r="G6184" s="355">
        <v>0</v>
      </c>
      <c r="H6184">
        <v>0</v>
      </c>
    </row>
    <row r="6185" spans="1:10" x14ac:dyDescent="0.2">
      <c r="A6185">
        <v>14612</v>
      </c>
      <c r="B6185" s="585">
        <v>43468.708333333336</v>
      </c>
      <c r="C6185" s="376" t="s">
        <v>2050</v>
      </c>
      <c r="D6185" s="355">
        <v>3081</v>
      </c>
      <c r="E6185">
        <v>0.01</v>
      </c>
      <c r="F6185">
        <v>1.1384000000000001</v>
      </c>
      <c r="G6185" s="355">
        <v>0</v>
      </c>
      <c r="H6185">
        <v>1.1384000000000001</v>
      </c>
      <c r="I6185">
        <v>1.5</v>
      </c>
      <c r="J6185" s="355">
        <v>23371.24</v>
      </c>
    </row>
    <row r="6186" spans="1:10" x14ac:dyDescent="0.2">
      <c r="A6186">
        <v>14613</v>
      </c>
      <c r="B6186" s="585">
        <v>43468.711805555555</v>
      </c>
      <c r="C6186" s="376" t="s">
        <v>93</v>
      </c>
      <c r="D6186" s="355">
        <v>3082</v>
      </c>
      <c r="E6186">
        <v>0.03</v>
      </c>
      <c r="F6186">
        <v>1.1393899999999999</v>
      </c>
      <c r="G6186" s="355">
        <v>0</v>
      </c>
      <c r="H6186">
        <v>0</v>
      </c>
    </row>
    <row r="6187" spans="1:10" x14ac:dyDescent="0.2">
      <c r="A6187">
        <v>14631</v>
      </c>
      <c r="B6187" s="585">
        <v>43469.69027777778</v>
      </c>
      <c r="C6187" s="376" t="s">
        <v>2050</v>
      </c>
      <c r="D6187" s="355">
        <v>3082</v>
      </c>
      <c r="E6187">
        <v>0.03</v>
      </c>
      <c r="F6187">
        <v>1.1351</v>
      </c>
      <c r="G6187" s="355">
        <v>0</v>
      </c>
      <c r="H6187">
        <v>1.1351</v>
      </c>
      <c r="I6187">
        <v>12.86</v>
      </c>
      <c r="J6187" s="355">
        <v>23381.73</v>
      </c>
    </row>
    <row r="6188" spans="1:10" x14ac:dyDescent="0.2">
      <c r="A6188">
        <v>14617</v>
      </c>
      <c r="B6188" s="585">
        <v>43468.711805555555</v>
      </c>
      <c r="C6188" s="376" t="s">
        <v>92</v>
      </c>
      <c r="D6188" s="355">
        <v>3083</v>
      </c>
      <c r="E6188">
        <v>0.01</v>
      </c>
      <c r="F6188">
        <v>1.1394</v>
      </c>
      <c r="G6188" s="355">
        <v>0</v>
      </c>
      <c r="H6188">
        <v>0</v>
      </c>
    </row>
    <row r="6189" spans="1:10" x14ac:dyDescent="0.2">
      <c r="A6189">
        <v>14619</v>
      </c>
      <c r="B6189" s="585">
        <v>43468.765277777777</v>
      </c>
      <c r="C6189" s="376" t="s">
        <v>2050</v>
      </c>
      <c r="D6189" s="355">
        <v>3083</v>
      </c>
      <c r="E6189">
        <v>0.01</v>
      </c>
      <c r="F6189">
        <v>1.14097</v>
      </c>
      <c r="G6189" s="355">
        <v>0</v>
      </c>
      <c r="H6189">
        <v>1.14097</v>
      </c>
      <c r="I6189">
        <v>1.5</v>
      </c>
      <c r="J6189" s="355">
        <v>23372.74</v>
      </c>
    </row>
    <row r="6190" spans="1:10" x14ac:dyDescent="0.2">
      <c r="A6190">
        <v>14620</v>
      </c>
      <c r="B6190" s="585">
        <v>43468.765277777777</v>
      </c>
      <c r="C6190" s="376" t="s">
        <v>92</v>
      </c>
      <c r="D6190" s="355">
        <v>3084</v>
      </c>
      <c r="E6190">
        <v>0.01</v>
      </c>
      <c r="F6190">
        <v>1.1409899999999999</v>
      </c>
      <c r="G6190" s="355">
        <v>0</v>
      </c>
      <c r="H6190">
        <v>0</v>
      </c>
    </row>
    <row r="6191" spans="1:10" x14ac:dyDescent="0.2">
      <c r="A6191">
        <v>14637</v>
      </c>
      <c r="B6191" s="585">
        <v>43469.731944444444</v>
      </c>
      <c r="C6191" s="376" t="s">
        <v>2050</v>
      </c>
      <c r="D6191" s="355">
        <v>3084</v>
      </c>
      <c r="E6191">
        <v>0.01</v>
      </c>
      <c r="F6191">
        <v>1.14025</v>
      </c>
      <c r="G6191" s="355">
        <v>0</v>
      </c>
      <c r="H6191">
        <v>1.14025</v>
      </c>
      <c r="I6191">
        <v>-0.93</v>
      </c>
      <c r="J6191" s="355">
        <v>23380.799999999999</v>
      </c>
    </row>
    <row r="6192" spans="1:10" x14ac:dyDescent="0.2">
      <c r="A6192">
        <v>14626</v>
      </c>
      <c r="B6192" s="585">
        <v>43469.65</v>
      </c>
      <c r="C6192" s="376" t="s">
        <v>92</v>
      </c>
      <c r="D6192" s="355">
        <v>3085</v>
      </c>
      <c r="E6192">
        <v>0.02</v>
      </c>
      <c r="F6192">
        <v>1.1374599999999999</v>
      </c>
      <c r="G6192" s="355">
        <v>0</v>
      </c>
      <c r="H6192">
        <v>0</v>
      </c>
    </row>
    <row r="6193" spans="1:10" x14ac:dyDescent="0.2">
      <c r="A6193">
        <v>14638</v>
      </c>
      <c r="B6193" s="585">
        <v>43469.731944444444</v>
      </c>
      <c r="C6193" s="376" t="s">
        <v>2050</v>
      </c>
      <c r="D6193" s="355">
        <v>3085</v>
      </c>
      <c r="E6193">
        <v>0.02</v>
      </c>
      <c r="F6193">
        <v>1.14025</v>
      </c>
      <c r="G6193" s="355">
        <v>0</v>
      </c>
      <c r="H6193">
        <v>1.14025</v>
      </c>
      <c r="I6193">
        <v>5.44</v>
      </c>
      <c r="J6193" s="355">
        <v>23386.240000000002</v>
      </c>
    </row>
    <row r="6194" spans="1:10" x14ac:dyDescent="0.2">
      <c r="A6194">
        <v>14632</v>
      </c>
      <c r="B6194" s="585">
        <v>43469.69027777778</v>
      </c>
      <c r="C6194" s="376" t="s">
        <v>93</v>
      </c>
      <c r="D6194" s="355">
        <v>3086</v>
      </c>
      <c r="E6194">
        <v>0.01</v>
      </c>
      <c r="F6194">
        <v>1.13507</v>
      </c>
      <c r="G6194" s="355">
        <v>0</v>
      </c>
      <c r="H6194">
        <v>0</v>
      </c>
    </row>
    <row r="6195" spans="1:10" x14ac:dyDescent="0.2">
      <c r="A6195">
        <v>14738</v>
      </c>
      <c r="B6195" s="585">
        <v>43475.822916666664</v>
      </c>
      <c r="C6195" s="376" t="s">
        <v>2050</v>
      </c>
      <c r="D6195" s="355">
        <v>3086</v>
      </c>
      <c r="E6195">
        <v>0.01</v>
      </c>
      <c r="F6195">
        <v>1.15039</v>
      </c>
      <c r="G6195" s="355">
        <v>0</v>
      </c>
      <c r="H6195">
        <v>1.15039</v>
      </c>
      <c r="I6195">
        <v>-15</v>
      </c>
      <c r="J6195" s="355">
        <v>23395.25</v>
      </c>
    </row>
    <row r="6196" spans="1:10" x14ac:dyDescent="0.2">
      <c r="A6196">
        <v>14634</v>
      </c>
      <c r="B6196" s="585">
        <v>43469.725694444445</v>
      </c>
      <c r="C6196" s="376" t="s">
        <v>93</v>
      </c>
      <c r="D6196" s="355">
        <v>3087</v>
      </c>
      <c r="E6196">
        <v>0.02</v>
      </c>
      <c r="F6196">
        <v>1.13866</v>
      </c>
      <c r="G6196" s="355">
        <v>0</v>
      </c>
      <c r="H6196">
        <v>0</v>
      </c>
    </row>
    <row r="6197" spans="1:10" x14ac:dyDescent="0.2">
      <c r="A6197">
        <v>14739</v>
      </c>
      <c r="B6197" s="585">
        <v>43475.822916666664</v>
      </c>
      <c r="C6197" s="376" t="s">
        <v>2050</v>
      </c>
      <c r="D6197" s="355">
        <v>3087</v>
      </c>
      <c r="E6197">
        <v>0.02</v>
      </c>
      <c r="F6197">
        <v>1.15039</v>
      </c>
      <c r="G6197" s="355">
        <v>0</v>
      </c>
      <c r="H6197">
        <v>1.15039</v>
      </c>
      <c r="I6197">
        <v>-22.82</v>
      </c>
      <c r="J6197" s="355">
        <v>23372.43</v>
      </c>
    </row>
    <row r="6198" spans="1:10" x14ac:dyDescent="0.2">
      <c r="A6198">
        <v>14639</v>
      </c>
      <c r="B6198" s="585">
        <v>43469.731944444444</v>
      </c>
      <c r="C6198" s="376" t="s">
        <v>92</v>
      </c>
      <c r="D6198" s="355">
        <v>3088</v>
      </c>
      <c r="E6198">
        <v>0.01</v>
      </c>
      <c r="F6198">
        <v>1.14028</v>
      </c>
      <c r="G6198" s="355">
        <v>0</v>
      </c>
      <c r="H6198">
        <v>0</v>
      </c>
    </row>
    <row r="6199" spans="1:10" x14ac:dyDescent="0.2">
      <c r="A6199">
        <v>14644</v>
      </c>
      <c r="B6199" s="585">
        <v>43472.155555555553</v>
      </c>
      <c r="C6199" s="376" t="s">
        <v>2050</v>
      </c>
      <c r="D6199" s="355">
        <v>3088</v>
      </c>
      <c r="E6199">
        <v>0.01</v>
      </c>
      <c r="F6199">
        <v>1.1419699999999999</v>
      </c>
      <c r="G6199" s="355">
        <v>0</v>
      </c>
      <c r="H6199">
        <v>1.1419699999999999</v>
      </c>
      <c r="I6199">
        <v>1.5</v>
      </c>
      <c r="J6199" s="355">
        <v>23387.74</v>
      </c>
    </row>
    <row r="6200" spans="1:10" x14ac:dyDescent="0.2">
      <c r="A6200">
        <v>14645</v>
      </c>
      <c r="B6200" s="585">
        <v>43472.155555555553</v>
      </c>
      <c r="C6200" s="376" t="s">
        <v>92</v>
      </c>
      <c r="D6200" s="355">
        <v>3089</v>
      </c>
      <c r="E6200">
        <v>0.01</v>
      </c>
      <c r="F6200">
        <v>1.1419999999999999</v>
      </c>
      <c r="G6200" s="355">
        <v>0</v>
      </c>
      <c r="H6200">
        <v>0</v>
      </c>
    </row>
    <row r="6201" spans="1:10" x14ac:dyDescent="0.2">
      <c r="A6201">
        <v>14651</v>
      </c>
      <c r="B6201" s="585">
        <v>43472.415277777778</v>
      </c>
      <c r="C6201" s="376" t="s">
        <v>2050</v>
      </c>
      <c r="D6201" s="355">
        <v>3089</v>
      </c>
      <c r="E6201">
        <v>0.01</v>
      </c>
      <c r="F6201">
        <v>1.14357</v>
      </c>
      <c r="G6201" s="355">
        <v>0</v>
      </c>
      <c r="H6201">
        <v>1.14357</v>
      </c>
      <c r="I6201">
        <v>1.5</v>
      </c>
      <c r="J6201" s="355">
        <v>23389.24</v>
      </c>
    </row>
    <row r="6202" spans="1:10" x14ac:dyDescent="0.2">
      <c r="A6202">
        <v>14647</v>
      </c>
      <c r="B6202" s="585">
        <v>43472.15625</v>
      </c>
      <c r="C6202" s="376" t="s">
        <v>93</v>
      </c>
      <c r="D6202" s="355">
        <v>3090</v>
      </c>
      <c r="E6202">
        <v>0.03</v>
      </c>
      <c r="F6202">
        <v>1.14219</v>
      </c>
      <c r="G6202" s="355">
        <v>0</v>
      </c>
      <c r="H6202">
        <v>0</v>
      </c>
    </row>
    <row r="6203" spans="1:10" x14ac:dyDescent="0.2">
      <c r="A6203">
        <v>14740</v>
      </c>
      <c r="B6203" s="585">
        <v>43475.822916666664</v>
      </c>
      <c r="C6203" s="376" t="s">
        <v>2050</v>
      </c>
      <c r="D6203" s="355">
        <v>3090</v>
      </c>
      <c r="E6203">
        <v>0.03</v>
      </c>
      <c r="F6203">
        <v>1.15039</v>
      </c>
      <c r="G6203" s="355">
        <v>0</v>
      </c>
      <c r="H6203">
        <v>1.15039</v>
      </c>
      <c r="I6203">
        <v>-23.83</v>
      </c>
      <c r="J6203" s="355">
        <v>23348.61</v>
      </c>
    </row>
    <row r="6204" spans="1:10" x14ac:dyDescent="0.2">
      <c r="A6204">
        <v>14652</v>
      </c>
      <c r="B6204" s="585">
        <v>43472.415277777778</v>
      </c>
      <c r="C6204" s="376" t="s">
        <v>92</v>
      </c>
      <c r="D6204" s="355">
        <v>3091</v>
      </c>
      <c r="E6204">
        <v>0.01</v>
      </c>
      <c r="F6204">
        <v>1.1435999999999999</v>
      </c>
      <c r="G6204" s="355">
        <v>0</v>
      </c>
      <c r="H6204">
        <v>0</v>
      </c>
    </row>
    <row r="6205" spans="1:10" x14ac:dyDescent="0.2">
      <c r="A6205">
        <v>14654</v>
      </c>
      <c r="B6205" s="585">
        <v>43472.645138888889</v>
      </c>
      <c r="C6205" s="376" t="s">
        <v>2050</v>
      </c>
      <c r="D6205" s="355">
        <v>3091</v>
      </c>
      <c r="E6205">
        <v>0.01</v>
      </c>
      <c r="F6205">
        <v>1.14517</v>
      </c>
      <c r="G6205" s="355">
        <v>0</v>
      </c>
      <c r="H6205">
        <v>1.14517</v>
      </c>
      <c r="I6205">
        <v>1.5</v>
      </c>
      <c r="J6205" s="355">
        <v>23390.74</v>
      </c>
    </row>
    <row r="6206" spans="1:10" x14ac:dyDescent="0.2">
      <c r="A6206">
        <v>14655</v>
      </c>
      <c r="B6206" s="585">
        <v>43472.645138888889</v>
      </c>
      <c r="C6206" s="376" t="s">
        <v>92</v>
      </c>
      <c r="D6206" s="355">
        <v>3092</v>
      </c>
      <c r="E6206">
        <v>0.01</v>
      </c>
      <c r="F6206">
        <v>1.1452500000000001</v>
      </c>
      <c r="G6206" s="355">
        <v>0</v>
      </c>
      <c r="H6206">
        <v>0</v>
      </c>
    </row>
    <row r="6207" spans="1:10" x14ac:dyDescent="0.2">
      <c r="A6207">
        <v>14662</v>
      </c>
      <c r="B6207" s="585">
        <v>43472.674305555556</v>
      </c>
      <c r="C6207" s="376" t="s">
        <v>2050</v>
      </c>
      <c r="D6207" s="355">
        <v>3092</v>
      </c>
      <c r="E6207">
        <v>0.01</v>
      </c>
      <c r="F6207">
        <v>1.14682</v>
      </c>
      <c r="G6207" s="355">
        <v>0</v>
      </c>
      <c r="H6207">
        <v>1.14682</v>
      </c>
      <c r="I6207">
        <v>1.5</v>
      </c>
      <c r="J6207" s="355">
        <v>23392.240000000002</v>
      </c>
    </row>
    <row r="6208" spans="1:10" x14ac:dyDescent="0.2">
      <c r="A6208">
        <v>14657</v>
      </c>
      <c r="B6208" s="585">
        <v>43472.664583333331</v>
      </c>
      <c r="C6208" s="376" t="s">
        <v>93</v>
      </c>
      <c r="D6208" s="355">
        <v>3093</v>
      </c>
      <c r="E6208">
        <v>0.06</v>
      </c>
      <c r="F6208">
        <v>1.1456900000000001</v>
      </c>
      <c r="G6208" s="355">
        <v>0</v>
      </c>
      <c r="H6208">
        <v>0</v>
      </c>
    </row>
    <row r="6209" spans="1:10" x14ac:dyDescent="0.2">
      <c r="A6209">
        <v>14741</v>
      </c>
      <c r="B6209" s="585">
        <v>43475.822916666664</v>
      </c>
      <c r="C6209" s="376" t="s">
        <v>2050</v>
      </c>
      <c r="D6209" s="355">
        <v>3093</v>
      </c>
      <c r="E6209">
        <v>0.06</v>
      </c>
      <c r="F6209">
        <v>1.15039</v>
      </c>
      <c r="G6209" s="355">
        <v>0</v>
      </c>
      <c r="H6209">
        <v>1.15039</v>
      </c>
      <c r="I6209">
        <v>-26.66</v>
      </c>
      <c r="J6209" s="355">
        <v>23321.95</v>
      </c>
    </row>
    <row r="6210" spans="1:10" x14ac:dyDescent="0.2">
      <c r="A6210">
        <v>14663</v>
      </c>
      <c r="B6210" s="585">
        <v>43472.674305555556</v>
      </c>
      <c r="C6210" s="376" t="s">
        <v>92</v>
      </c>
      <c r="D6210" s="355">
        <v>3094</v>
      </c>
      <c r="E6210">
        <v>0.01</v>
      </c>
      <c r="F6210">
        <v>1.14686</v>
      </c>
      <c r="G6210" s="355">
        <v>0</v>
      </c>
      <c r="H6210">
        <v>0</v>
      </c>
    </row>
    <row r="6211" spans="1:10" x14ac:dyDescent="0.2">
      <c r="A6211">
        <v>14673</v>
      </c>
      <c r="B6211" s="585">
        <v>43473.577777777777</v>
      </c>
      <c r="C6211" s="376" t="s">
        <v>2050</v>
      </c>
      <c r="D6211" s="355">
        <v>3094</v>
      </c>
      <c r="E6211">
        <v>0.01</v>
      </c>
      <c r="F6211">
        <v>1.1461399999999999</v>
      </c>
      <c r="G6211" s="355">
        <v>0</v>
      </c>
      <c r="H6211">
        <v>1.1461399999999999</v>
      </c>
      <c r="I6211">
        <v>-0.91</v>
      </c>
      <c r="J6211" s="355">
        <v>23391.33</v>
      </c>
    </row>
    <row r="6212" spans="1:10" x14ac:dyDescent="0.2">
      <c r="A6212">
        <v>14670</v>
      </c>
      <c r="B6212" s="585">
        <v>43473.262499999997</v>
      </c>
      <c r="C6212" s="376" t="s">
        <v>92</v>
      </c>
      <c r="D6212" s="355">
        <v>3095</v>
      </c>
      <c r="E6212">
        <v>0.02</v>
      </c>
      <c r="F6212">
        <v>1.1433599999999999</v>
      </c>
      <c r="G6212" s="355">
        <v>0</v>
      </c>
      <c r="H6212">
        <v>0</v>
      </c>
    </row>
    <row r="6213" spans="1:10" x14ac:dyDescent="0.2">
      <c r="A6213">
        <v>14674</v>
      </c>
      <c r="B6213" s="585">
        <v>43473.577777777777</v>
      </c>
      <c r="C6213" s="376" t="s">
        <v>2050</v>
      </c>
      <c r="D6213" s="355">
        <v>3095</v>
      </c>
      <c r="E6213">
        <v>0.02</v>
      </c>
      <c r="F6213">
        <v>1.1461399999999999</v>
      </c>
      <c r="G6213" s="355">
        <v>0</v>
      </c>
      <c r="H6213">
        <v>1.1461399999999999</v>
      </c>
      <c r="I6213">
        <v>5.42</v>
      </c>
      <c r="J6213" s="355">
        <v>23396.75</v>
      </c>
    </row>
    <row r="6214" spans="1:10" x14ac:dyDescent="0.2">
      <c r="A6214">
        <v>14675</v>
      </c>
      <c r="B6214" s="585">
        <v>43473.577777777777</v>
      </c>
      <c r="C6214" s="376" t="s">
        <v>92</v>
      </c>
      <c r="D6214" s="355">
        <v>3096</v>
      </c>
      <c r="E6214">
        <v>0.01</v>
      </c>
      <c r="F6214">
        <v>1.1461699999999999</v>
      </c>
      <c r="G6214" s="355">
        <v>0</v>
      </c>
      <c r="H6214">
        <v>0</v>
      </c>
    </row>
    <row r="6215" spans="1:10" x14ac:dyDescent="0.2">
      <c r="A6215">
        <v>14680</v>
      </c>
      <c r="B6215" s="585">
        <v>43473.816666666666</v>
      </c>
      <c r="C6215" s="376" t="s">
        <v>2050</v>
      </c>
      <c r="D6215" s="355">
        <v>3096</v>
      </c>
      <c r="E6215">
        <v>0.01</v>
      </c>
      <c r="F6215">
        <v>1.14537</v>
      </c>
      <c r="G6215" s="355">
        <v>0</v>
      </c>
      <c r="H6215">
        <v>1.14537</v>
      </c>
      <c r="I6215">
        <v>-0.87</v>
      </c>
      <c r="J6215" s="355">
        <v>23395.88</v>
      </c>
    </row>
    <row r="6216" spans="1:10" x14ac:dyDescent="0.2">
      <c r="A6216">
        <v>14677</v>
      </c>
      <c r="B6216" s="585">
        <v>43473.660416666666</v>
      </c>
      <c r="C6216" s="376" t="s">
        <v>92</v>
      </c>
      <c r="D6216" s="355">
        <v>3097</v>
      </c>
      <c r="E6216">
        <v>0.02</v>
      </c>
      <c r="F6216">
        <v>1.14262</v>
      </c>
      <c r="G6216" s="355">
        <v>0</v>
      </c>
      <c r="H6216">
        <v>0</v>
      </c>
    </row>
    <row r="6217" spans="1:10" x14ac:dyDescent="0.2">
      <c r="A6217">
        <v>14681</v>
      </c>
      <c r="B6217" s="585">
        <v>43473.816666666666</v>
      </c>
      <c r="C6217" s="376" t="s">
        <v>2050</v>
      </c>
      <c r="D6217" s="355">
        <v>3097</v>
      </c>
      <c r="E6217">
        <v>0.02</v>
      </c>
      <c r="F6217">
        <v>1.14537</v>
      </c>
      <c r="G6217" s="355">
        <v>0</v>
      </c>
      <c r="H6217">
        <v>1.14537</v>
      </c>
      <c r="I6217">
        <v>5.36</v>
      </c>
      <c r="J6217" s="355">
        <v>23401.24</v>
      </c>
    </row>
    <row r="6218" spans="1:10" x14ac:dyDescent="0.2">
      <c r="A6218">
        <v>14682</v>
      </c>
      <c r="B6218" s="585">
        <v>43473.816666666666</v>
      </c>
      <c r="C6218" s="376" t="s">
        <v>92</v>
      </c>
      <c r="D6218" s="355">
        <v>3098</v>
      </c>
      <c r="E6218">
        <v>0.01</v>
      </c>
      <c r="F6218">
        <v>1.1454</v>
      </c>
      <c r="G6218" s="355">
        <v>0</v>
      </c>
      <c r="H6218">
        <v>0</v>
      </c>
    </row>
    <row r="6219" spans="1:10" x14ac:dyDescent="0.2">
      <c r="A6219">
        <v>14689</v>
      </c>
      <c r="B6219" s="585">
        <v>43474.408333333333</v>
      </c>
      <c r="C6219" s="376" t="s">
        <v>2050</v>
      </c>
      <c r="D6219" s="355">
        <v>3098</v>
      </c>
      <c r="E6219">
        <v>0.01</v>
      </c>
      <c r="F6219">
        <v>1.1470899999999999</v>
      </c>
      <c r="G6219" s="355">
        <v>0</v>
      </c>
      <c r="H6219">
        <v>1.1470899999999999</v>
      </c>
      <c r="I6219">
        <v>1.5</v>
      </c>
      <c r="J6219" s="355">
        <v>23402.74</v>
      </c>
    </row>
    <row r="6220" spans="1:10" x14ac:dyDescent="0.2">
      <c r="A6220">
        <v>14690</v>
      </c>
      <c r="B6220" s="585">
        <v>43474.408333333333</v>
      </c>
      <c r="C6220" s="376" t="s">
        <v>92</v>
      </c>
      <c r="D6220" s="355">
        <v>3099</v>
      </c>
      <c r="E6220">
        <v>0.01</v>
      </c>
      <c r="F6220">
        <v>1.14713</v>
      </c>
      <c r="G6220" s="355">
        <v>0</v>
      </c>
      <c r="H6220">
        <v>0</v>
      </c>
    </row>
    <row r="6221" spans="1:10" x14ac:dyDescent="0.2">
      <c r="A6221">
        <v>14692</v>
      </c>
      <c r="B6221" s="585">
        <v>43474.690972222219</v>
      </c>
      <c r="C6221" s="376" t="s">
        <v>2050</v>
      </c>
      <c r="D6221" s="355">
        <v>3099</v>
      </c>
      <c r="E6221">
        <v>0.01</v>
      </c>
      <c r="F6221">
        <v>1.1487000000000001</v>
      </c>
      <c r="G6221" s="355">
        <v>0</v>
      </c>
      <c r="H6221">
        <v>1.1487000000000001</v>
      </c>
      <c r="I6221">
        <v>1.5</v>
      </c>
      <c r="J6221" s="355">
        <v>23404.240000000002</v>
      </c>
    </row>
    <row r="6222" spans="1:10" x14ac:dyDescent="0.2">
      <c r="A6222">
        <v>14693</v>
      </c>
      <c r="B6222" s="585">
        <v>43474.690972222219</v>
      </c>
      <c r="C6222" s="376" t="s">
        <v>92</v>
      </c>
      <c r="D6222" s="355">
        <v>3100</v>
      </c>
      <c r="E6222">
        <v>0.01</v>
      </c>
      <c r="F6222">
        <v>1.1487099999999999</v>
      </c>
      <c r="G6222" s="355">
        <v>0</v>
      </c>
      <c r="H6222">
        <v>0</v>
      </c>
    </row>
    <row r="6223" spans="1:10" x14ac:dyDescent="0.2">
      <c r="A6223">
        <v>14701</v>
      </c>
      <c r="B6223" s="585">
        <v>43474.691666666666</v>
      </c>
      <c r="C6223" s="376" t="s">
        <v>2050</v>
      </c>
      <c r="D6223" s="355">
        <v>3100</v>
      </c>
      <c r="E6223">
        <v>0.01</v>
      </c>
      <c r="F6223">
        <v>1.15028</v>
      </c>
      <c r="G6223" s="355">
        <v>0</v>
      </c>
      <c r="H6223">
        <v>1.15028</v>
      </c>
      <c r="I6223">
        <v>1.5</v>
      </c>
      <c r="J6223" s="355">
        <v>23405.74</v>
      </c>
    </row>
    <row r="6224" spans="1:10" x14ac:dyDescent="0.2">
      <c r="A6224">
        <v>14695</v>
      </c>
      <c r="B6224" s="585">
        <v>43474.690972222219</v>
      </c>
      <c r="C6224" s="376" t="s">
        <v>93</v>
      </c>
      <c r="D6224" s="355">
        <v>3101</v>
      </c>
      <c r="E6224">
        <v>0.1</v>
      </c>
      <c r="F6224">
        <v>1.1492</v>
      </c>
      <c r="G6224" s="355">
        <v>0</v>
      </c>
      <c r="H6224">
        <v>0</v>
      </c>
    </row>
    <row r="6225" spans="1:10" x14ac:dyDescent="0.2">
      <c r="A6225">
        <v>14742</v>
      </c>
      <c r="B6225" s="585">
        <v>43475.822916666664</v>
      </c>
      <c r="C6225" s="376" t="s">
        <v>2050</v>
      </c>
      <c r="D6225" s="355">
        <v>3101</v>
      </c>
      <c r="E6225">
        <v>0.1</v>
      </c>
      <c r="F6225">
        <v>1.15039</v>
      </c>
      <c r="G6225" s="355">
        <v>0</v>
      </c>
      <c r="H6225">
        <v>1.15039</v>
      </c>
      <c r="I6225">
        <v>-10.64</v>
      </c>
      <c r="J6225" s="355">
        <v>23311.31</v>
      </c>
    </row>
    <row r="6226" spans="1:10" x14ac:dyDescent="0.2">
      <c r="A6226">
        <v>14702</v>
      </c>
      <c r="B6226" s="585">
        <v>43474.694444444445</v>
      </c>
      <c r="C6226" s="376" t="s">
        <v>92</v>
      </c>
      <c r="D6226" s="355">
        <v>3102</v>
      </c>
      <c r="E6226">
        <v>0.01</v>
      </c>
      <c r="F6226">
        <v>1.1513500000000001</v>
      </c>
      <c r="G6226" s="355">
        <v>0</v>
      </c>
      <c r="H6226">
        <v>0</v>
      </c>
    </row>
    <row r="6227" spans="1:10" x14ac:dyDescent="0.2">
      <c r="A6227">
        <v>14711</v>
      </c>
      <c r="B6227" s="585">
        <v>43474.709027777775</v>
      </c>
      <c r="C6227" s="376" t="s">
        <v>2050</v>
      </c>
      <c r="D6227" s="355">
        <v>3102</v>
      </c>
      <c r="E6227">
        <v>0.01</v>
      </c>
      <c r="F6227">
        <v>1.1529199999999999</v>
      </c>
      <c r="G6227" s="355">
        <v>0</v>
      </c>
      <c r="H6227">
        <v>1.1529199999999999</v>
      </c>
      <c r="I6227">
        <v>1.5</v>
      </c>
      <c r="J6227" s="355">
        <v>23407.24</v>
      </c>
    </row>
    <row r="6228" spans="1:10" x14ac:dyDescent="0.2">
      <c r="A6228">
        <v>14704</v>
      </c>
      <c r="B6228" s="585">
        <v>43474.709027777775</v>
      </c>
      <c r="C6228" s="376" t="s">
        <v>93</v>
      </c>
      <c r="D6228" s="355">
        <v>3103</v>
      </c>
      <c r="E6228">
        <v>0.19</v>
      </c>
      <c r="F6228">
        <v>1.1527000000000001</v>
      </c>
      <c r="G6228" s="355">
        <v>0</v>
      </c>
      <c r="H6228">
        <v>0</v>
      </c>
    </row>
    <row r="6229" spans="1:10" x14ac:dyDescent="0.2">
      <c r="A6229">
        <v>14743</v>
      </c>
      <c r="B6229" s="585">
        <v>43475.822916666664</v>
      </c>
      <c r="C6229" s="376" t="s">
        <v>2050</v>
      </c>
      <c r="D6229" s="355">
        <v>3103</v>
      </c>
      <c r="E6229">
        <v>0.19</v>
      </c>
      <c r="F6229">
        <v>1.15039</v>
      </c>
      <c r="G6229" s="355">
        <v>0</v>
      </c>
      <c r="H6229">
        <v>1.15039</v>
      </c>
      <c r="I6229">
        <v>46.29</v>
      </c>
      <c r="J6229" s="355">
        <v>23357.599999999999</v>
      </c>
    </row>
    <row r="6230" spans="1:10" x14ac:dyDescent="0.2">
      <c r="A6230">
        <v>14712</v>
      </c>
      <c r="B6230" s="585">
        <v>43474.709027777775</v>
      </c>
      <c r="C6230" s="376" t="s">
        <v>92</v>
      </c>
      <c r="D6230" s="355">
        <v>3104</v>
      </c>
      <c r="E6230">
        <v>0.01</v>
      </c>
      <c r="F6230">
        <v>1.15307</v>
      </c>
      <c r="G6230" s="355">
        <v>0</v>
      </c>
      <c r="H6230">
        <v>0</v>
      </c>
    </row>
    <row r="6231" spans="1:10" x14ac:dyDescent="0.2">
      <c r="A6231">
        <v>14714</v>
      </c>
      <c r="B6231" s="585">
        <v>43474.875</v>
      </c>
      <c r="C6231" s="376" t="s">
        <v>2050</v>
      </c>
      <c r="D6231" s="355">
        <v>3104</v>
      </c>
      <c r="E6231">
        <v>0.01</v>
      </c>
      <c r="F6231">
        <v>1.1546400000000001</v>
      </c>
      <c r="G6231" s="355">
        <v>0</v>
      </c>
      <c r="H6231">
        <v>1.1546400000000001</v>
      </c>
      <c r="I6231">
        <v>1.5</v>
      </c>
      <c r="J6231" s="355">
        <v>23408.74</v>
      </c>
    </row>
    <row r="6232" spans="1:10" x14ac:dyDescent="0.2">
      <c r="A6232">
        <v>14715</v>
      </c>
      <c r="B6232" s="585">
        <v>43474.875</v>
      </c>
      <c r="C6232" s="376" t="s">
        <v>92</v>
      </c>
      <c r="D6232" s="355">
        <v>3105</v>
      </c>
      <c r="E6232">
        <v>0.01</v>
      </c>
      <c r="F6232">
        <v>1.1546700000000001</v>
      </c>
      <c r="G6232" s="355">
        <v>0</v>
      </c>
      <c r="H6232">
        <v>0</v>
      </c>
    </row>
    <row r="6233" spans="1:10" x14ac:dyDescent="0.2">
      <c r="A6233">
        <v>14732</v>
      </c>
      <c r="B6233" s="585">
        <v>43475.22152777778</v>
      </c>
      <c r="C6233" s="376" t="s">
        <v>2050</v>
      </c>
      <c r="D6233" s="355">
        <v>3105</v>
      </c>
      <c r="E6233">
        <v>0.01</v>
      </c>
      <c r="F6233">
        <v>1.1566000000000001</v>
      </c>
      <c r="G6233" s="355">
        <v>0</v>
      </c>
      <c r="H6233">
        <v>1.1566000000000001</v>
      </c>
      <c r="I6233">
        <v>1.5</v>
      </c>
      <c r="J6233" s="355">
        <v>23410.25</v>
      </c>
    </row>
    <row r="6234" spans="1:10" x14ac:dyDescent="0.2">
      <c r="A6234">
        <v>14724</v>
      </c>
      <c r="B6234" s="585">
        <v>43475.214583333334</v>
      </c>
      <c r="C6234" s="376" t="s">
        <v>93</v>
      </c>
      <c r="D6234" s="355">
        <v>3106</v>
      </c>
      <c r="E6234">
        <v>0.34</v>
      </c>
      <c r="F6234">
        <v>1.15621</v>
      </c>
      <c r="G6234" s="355">
        <v>0</v>
      </c>
      <c r="H6234">
        <v>0</v>
      </c>
    </row>
    <row r="6235" spans="1:10" x14ac:dyDescent="0.2">
      <c r="A6235">
        <v>14744</v>
      </c>
      <c r="B6235" s="585">
        <v>43475.822916666664</v>
      </c>
      <c r="C6235" s="376" t="s">
        <v>2050</v>
      </c>
      <c r="D6235" s="355">
        <v>3106</v>
      </c>
      <c r="E6235">
        <v>0.34</v>
      </c>
      <c r="F6235">
        <v>1.15039</v>
      </c>
      <c r="G6235" s="355">
        <v>0</v>
      </c>
      <c r="H6235">
        <v>1.15039</v>
      </c>
      <c r="I6235">
        <v>195.5</v>
      </c>
      <c r="J6235" s="355">
        <v>23553.1</v>
      </c>
    </row>
    <row r="6236" spans="1:10" x14ac:dyDescent="0.2">
      <c r="A6236">
        <v>14733</v>
      </c>
      <c r="B6236" s="585">
        <v>43475.22152777778</v>
      </c>
      <c r="C6236" s="376" t="s">
        <v>92</v>
      </c>
      <c r="D6236" s="355">
        <v>3107</v>
      </c>
      <c r="E6236">
        <v>0.01</v>
      </c>
      <c r="F6236">
        <v>1.1566399999999999</v>
      </c>
      <c r="G6236" s="355">
        <v>0</v>
      </c>
      <c r="H6236">
        <v>0</v>
      </c>
    </row>
    <row r="6237" spans="1:10" x14ac:dyDescent="0.2">
      <c r="A6237">
        <v>14761</v>
      </c>
      <c r="B6237" s="585">
        <v>43476.536805555559</v>
      </c>
      <c r="C6237" s="376" t="s">
        <v>2050</v>
      </c>
      <c r="D6237" s="355">
        <v>3107</v>
      </c>
      <c r="E6237">
        <v>0.01</v>
      </c>
      <c r="F6237">
        <v>1.1536500000000001</v>
      </c>
      <c r="G6237" s="355">
        <v>0</v>
      </c>
      <c r="H6237">
        <v>1.1536500000000001</v>
      </c>
      <c r="I6237">
        <v>-3.18</v>
      </c>
      <c r="J6237" s="355">
        <v>23551.42</v>
      </c>
    </row>
    <row r="6238" spans="1:10" x14ac:dyDescent="0.2">
      <c r="A6238">
        <v>14735</v>
      </c>
      <c r="B6238" s="585">
        <v>43475.456944444442</v>
      </c>
      <c r="C6238" s="376" t="s">
        <v>92</v>
      </c>
      <c r="D6238" s="355">
        <v>3108</v>
      </c>
      <c r="E6238">
        <v>0.02</v>
      </c>
      <c r="F6238">
        <v>1.15313</v>
      </c>
      <c r="G6238" s="355">
        <v>0</v>
      </c>
      <c r="H6238">
        <v>0</v>
      </c>
    </row>
    <row r="6239" spans="1:10" x14ac:dyDescent="0.2">
      <c r="A6239">
        <v>14762</v>
      </c>
      <c r="B6239" s="585">
        <v>43476.536805555559</v>
      </c>
      <c r="C6239" s="376" t="s">
        <v>2050</v>
      </c>
      <c r="D6239" s="355">
        <v>3108</v>
      </c>
      <c r="E6239">
        <v>0.02</v>
      </c>
      <c r="F6239">
        <v>1.1536500000000001</v>
      </c>
      <c r="G6239" s="355">
        <v>0</v>
      </c>
      <c r="H6239">
        <v>1.1536500000000001</v>
      </c>
      <c r="I6239">
        <v>0.66</v>
      </c>
      <c r="J6239" s="355">
        <v>23552.080000000002</v>
      </c>
    </row>
    <row r="6240" spans="1:10" x14ac:dyDescent="0.2">
      <c r="A6240">
        <v>14745</v>
      </c>
      <c r="B6240" s="585">
        <v>43475.822916666664</v>
      </c>
      <c r="C6240" s="376" t="s">
        <v>93</v>
      </c>
      <c r="D6240" s="355">
        <v>3109</v>
      </c>
      <c r="E6240">
        <v>0.01</v>
      </c>
      <c r="F6240">
        <v>1.15029</v>
      </c>
      <c r="G6240" s="355">
        <v>0</v>
      </c>
      <c r="H6240">
        <v>0</v>
      </c>
    </row>
    <row r="6241" spans="1:10" x14ac:dyDescent="0.2">
      <c r="A6241">
        <v>14751</v>
      </c>
      <c r="B6241" s="585">
        <v>43475.852777777778</v>
      </c>
      <c r="C6241" s="376" t="s">
        <v>2050</v>
      </c>
      <c r="D6241" s="355">
        <v>3109</v>
      </c>
      <c r="E6241">
        <v>0.01</v>
      </c>
      <c r="F6241">
        <v>1.14872</v>
      </c>
      <c r="G6241" s="355">
        <v>0</v>
      </c>
      <c r="H6241">
        <v>1.14872</v>
      </c>
      <c r="I6241">
        <v>1.5</v>
      </c>
      <c r="J6241" s="355">
        <v>23554.6</v>
      </c>
    </row>
    <row r="6242" spans="1:10" x14ac:dyDescent="0.2">
      <c r="A6242">
        <v>14747</v>
      </c>
      <c r="B6242" s="585">
        <v>43475.852777777778</v>
      </c>
      <c r="C6242" s="376" t="s">
        <v>92</v>
      </c>
      <c r="D6242" s="355">
        <v>3110</v>
      </c>
      <c r="E6242">
        <v>0.03</v>
      </c>
      <c r="F6242">
        <v>1.1496299999999999</v>
      </c>
      <c r="G6242" s="355">
        <v>0</v>
      </c>
      <c r="H6242">
        <v>0</v>
      </c>
    </row>
    <row r="6243" spans="1:10" x14ac:dyDescent="0.2">
      <c r="A6243">
        <v>14763</v>
      </c>
      <c r="B6243" s="585">
        <v>43476.536805555559</v>
      </c>
      <c r="C6243" s="376" t="s">
        <v>2050</v>
      </c>
      <c r="D6243" s="355">
        <v>3110</v>
      </c>
      <c r="E6243">
        <v>0.03</v>
      </c>
      <c r="F6243">
        <v>1.1536500000000001</v>
      </c>
      <c r="G6243" s="355">
        <v>0</v>
      </c>
      <c r="H6243">
        <v>1.1536500000000001</v>
      </c>
      <c r="I6243">
        <v>11.49</v>
      </c>
      <c r="J6243" s="355">
        <v>23563.57</v>
      </c>
    </row>
    <row r="6244" spans="1:10" x14ac:dyDescent="0.2">
      <c r="A6244">
        <v>14752</v>
      </c>
      <c r="B6244" s="585">
        <v>43475.852777777778</v>
      </c>
      <c r="C6244" s="376" t="s">
        <v>93</v>
      </c>
      <c r="D6244" s="355">
        <v>3111</v>
      </c>
      <c r="E6244">
        <v>0.01</v>
      </c>
      <c r="F6244">
        <v>1.1486799999999999</v>
      </c>
      <c r="G6244" s="355">
        <v>0</v>
      </c>
      <c r="H6244">
        <v>0</v>
      </c>
    </row>
    <row r="6245" spans="1:10" x14ac:dyDescent="0.2">
      <c r="A6245">
        <v>14769</v>
      </c>
      <c r="B6245" s="585">
        <v>43476.675694444442</v>
      </c>
      <c r="C6245" s="376" t="s">
        <v>2050</v>
      </c>
      <c r="D6245" s="355">
        <v>3111</v>
      </c>
      <c r="E6245">
        <v>0.01</v>
      </c>
      <c r="F6245">
        <v>1.14947</v>
      </c>
      <c r="G6245" s="355">
        <v>0</v>
      </c>
      <c r="H6245">
        <v>1.14947</v>
      </c>
      <c r="I6245">
        <v>-0.79</v>
      </c>
      <c r="J6245" s="355">
        <v>23562.78</v>
      </c>
    </row>
    <row r="6246" spans="1:10" x14ac:dyDescent="0.2">
      <c r="A6246">
        <v>14758</v>
      </c>
      <c r="B6246" s="585">
        <v>43476.158333333333</v>
      </c>
      <c r="C6246" s="376" t="s">
        <v>93</v>
      </c>
      <c r="D6246" s="355">
        <v>3112</v>
      </c>
      <c r="E6246">
        <v>0.02</v>
      </c>
      <c r="F6246">
        <v>1.15218</v>
      </c>
      <c r="G6246" s="355">
        <v>0</v>
      </c>
      <c r="H6246">
        <v>0</v>
      </c>
    </row>
    <row r="6247" spans="1:10" x14ac:dyDescent="0.2">
      <c r="A6247">
        <v>14770</v>
      </c>
      <c r="B6247" s="585">
        <v>43476.675694444442</v>
      </c>
      <c r="C6247" s="376" t="s">
        <v>2050</v>
      </c>
      <c r="D6247" s="355">
        <v>3112</v>
      </c>
      <c r="E6247">
        <v>0.02</v>
      </c>
      <c r="F6247">
        <v>1.14947</v>
      </c>
      <c r="G6247" s="355">
        <v>0</v>
      </c>
      <c r="H6247">
        <v>1.14947</v>
      </c>
      <c r="I6247">
        <v>5.28</v>
      </c>
      <c r="J6247" s="355">
        <v>23568.06</v>
      </c>
    </row>
    <row r="6248" spans="1:10" x14ac:dyDescent="0.2">
      <c r="A6248">
        <v>14764</v>
      </c>
      <c r="B6248" s="585">
        <v>43476.536805555559</v>
      </c>
      <c r="C6248" s="376" t="s">
        <v>92</v>
      </c>
      <c r="D6248" s="355">
        <v>3113</v>
      </c>
      <c r="E6248">
        <v>0.01</v>
      </c>
      <c r="F6248">
        <v>1.1536999999999999</v>
      </c>
      <c r="G6248" s="355">
        <v>0</v>
      </c>
      <c r="H6248">
        <v>0</v>
      </c>
    </row>
    <row r="6249" spans="1:10" x14ac:dyDescent="0.2">
      <c r="A6249">
        <v>14939</v>
      </c>
      <c r="B6249" s="585">
        <v>43490.70416666667</v>
      </c>
      <c r="C6249" s="376" t="s">
        <v>2050</v>
      </c>
      <c r="D6249" s="355">
        <v>3113</v>
      </c>
      <c r="E6249">
        <v>0.01</v>
      </c>
      <c r="F6249">
        <v>1.13856</v>
      </c>
      <c r="G6249" s="355">
        <v>0</v>
      </c>
      <c r="H6249">
        <v>1.13856</v>
      </c>
      <c r="I6249">
        <v>-16.87</v>
      </c>
      <c r="J6249" s="355">
        <v>23587.19</v>
      </c>
    </row>
    <row r="6250" spans="1:10" x14ac:dyDescent="0.2">
      <c r="A6250">
        <v>14766</v>
      </c>
      <c r="B6250" s="585">
        <v>43476.675000000003</v>
      </c>
      <c r="C6250" s="376" t="s">
        <v>92</v>
      </c>
      <c r="D6250" s="355">
        <v>3114</v>
      </c>
      <c r="E6250">
        <v>0.02</v>
      </c>
      <c r="F6250">
        <v>1.15018</v>
      </c>
      <c r="G6250" s="355">
        <v>0</v>
      </c>
      <c r="H6250">
        <v>0</v>
      </c>
    </row>
    <row r="6251" spans="1:10" x14ac:dyDescent="0.2">
      <c r="A6251">
        <v>14940</v>
      </c>
      <c r="B6251" s="585">
        <v>43490.70416666667</v>
      </c>
      <c r="C6251" s="376" t="s">
        <v>2050</v>
      </c>
      <c r="D6251" s="355">
        <v>3114</v>
      </c>
      <c r="E6251">
        <v>0.02</v>
      </c>
      <c r="F6251">
        <v>1.13856</v>
      </c>
      <c r="G6251" s="355">
        <v>0</v>
      </c>
      <c r="H6251">
        <v>1.13856</v>
      </c>
      <c r="I6251">
        <v>-26.71</v>
      </c>
      <c r="J6251" s="355">
        <v>23560.48</v>
      </c>
    </row>
    <row r="6252" spans="1:10" x14ac:dyDescent="0.2">
      <c r="A6252">
        <v>14771</v>
      </c>
      <c r="B6252" s="585">
        <v>43476.677083333336</v>
      </c>
      <c r="C6252" s="376" t="s">
        <v>93</v>
      </c>
      <c r="D6252" s="355">
        <v>3115</v>
      </c>
      <c r="E6252">
        <v>0.01</v>
      </c>
      <c r="F6252">
        <v>1.14924</v>
      </c>
      <c r="G6252" s="355">
        <v>0</v>
      </c>
      <c r="H6252">
        <v>0</v>
      </c>
    </row>
    <row r="6253" spans="1:10" x14ac:dyDescent="0.2">
      <c r="A6253">
        <v>14773</v>
      </c>
      <c r="B6253" s="585">
        <v>43476.682638888888</v>
      </c>
      <c r="C6253" s="376" t="s">
        <v>2050</v>
      </c>
      <c r="D6253" s="355">
        <v>3115</v>
      </c>
      <c r="E6253">
        <v>0.01</v>
      </c>
      <c r="F6253">
        <v>1.14767</v>
      </c>
      <c r="G6253" s="355">
        <v>0</v>
      </c>
      <c r="H6253">
        <v>1.14767</v>
      </c>
      <c r="I6253">
        <v>1.5</v>
      </c>
      <c r="J6253" s="355">
        <v>23569.56</v>
      </c>
    </row>
    <row r="6254" spans="1:10" x14ac:dyDescent="0.2">
      <c r="A6254">
        <v>14774</v>
      </c>
      <c r="B6254" s="585">
        <v>43476.684027777781</v>
      </c>
      <c r="C6254" s="376" t="s">
        <v>93</v>
      </c>
      <c r="D6254" s="355">
        <v>3116</v>
      </c>
      <c r="E6254">
        <v>0.01</v>
      </c>
      <c r="F6254">
        <v>1.14812</v>
      </c>
      <c r="G6254" s="355">
        <v>0</v>
      </c>
      <c r="H6254">
        <v>0</v>
      </c>
    </row>
    <row r="6255" spans="1:10" x14ac:dyDescent="0.2">
      <c r="A6255">
        <v>14776</v>
      </c>
      <c r="B6255" s="585">
        <v>43476.699305555558</v>
      </c>
      <c r="C6255" s="376" t="s">
        <v>2050</v>
      </c>
      <c r="D6255" s="355">
        <v>3116</v>
      </c>
      <c r="E6255">
        <v>0.01</v>
      </c>
      <c r="F6255">
        <v>1.14655</v>
      </c>
      <c r="G6255" s="355">
        <v>0</v>
      </c>
      <c r="H6255">
        <v>1.14655</v>
      </c>
      <c r="I6255">
        <v>1.5</v>
      </c>
      <c r="J6255" s="355">
        <v>23571.06</v>
      </c>
    </row>
    <row r="6256" spans="1:10" x14ac:dyDescent="0.2">
      <c r="A6256">
        <v>14777</v>
      </c>
      <c r="B6256" s="585">
        <v>43476.701388888891</v>
      </c>
      <c r="C6256" s="376" t="s">
        <v>93</v>
      </c>
      <c r="D6256" s="355">
        <v>3117</v>
      </c>
      <c r="E6256">
        <v>0.01</v>
      </c>
      <c r="F6256">
        <v>1.14625</v>
      </c>
      <c r="G6256" s="355">
        <v>0</v>
      </c>
      <c r="H6256">
        <v>0</v>
      </c>
    </row>
    <row r="6257" spans="1:10" x14ac:dyDescent="0.2">
      <c r="A6257">
        <v>14791</v>
      </c>
      <c r="B6257" s="585">
        <v>43480.467361111114</v>
      </c>
      <c r="C6257" s="376" t="s">
        <v>2050</v>
      </c>
      <c r="D6257" s="355">
        <v>3117</v>
      </c>
      <c r="E6257">
        <v>0.01</v>
      </c>
      <c r="F6257">
        <v>1.1448100000000001</v>
      </c>
      <c r="G6257" s="355">
        <v>0</v>
      </c>
      <c r="H6257">
        <v>1.1448100000000001</v>
      </c>
      <c r="I6257">
        <v>1.5</v>
      </c>
      <c r="J6257" s="355">
        <v>23572.560000000001</v>
      </c>
    </row>
    <row r="6258" spans="1:10" x14ac:dyDescent="0.2">
      <c r="A6258">
        <v>14779</v>
      </c>
      <c r="B6258" s="585">
        <v>43476.701388888891</v>
      </c>
      <c r="C6258" s="376" t="s">
        <v>92</v>
      </c>
      <c r="D6258" s="355">
        <v>3118</v>
      </c>
      <c r="E6258">
        <v>0.03</v>
      </c>
      <c r="F6258">
        <v>1.14628</v>
      </c>
      <c r="G6258" s="355">
        <v>0</v>
      </c>
      <c r="H6258">
        <v>0</v>
      </c>
    </row>
    <row r="6259" spans="1:10" x14ac:dyDescent="0.2">
      <c r="A6259">
        <v>14941</v>
      </c>
      <c r="B6259" s="585">
        <v>43490.70416666667</v>
      </c>
      <c r="C6259" s="376" t="s">
        <v>2050</v>
      </c>
      <c r="D6259" s="355">
        <v>3118</v>
      </c>
      <c r="E6259">
        <v>0.03</v>
      </c>
      <c r="F6259">
        <v>1.13856</v>
      </c>
      <c r="G6259" s="355">
        <v>0</v>
      </c>
      <c r="H6259">
        <v>1.13856</v>
      </c>
      <c r="I6259">
        <v>-28.36</v>
      </c>
      <c r="J6259" s="355">
        <v>23532.12</v>
      </c>
    </row>
    <row r="6260" spans="1:10" x14ac:dyDescent="0.2">
      <c r="A6260">
        <v>14792</v>
      </c>
      <c r="B6260" s="585">
        <v>43480.467361111114</v>
      </c>
      <c r="C6260" s="376" t="s">
        <v>93</v>
      </c>
      <c r="D6260" s="355">
        <v>3119</v>
      </c>
      <c r="E6260">
        <v>0.01</v>
      </c>
      <c r="F6260">
        <v>1.14466</v>
      </c>
      <c r="G6260" s="355">
        <v>0</v>
      </c>
      <c r="H6260">
        <v>0</v>
      </c>
    </row>
    <row r="6261" spans="1:10" x14ac:dyDescent="0.2">
      <c r="A6261">
        <v>14794</v>
      </c>
      <c r="B6261" s="585">
        <v>43480.470833333333</v>
      </c>
      <c r="C6261" s="376" t="s">
        <v>2050</v>
      </c>
      <c r="D6261" s="355">
        <v>3119</v>
      </c>
      <c r="E6261">
        <v>0.01</v>
      </c>
      <c r="F6261">
        <v>1.1430899999999999</v>
      </c>
      <c r="G6261" s="355">
        <v>0</v>
      </c>
      <c r="H6261">
        <v>1.1430899999999999</v>
      </c>
      <c r="I6261">
        <v>1.5</v>
      </c>
      <c r="J6261" s="355">
        <v>23574.06</v>
      </c>
    </row>
    <row r="6262" spans="1:10" x14ac:dyDescent="0.2">
      <c r="A6262">
        <v>14795</v>
      </c>
      <c r="B6262" s="585">
        <v>43480.470833333333</v>
      </c>
      <c r="C6262" s="376" t="s">
        <v>93</v>
      </c>
      <c r="D6262" s="355">
        <v>3120</v>
      </c>
      <c r="E6262">
        <v>0.01</v>
      </c>
      <c r="F6262">
        <v>1.1430400000000001</v>
      </c>
      <c r="G6262" s="355">
        <v>0</v>
      </c>
      <c r="H6262">
        <v>0</v>
      </c>
    </row>
    <row r="6263" spans="1:10" x14ac:dyDescent="0.2">
      <c r="A6263">
        <v>14802</v>
      </c>
      <c r="B6263" s="585">
        <v>43480.589583333334</v>
      </c>
      <c r="C6263" s="376" t="s">
        <v>2050</v>
      </c>
      <c r="D6263" s="355">
        <v>3120</v>
      </c>
      <c r="E6263">
        <v>0.01</v>
      </c>
      <c r="F6263">
        <v>1.14147</v>
      </c>
      <c r="G6263" s="355">
        <v>0</v>
      </c>
      <c r="H6263">
        <v>1.14147</v>
      </c>
      <c r="I6263">
        <v>1.5</v>
      </c>
      <c r="J6263" s="355">
        <v>23575.56</v>
      </c>
    </row>
    <row r="6264" spans="1:10" x14ac:dyDescent="0.2">
      <c r="A6264">
        <v>14797</v>
      </c>
      <c r="B6264" s="585">
        <v>43480.470833333333</v>
      </c>
      <c r="C6264" s="376" t="s">
        <v>92</v>
      </c>
      <c r="D6264" s="355">
        <v>3121</v>
      </c>
      <c r="E6264">
        <v>0.06</v>
      </c>
      <c r="F6264">
        <v>1.1427700000000001</v>
      </c>
      <c r="G6264" s="355">
        <v>0</v>
      </c>
      <c r="H6264">
        <v>0</v>
      </c>
    </row>
    <row r="6265" spans="1:10" x14ac:dyDescent="0.2">
      <c r="A6265">
        <v>14942</v>
      </c>
      <c r="B6265" s="585">
        <v>43490.70416666667</v>
      </c>
      <c r="C6265" s="376" t="s">
        <v>2050</v>
      </c>
      <c r="D6265" s="355">
        <v>3121</v>
      </c>
      <c r="E6265">
        <v>0.06</v>
      </c>
      <c r="F6265">
        <v>1.13856</v>
      </c>
      <c r="G6265" s="355">
        <v>0</v>
      </c>
      <c r="H6265">
        <v>1.13856</v>
      </c>
      <c r="I6265">
        <v>-34.229999999999997</v>
      </c>
      <c r="J6265" s="355">
        <v>23497.89</v>
      </c>
    </row>
    <row r="6266" spans="1:10" x14ac:dyDescent="0.2">
      <c r="A6266">
        <v>14803</v>
      </c>
      <c r="B6266" s="585">
        <v>43480.590277777781</v>
      </c>
      <c r="C6266" s="376" t="s">
        <v>93</v>
      </c>
      <c r="D6266" s="355">
        <v>3122</v>
      </c>
      <c r="E6266">
        <v>0.01</v>
      </c>
      <c r="F6266">
        <v>1.14151</v>
      </c>
      <c r="G6266" s="355">
        <v>0</v>
      </c>
      <c r="H6266">
        <v>0</v>
      </c>
    </row>
    <row r="6267" spans="1:10" x14ac:dyDescent="0.2">
      <c r="A6267">
        <v>14808</v>
      </c>
      <c r="B6267" s="585">
        <v>43480.752083333333</v>
      </c>
      <c r="C6267" s="376" t="s">
        <v>2050</v>
      </c>
      <c r="D6267" s="355">
        <v>3122</v>
      </c>
      <c r="E6267">
        <v>0.01</v>
      </c>
      <c r="F6267">
        <v>1.1422699999999999</v>
      </c>
      <c r="G6267" s="355">
        <v>0</v>
      </c>
      <c r="H6267">
        <v>1.1422699999999999</v>
      </c>
      <c r="I6267">
        <v>-0.83</v>
      </c>
      <c r="J6267" s="355">
        <v>23574.73</v>
      </c>
    </row>
    <row r="6268" spans="1:10" x14ac:dyDescent="0.2">
      <c r="A6268">
        <v>14805</v>
      </c>
      <c r="B6268" s="585">
        <v>43480.697916666664</v>
      </c>
      <c r="C6268" s="376" t="s">
        <v>93</v>
      </c>
      <c r="D6268" s="355">
        <v>3123</v>
      </c>
      <c r="E6268">
        <v>0.02</v>
      </c>
      <c r="F6268">
        <v>1.1450100000000001</v>
      </c>
      <c r="G6268" s="355">
        <v>0</v>
      </c>
      <c r="H6268">
        <v>0</v>
      </c>
    </row>
    <row r="6269" spans="1:10" x14ac:dyDescent="0.2">
      <c r="A6269">
        <v>14809</v>
      </c>
      <c r="B6269" s="585">
        <v>43480.752083333333</v>
      </c>
      <c r="C6269" s="376" t="s">
        <v>2050</v>
      </c>
      <c r="D6269" s="355">
        <v>3123</v>
      </c>
      <c r="E6269">
        <v>0.02</v>
      </c>
      <c r="F6269">
        <v>1.1422699999999999</v>
      </c>
      <c r="G6269" s="355">
        <v>0</v>
      </c>
      <c r="H6269">
        <v>1.1422699999999999</v>
      </c>
      <c r="I6269">
        <v>5.34</v>
      </c>
      <c r="J6269" s="355">
        <v>23580.07</v>
      </c>
    </row>
    <row r="6270" spans="1:10" x14ac:dyDescent="0.2">
      <c r="A6270">
        <v>14810</v>
      </c>
      <c r="B6270" s="585">
        <v>43480.753472222219</v>
      </c>
      <c r="C6270" s="376" t="s">
        <v>93</v>
      </c>
      <c r="D6270" s="355">
        <v>3124</v>
      </c>
      <c r="E6270">
        <v>0.01</v>
      </c>
      <c r="F6270">
        <v>1.1422099999999999</v>
      </c>
      <c r="G6270" s="355">
        <v>0</v>
      </c>
      <c r="H6270">
        <v>0</v>
      </c>
    </row>
    <row r="6271" spans="1:10" x14ac:dyDescent="0.2">
      <c r="A6271">
        <v>14812</v>
      </c>
      <c r="B6271" s="585">
        <v>43480.757638888892</v>
      </c>
      <c r="C6271" s="376" t="s">
        <v>2050</v>
      </c>
      <c r="D6271" s="355">
        <v>3124</v>
      </c>
      <c r="E6271">
        <v>0.01</v>
      </c>
      <c r="F6271">
        <v>1.1406400000000001</v>
      </c>
      <c r="G6271" s="355">
        <v>0</v>
      </c>
      <c r="H6271">
        <v>1.1406400000000001</v>
      </c>
      <c r="I6271">
        <v>1.5</v>
      </c>
      <c r="J6271" s="355">
        <v>23581.57</v>
      </c>
    </row>
    <row r="6272" spans="1:10" x14ac:dyDescent="0.2">
      <c r="A6272">
        <v>14813</v>
      </c>
      <c r="B6272" s="585">
        <v>43480.757638888892</v>
      </c>
      <c r="C6272" s="376" t="s">
        <v>93</v>
      </c>
      <c r="D6272" s="355">
        <v>3125</v>
      </c>
      <c r="E6272">
        <v>0.01</v>
      </c>
      <c r="F6272">
        <v>1.1406099999999999</v>
      </c>
      <c r="G6272" s="355">
        <v>0</v>
      </c>
      <c r="H6272">
        <v>0</v>
      </c>
    </row>
    <row r="6273" spans="1:10" x14ac:dyDescent="0.2">
      <c r="A6273">
        <v>14821</v>
      </c>
      <c r="B6273" s="585">
        <v>43480.77847222222</v>
      </c>
      <c r="C6273" s="376" t="s">
        <v>2050</v>
      </c>
      <c r="D6273" s="355">
        <v>3125</v>
      </c>
      <c r="E6273">
        <v>0.01</v>
      </c>
      <c r="F6273">
        <v>1.1390400000000001</v>
      </c>
      <c r="G6273" s="355">
        <v>0</v>
      </c>
      <c r="H6273">
        <v>1.1390400000000001</v>
      </c>
      <c r="I6273">
        <v>1.5</v>
      </c>
      <c r="J6273" s="355">
        <v>23583.07</v>
      </c>
    </row>
    <row r="6274" spans="1:10" x14ac:dyDescent="0.2">
      <c r="A6274">
        <v>14815</v>
      </c>
      <c r="B6274" s="585">
        <v>43480.77847222222</v>
      </c>
      <c r="C6274" s="376" t="s">
        <v>92</v>
      </c>
      <c r="D6274" s="355">
        <v>3126</v>
      </c>
      <c r="E6274">
        <v>0.1</v>
      </c>
      <c r="F6274">
        <v>1.13927</v>
      </c>
      <c r="G6274" s="355">
        <v>0</v>
      </c>
      <c r="H6274">
        <v>0</v>
      </c>
    </row>
    <row r="6275" spans="1:10" x14ac:dyDescent="0.2">
      <c r="A6275">
        <v>14943</v>
      </c>
      <c r="B6275" s="585">
        <v>43490.70416666667</v>
      </c>
      <c r="C6275" s="376" t="s">
        <v>2050</v>
      </c>
      <c r="D6275" s="355">
        <v>3126</v>
      </c>
      <c r="E6275">
        <v>0.1</v>
      </c>
      <c r="F6275">
        <v>1.13856</v>
      </c>
      <c r="G6275" s="355">
        <v>0</v>
      </c>
      <c r="H6275">
        <v>1.13856</v>
      </c>
      <c r="I6275">
        <v>-22.06</v>
      </c>
      <c r="J6275" s="355">
        <v>23475.83</v>
      </c>
    </row>
    <row r="6276" spans="1:10" x14ac:dyDescent="0.2">
      <c r="A6276">
        <v>14822</v>
      </c>
      <c r="B6276" s="585">
        <v>43480.77847222222</v>
      </c>
      <c r="C6276" s="376" t="s">
        <v>93</v>
      </c>
      <c r="D6276" s="355">
        <v>3127</v>
      </c>
      <c r="E6276">
        <v>0.01</v>
      </c>
      <c r="F6276">
        <v>1.13903</v>
      </c>
      <c r="G6276" s="355">
        <v>0</v>
      </c>
      <c r="H6276">
        <v>0</v>
      </c>
    </row>
    <row r="6277" spans="1:10" x14ac:dyDescent="0.2">
      <c r="A6277">
        <v>14836</v>
      </c>
      <c r="B6277" s="585">
        <v>43482.382638888892</v>
      </c>
      <c r="C6277" s="376" t="s">
        <v>2050</v>
      </c>
      <c r="D6277" s="355">
        <v>3127</v>
      </c>
      <c r="E6277">
        <v>0.01</v>
      </c>
      <c r="F6277">
        <v>1.1377200000000001</v>
      </c>
      <c r="G6277" s="355">
        <v>0</v>
      </c>
      <c r="H6277">
        <v>1.1377200000000001</v>
      </c>
      <c r="I6277">
        <v>1.5</v>
      </c>
      <c r="J6277" s="355">
        <v>23584.57</v>
      </c>
    </row>
    <row r="6278" spans="1:10" x14ac:dyDescent="0.2">
      <c r="A6278">
        <v>14837</v>
      </c>
      <c r="B6278" s="585">
        <v>43482.382638888892</v>
      </c>
      <c r="C6278" s="376" t="s">
        <v>93</v>
      </c>
      <c r="D6278" s="355">
        <v>3128</v>
      </c>
      <c r="E6278">
        <v>0.01</v>
      </c>
      <c r="F6278">
        <v>1.1376500000000001</v>
      </c>
      <c r="G6278" s="355">
        <v>0</v>
      </c>
      <c r="H6278">
        <v>0</v>
      </c>
    </row>
    <row r="6279" spans="1:10" x14ac:dyDescent="0.2">
      <c r="A6279">
        <v>14845</v>
      </c>
      <c r="B6279" s="585">
        <v>43483.729861111111</v>
      </c>
      <c r="C6279" s="376" t="s">
        <v>2050</v>
      </c>
      <c r="D6279" s="355">
        <v>3128</v>
      </c>
      <c r="E6279">
        <v>0.01</v>
      </c>
      <c r="F6279">
        <v>1.13615</v>
      </c>
      <c r="G6279" s="355">
        <v>0</v>
      </c>
      <c r="H6279">
        <v>1.13615</v>
      </c>
      <c r="I6279">
        <v>1.5</v>
      </c>
      <c r="J6279" s="355">
        <v>23586.07</v>
      </c>
    </row>
    <row r="6280" spans="1:10" x14ac:dyDescent="0.2">
      <c r="A6280">
        <v>14846</v>
      </c>
      <c r="B6280" s="585">
        <v>43483.729861111111</v>
      </c>
      <c r="C6280" s="376" t="s">
        <v>93</v>
      </c>
      <c r="D6280" s="355">
        <v>3129</v>
      </c>
      <c r="E6280">
        <v>0.01</v>
      </c>
      <c r="F6280">
        <v>1.1361300000000001</v>
      </c>
      <c r="G6280" s="355">
        <v>0</v>
      </c>
      <c r="H6280">
        <v>0</v>
      </c>
    </row>
    <row r="6281" spans="1:10" x14ac:dyDescent="0.2">
      <c r="A6281">
        <v>14869</v>
      </c>
      <c r="B6281" s="585">
        <v>43487.386111111111</v>
      </c>
      <c r="C6281" s="376" t="s">
        <v>2050</v>
      </c>
      <c r="D6281" s="355">
        <v>3129</v>
      </c>
      <c r="E6281">
        <v>0.01</v>
      </c>
      <c r="F6281">
        <v>1.13469</v>
      </c>
      <c r="G6281" s="355">
        <v>0</v>
      </c>
      <c r="H6281">
        <v>1.13469</v>
      </c>
      <c r="I6281">
        <v>1.5</v>
      </c>
      <c r="J6281" s="355">
        <v>23587.57</v>
      </c>
    </row>
    <row r="6282" spans="1:10" x14ac:dyDescent="0.2">
      <c r="A6282">
        <v>14848</v>
      </c>
      <c r="B6282" s="585">
        <v>43483.759027777778</v>
      </c>
      <c r="C6282" s="376" t="s">
        <v>92</v>
      </c>
      <c r="D6282" s="355">
        <v>3130</v>
      </c>
      <c r="E6282">
        <v>0.19</v>
      </c>
      <c r="F6282">
        <v>1.13574</v>
      </c>
      <c r="G6282" s="355">
        <v>0</v>
      </c>
      <c r="H6282">
        <v>0</v>
      </c>
    </row>
    <row r="6283" spans="1:10" x14ac:dyDescent="0.2">
      <c r="A6283">
        <v>14944</v>
      </c>
      <c r="B6283" s="585">
        <v>43490.70416666667</v>
      </c>
      <c r="C6283" s="376" t="s">
        <v>2050</v>
      </c>
      <c r="D6283" s="355">
        <v>3130</v>
      </c>
      <c r="E6283">
        <v>0.19</v>
      </c>
      <c r="F6283">
        <v>1.13856</v>
      </c>
      <c r="G6283" s="355">
        <v>0</v>
      </c>
      <c r="H6283">
        <v>1.13856</v>
      </c>
      <c r="I6283">
        <v>36.450000000000003</v>
      </c>
      <c r="J6283" s="355">
        <v>23512.28</v>
      </c>
    </row>
    <row r="6284" spans="1:10" x14ac:dyDescent="0.2">
      <c r="A6284">
        <v>14870</v>
      </c>
      <c r="B6284" s="585">
        <v>43487.386111111111</v>
      </c>
      <c r="C6284" s="376" t="s">
        <v>93</v>
      </c>
      <c r="D6284" s="355">
        <v>3131</v>
      </c>
      <c r="E6284">
        <v>0.01</v>
      </c>
      <c r="F6284">
        <v>1.1346700000000001</v>
      </c>
      <c r="G6284" s="355">
        <v>0</v>
      </c>
      <c r="H6284">
        <v>0</v>
      </c>
    </row>
    <row r="6285" spans="1:10" x14ac:dyDescent="0.2">
      <c r="A6285">
        <v>14890</v>
      </c>
      <c r="B6285" s="585">
        <v>43489.427083333336</v>
      </c>
      <c r="C6285" s="376" t="s">
        <v>2050</v>
      </c>
      <c r="D6285" s="355">
        <v>3131</v>
      </c>
      <c r="E6285">
        <v>0.01</v>
      </c>
      <c r="F6285">
        <v>1.1356599999999999</v>
      </c>
      <c r="G6285" s="355">
        <v>0</v>
      </c>
      <c r="H6285">
        <v>1.1356599999999999</v>
      </c>
      <c r="I6285">
        <v>-0.8</v>
      </c>
      <c r="J6285" s="355">
        <v>23586.77</v>
      </c>
    </row>
    <row r="6286" spans="1:10" x14ac:dyDescent="0.2">
      <c r="A6286">
        <v>14879</v>
      </c>
      <c r="B6286" s="585">
        <v>43488.736111111109</v>
      </c>
      <c r="C6286" s="376" t="s">
        <v>93</v>
      </c>
      <c r="D6286" s="355">
        <v>3132</v>
      </c>
      <c r="E6286">
        <v>0.02</v>
      </c>
      <c r="F6286">
        <v>1.13818</v>
      </c>
      <c r="G6286" s="355">
        <v>0</v>
      </c>
      <c r="H6286">
        <v>0</v>
      </c>
    </row>
    <row r="6287" spans="1:10" x14ac:dyDescent="0.2">
      <c r="A6287">
        <v>14891</v>
      </c>
      <c r="B6287" s="585">
        <v>43489.427083333336</v>
      </c>
      <c r="C6287" s="376" t="s">
        <v>2050</v>
      </c>
      <c r="D6287" s="355">
        <v>3132</v>
      </c>
      <c r="E6287">
        <v>0.02</v>
      </c>
      <c r="F6287">
        <v>1.1356599999999999</v>
      </c>
      <c r="G6287" s="355">
        <v>0</v>
      </c>
      <c r="H6287">
        <v>1.1356599999999999</v>
      </c>
      <c r="I6287">
        <v>5.29</v>
      </c>
      <c r="J6287" s="355">
        <v>23592.06</v>
      </c>
    </row>
    <row r="6288" spans="1:10" x14ac:dyDescent="0.2">
      <c r="A6288">
        <v>14892</v>
      </c>
      <c r="B6288" s="585">
        <v>43489.430555555555</v>
      </c>
      <c r="C6288" s="376" t="s">
        <v>93</v>
      </c>
      <c r="D6288" s="355">
        <v>3133</v>
      </c>
      <c r="E6288">
        <v>0.01</v>
      </c>
      <c r="F6288">
        <v>1.13524</v>
      </c>
      <c r="G6288" s="355">
        <v>0</v>
      </c>
      <c r="H6288">
        <v>0</v>
      </c>
    </row>
    <row r="6289" spans="1:10" x14ac:dyDescent="0.2">
      <c r="A6289">
        <v>14894</v>
      </c>
      <c r="B6289" s="585">
        <v>43489.54583333333</v>
      </c>
      <c r="C6289" s="376" t="s">
        <v>2050</v>
      </c>
      <c r="D6289" s="355">
        <v>3133</v>
      </c>
      <c r="E6289">
        <v>0.01</v>
      </c>
      <c r="F6289">
        <v>1.13367</v>
      </c>
      <c r="G6289" s="355">
        <v>0</v>
      </c>
      <c r="H6289">
        <v>1.13367</v>
      </c>
      <c r="I6289">
        <v>1.5</v>
      </c>
      <c r="J6289" s="355">
        <v>23593.56</v>
      </c>
    </row>
    <row r="6290" spans="1:10" x14ac:dyDescent="0.2">
      <c r="A6290">
        <v>14895</v>
      </c>
      <c r="B6290" s="585">
        <v>43489.54583333333</v>
      </c>
      <c r="C6290" s="376" t="s">
        <v>93</v>
      </c>
      <c r="D6290" s="355">
        <v>3134</v>
      </c>
      <c r="E6290">
        <v>0.01</v>
      </c>
      <c r="F6290">
        <v>1.13365</v>
      </c>
      <c r="G6290" s="355">
        <v>0</v>
      </c>
      <c r="H6290">
        <v>0</v>
      </c>
    </row>
    <row r="6291" spans="1:10" x14ac:dyDescent="0.2">
      <c r="A6291">
        <v>14897</v>
      </c>
      <c r="B6291" s="585">
        <v>43489.648611111108</v>
      </c>
      <c r="C6291" s="376" t="s">
        <v>2050</v>
      </c>
      <c r="D6291" s="355">
        <v>3134</v>
      </c>
      <c r="E6291">
        <v>0.01</v>
      </c>
      <c r="F6291">
        <v>1.13208</v>
      </c>
      <c r="G6291" s="355">
        <v>0</v>
      </c>
      <c r="H6291">
        <v>1.13208</v>
      </c>
      <c r="I6291">
        <v>1.5</v>
      </c>
      <c r="J6291" s="355">
        <v>23595.06</v>
      </c>
    </row>
    <row r="6292" spans="1:10" x14ac:dyDescent="0.2">
      <c r="A6292">
        <v>14898</v>
      </c>
      <c r="B6292" s="585">
        <v>43489.649305555555</v>
      </c>
      <c r="C6292" s="376" t="s">
        <v>93</v>
      </c>
      <c r="D6292" s="355">
        <v>3135</v>
      </c>
      <c r="E6292">
        <v>0.01</v>
      </c>
      <c r="F6292">
        <v>1.1328800000000001</v>
      </c>
      <c r="G6292" s="355">
        <v>0</v>
      </c>
      <c r="H6292">
        <v>0</v>
      </c>
    </row>
    <row r="6293" spans="1:10" x14ac:dyDescent="0.2">
      <c r="A6293">
        <v>14900</v>
      </c>
      <c r="B6293" s="585">
        <v>43489.650694444441</v>
      </c>
      <c r="C6293" s="376" t="s">
        <v>2050</v>
      </c>
      <c r="D6293" s="355">
        <v>3135</v>
      </c>
      <c r="E6293">
        <v>0.01</v>
      </c>
      <c r="F6293">
        <v>1.13131</v>
      </c>
      <c r="G6293" s="355">
        <v>0</v>
      </c>
      <c r="H6293">
        <v>1.13131</v>
      </c>
      <c r="I6293">
        <v>1.5</v>
      </c>
      <c r="J6293" s="355">
        <v>23596.560000000001</v>
      </c>
    </row>
    <row r="6294" spans="1:10" x14ac:dyDescent="0.2">
      <c r="A6294">
        <v>14901</v>
      </c>
      <c r="B6294" s="585">
        <v>43489.652777777781</v>
      </c>
      <c r="C6294" s="376" t="s">
        <v>93</v>
      </c>
      <c r="D6294" s="355">
        <v>3136</v>
      </c>
      <c r="E6294">
        <v>0.01</v>
      </c>
      <c r="F6294">
        <v>1.13252</v>
      </c>
      <c r="G6294" s="355">
        <v>0</v>
      </c>
      <c r="H6294">
        <v>0</v>
      </c>
    </row>
    <row r="6295" spans="1:10" x14ac:dyDescent="0.2">
      <c r="A6295">
        <v>14914</v>
      </c>
      <c r="B6295" s="585">
        <v>43489.786111111112</v>
      </c>
      <c r="C6295" s="376" t="s">
        <v>2050</v>
      </c>
      <c r="D6295" s="355">
        <v>3136</v>
      </c>
      <c r="E6295">
        <v>0.01</v>
      </c>
      <c r="F6295">
        <v>1.1332899999999999</v>
      </c>
      <c r="G6295" s="355">
        <v>0</v>
      </c>
      <c r="H6295">
        <v>1.1332899999999999</v>
      </c>
      <c r="I6295">
        <v>-0.84</v>
      </c>
      <c r="J6295" s="355">
        <v>23595.72</v>
      </c>
    </row>
    <row r="6296" spans="1:10" x14ac:dyDescent="0.2">
      <c r="A6296">
        <v>14903</v>
      </c>
      <c r="B6296" s="585">
        <v>43489.65625</v>
      </c>
      <c r="C6296" s="376" t="s">
        <v>92</v>
      </c>
      <c r="D6296" s="355">
        <v>3137</v>
      </c>
      <c r="E6296">
        <v>0.34</v>
      </c>
      <c r="F6296">
        <v>1.13147</v>
      </c>
      <c r="G6296" s="355">
        <v>0</v>
      </c>
      <c r="H6296">
        <v>0</v>
      </c>
    </row>
    <row r="6297" spans="1:10" x14ac:dyDescent="0.2">
      <c r="A6297">
        <v>14945</v>
      </c>
      <c r="B6297" s="585">
        <v>43490.70416666667</v>
      </c>
      <c r="C6297" s="376" t="s">
        <v>2050</v>
      </c>
      <c r="D6297" s="355">
        <v>3137</v>
      </c>
      <c r="E6297">
        <v>0.34</v>
      </c>
      <c r="F6297">
        <v>1.13856</v>
      </c>
      <c r="G6297" s="355">
        <v>0</v>
      </c>
      <c r="H6297">
        <v>1.13856</v>
      </c>
      <c r="I6297">
        <v>234.64</v>
      </c>
      <c r="J6297" s="355">
        <v>23746.92</v>
      </c>
    </row>
    <row r="6298" spans="1:10" x14ac:dyDescent="0.2">
      <c r="A6298">
        <v>14911</v>
      </c>
      <c r="B6298" s="585">
        <v>43489.676388888889</v>
      </c>
      <c r="C6298" s="376" t="s">
        <v>93</v>
      </c>
      <c r="D6298" s="355">
        <v>3138</v>
      </c>
      <c r="E6298">
        <v>0.02</v>
      </c>
      <c r="F6298">
        <v>1.1360300000000001</v>
      </c>
      <c r="G6298" s="355">
        <v>0</v>
      </c>
      <c r="H6298">
        <v>0</v>
      </c>
    </row>
    <row r="6299" spans="1:10" x14ac:dyDescent="0.2">
      <c r="A6299">
        <v>14915</v>
      </c>
      <c r="B6299" s="585">
        <v>43489.786111111112</v>
      </c>
      <c r="C6299" s="376" t="s">
        <v>2050</v>
      </c>
      <c r="D6299" s="355">
        <v>3138</v>
      </c>
      <c r="E6299">
        <v>0.02</v>
      </c>
      <c r="F6299">
        <v>1.1332899999999999</v>
      </c>
      <c r="G6299" s="355">
        <v>0</v>
      </c>
      <c r="H6299">
        <v>1.1332899999999999</v>
      </c>
      <c r="I6299">
        <v>5.34</v>
      </c>
      <c r="J6299" s="355">
        <v>23601.06</v>
      </c>
    </row>
    <row r="6300" spans="1:10" x14ac:dyDescent="0.2">
      <c r="A6300">
        <v>14916</v>
      </c>
      <c r="B6300" s="585">
        <v>43489.788194444445</v>
      </c>
      <c r="C6300" s="376" t="s">
        <v>93</v>
      </c>
      <c r="D6300" s="355">
        <v>3139</v>
      </c>
      <c r="E6300">
        <v>0.01</v>
      </c>
      <c r="F6300">
        <v>1.1322000000000001</v>
      </c>
      <c r="G6300" s="355">
        <v>0</v>
      </c>
      <c r="H6300">
        <v>0</v>
      </c>
    </row>
    <row r="6301" spans="1:10" x14ac:dyDescent="0.2">
      <c r="A6301">
        <v>14918</v>
      </c>
      <c r="B6301" s="585">
        <v>43489.806250000001</v>
      </c>
      <c r="C6301" s="376" t="s">
        <v>2050</v>
      </c>
      <c r="D6301" s="355">
        <v>3139</v>
      </c>
      <c r="E6301">
        <v>0.01</v>
      </c>
      <c r="F6301">
        <v>1.13063</v>
      </c>
      <c r="G6301" s="355">
        <v>0</v>
      </c>
      <c r="H6301">
        <v>1.13063</v>
      </c>
      <c r="I6301">
        <v>1.5</v>
      </c>
      <c r="J6301" s="355">
        <v>23602.560000000001</v>
      </c>
    </row>
    <row r="6302" spans="1:10" x14ac:dyDescent="0.2">
      <c r="A6302">
        <v>14919</v>
      </c>
      <c r="B6302" s="585">
        <v>43489.806250000001</v>
      </c>
      <c r="C6302" s="376" t="s">
        <v>93</v>
      </c>
      <c r="D6302" s="355">
        <v>3140</v>
      </c>
      <c r="E6302">
        <v>0.01</v>
      </c>
      <c r="F6302">
        <v>1.1305799999999999</v>
      </c>
      <c r="G6302" s="355">
        <v>0</v>
      </c>
      <c r="H6302">
        <v>0</v>
      </c>
    </row>
    <row r="6303" spans="1:10" x14ac:dyDescent="0.2">
      <c r="A6303">
        <v>14921</v>
      </c>
      <c r="B6303" s="585">
        <v>43489.883333333331</v>
      </c>
      <c r="C6303" s="376" t="s">
        <v>2050</v>
      </c>
      <c r="D6303" s="355">
        <v>3140</v>
      </c>
      <c r="E6303">
        <v>0.01</v>
      </c>
      <c r="F6303">
        <v>1.1290100000000001</v>
      </c>
      <c r="G6303" s="355">
        <v>0</v>
      </c>
      <c r="H6303">
        <v>1.1290100000000001</v>
      </c>
      <c r="I6303">
        <v>1.5</v>
      </c>
      <c r="J6303" s="355">
        <v>23604.06</v>
      </c>
    </row>
    <row r="6304" spans="1:10" x14ac:dyDescent="0.2">
      <c r="A6304">
        <v>14922</v>
      </c>
      <c r="B6304" s="585">
        <v>43489.883333333331</v>
      </c>
      <c r="C6304" s="376" t="s">
        <v>93</v>
      </c>
      <c r="D6304" s="355">
        <v>3141</v>
      </c>
      <c r="E6304">
        <v>0.01</v>
      </c>
      <c r="F6304">
        <v>1.1289800000000001</v>
      </c>
      <c r="G6304" s="355">
        <v>0</v>
      </c>
      <c r="H6304">
        <v>0</v>
      </c>
    </row>
    <row r="6305" spans="1:10" x14ac:dyDescent="0.2">
      <c r="A6305">
        <v>15019</v>
      </c>
      <c r="B6305" s="585">
        <v>43496.802083333336</v>
      </c>
      <c r="C6305" s="376" t="s">
        <v>2050</v>
      </c>
      <c r="D6305" s="355">
        <v>3141</v>
      </c>
      <c r="E6305">
        <v>0.01</v>
      </c>
      <c r="F6305">
        <v>1.14439</v>
      </c>
      <c r="G6305" s="355">
        <v>0</v>
      </c>
      <c r="H6305">
        <v>1.14439</v>
      </c>
      <c r="I6305">
        <v>-15.02</v>
      </c>
      <c r="J6305" s="355">
        <v>23740.91</v>
      </c>
    </row>
    <row r="6306" spans="1:10" x14ac:dyDescent="0.2">
      <c r="A6306">
        <v>14932</v>
      </c>
      <c r="B6306" s="585">
        <v>43490.236111111109</v>
      </c>
      <c r="C6306" s="376" t="s">
        <v>93</v>
      </c>
      <c r="D6306" s="355">
        <v>3142</v>
      </c>
      <c r="E6306">
        <v>0.02</v>
      </c>
      <c r="F6306">
        <v>1.13252</v>
      </c>
      <c r="G6306" s="355">
        <v>0</v>
      </c>
      <c r="H6306">
        <v>0</v>
      </c>
    </row>
    <row r="6307" spans="1:10" x14ac:dyDescent="0.2">
      <c r="A6307">
        <v>15020</v>
      </c>
      <c r="B6307" s="585">
        <v>43496.802083333336</v>
      </c>
      <c r="C6307" s="376" t="s">
        <v>2050</v>
      </c>
      <c r="D6307" s="355">
        <v>3142</v>
      </c>
      <c r="E6307">
        <v>0.02</v>
      </c>
      <c r="F6307">
        <v>1.14439</v>
      </c>
      <c r="G6307" s="355">
        <v>0</v>
      </c>
      <c r="H6307">
        <v>1.14439</v>
      </c>
      <c r="I6307">
        <v>-23.1</v>
      </c>
      <c r="J6307" s="355">
        <v>23717.81</v>
      </c>
    </row>
    <row r="6308" spans="1:10" x14ac:dyDescent="0.2">
      <c r="A6308">
        <v>14935</v>
      </c>
      <c r="B6308" s="585">
        <v>43490.667361111111</v>
      </c>
      <c r="C6308" s="376" t="s">
        <v>93</v>
      </c>
      <c r="D6308" s="355">
        <v>3143</v>
      </c>
      <c r="E6308">
        <v>0.03</v>
      </c>
      <c r="F6308">
        <v>1.1360300000000001</v>
      </c>
      <c r="G6308" s="355">
        <v>0</v>
      </c>
      <c r="H6308">
        <v>0</v>
      </c>
    </row>
    <row r="6309" spans="1:10" x14ac:dyDescent="0.2">
      <c r="A6309">
        <v>15021</v>
      </c>
      <c r="B6309" s="585">
        <v>43496.802083333336</v>
      </c>
      <c r="C6309" s="376" t="s">
        <v>2050</v>
      </c>
      <c r="D6309" s="355">
        <v>3143</v>
      </c>
      <c r="E6309">
        <v>0.03</v>
      </c>
      <c r="F6309">
        <v>1.14439</v>
      </c>
      <c r="G6309" s="355">
        <v>0</v>
      </c>
      <c r="H6309">
        <v>1.14439</v>
      </c>
      <c r="I6309">
        <v>-24.11</v>
      </c>
      <c r="J6309" s="355">
        <v>23693.7</v>
      </c>
    </row>
    <row r="6310" spans="1:10" x14ac:dyDescent="0.2">
      <c r="A6310">
        <v>14946</v>
      </c>
      <c r="B6310" s="585">
        <v>43490.70416666667</v>
      </c>
      <c r="C6310" s="376" t="s">
        <v>92</v>
      </c>
      <c r="D6310" s="355">
        <v>3144</v>
      </c>
      <c r="E6310">
        <v>0.01</v>
      </c>
      <c r="F6310">
        <v>1.1385799999999999</v>
      </c>
      <c r="G6310" s="355">
        <v>0</v>
      </c>
      <c r="H6310">
        <v>0</v>
      </c>
    </row>
    <row r="6311" spans="1:10" x14ac:dyDescent="0.2">
      <c r="A6311">
        <v>14953</v>
      </c>
      <c r="B6311" s="585">
        <v>43490.724999999999</v>
      </c>
      <c r="C6311" s="376" t="s">
        <v>2050</v>
      </c>
      <c r="D6311" s="355">
        <v>3144</v>
      </c>
      <c r="E6311">
        <v>0.01</v>
      </c>
      <c r="F6311">
        <v>1.14015</v>
      </c>
      <c r="G6311" s="355">
        <v>0</v>
      </c>
      <c r="H6311">
        <v>1.14015</v>
      </c>
      <c r="I6311">
        <v>1.5</v>
      </c>
      <c r="J6311" s="355">
        <v>23748.42</v>
      </c>
    </row>
    <row r="6312" spans="1:10" x14ac:dyDescent="0.2">
      <c r="A6312">
        <v>14948</v>
      </c>
      <c r="B6312" s="585">
        <v>43490.723611111112</v>
      </c>
      <c r="C6312" s="376" t="s">
        <v>93</v>
      </c>
      <c r="D6312" s="355">
        <v>3145</v>
      </c>
      <c r="E6312">
        <v>0.06</v>
      </c>
      <c r="F6312">
        <v>1.13954</v>
      </c>
      <c r="G6312" s="355">
        <v>0</v>
      </c>
      <c r="H6312">
        <v>0</v>
      </c>
    </row>
    <row r="6313" spans="1:10" x14ac:dyDescent="0.2">
      <c r="A6313">
        <v>15022</v>
      </c>
      <c r="B6313" s="585">
        <v>43496.802083333336</v>
      </c>
      <c r="C6313" s="376" t="s">
        <v>2050</v>
      </c>
      <c r="D6313" s="355">
        <v>3145</v>
      </c>
      <c r="E6313">
        <v>0.06</v>
      </c>
      <c r="F6313">
        <v>1.14439</v>
      </c>
      <c r="G6313" s="355">
        <v>0</v>
      </c>
      <c r="H6313">
        <v>1.14439</v>
      </c>
      <c r="I6313">
        <v>-27.17</v>
      </c>
      <c r="J6313" s="355">
        <v>23666.53</v>
      </c>
    </row>
    <row r="6314" spans="1:10" x14ac:dyDescent="0.2">
      <c r="A6314">
        <v>14954</v>
      </c>
      <c r="B6314" s="585">
        <v>43490.724999999999</v>
      </c>
      <c r="C6314" s="376" t="s">
        <v>92</v>
      </c>
      <c r="D6314" s="355">
        <v>3146</v>
      </c>
      <c r="E6314">
        <v>0.01</v>
      </c>
      <c r="F6314">
        <v>1.1402399999999999</v>
      </c>
      <c r="G6314" s="355">
        <v>0</v>
      </c>
      <c r="H6314">
        <v>0</v>
      </c>
    </row>
    <row r="6315" spans="1:10" x14ac:dyDescent="0.2">
      <c r="A6315">
        <v>14961</v>
      </c>
      <c r="B6315" s="585">
        <v>43493.238888888889</v>
      </c>
      <c r="C6315" s="376" t="s">
        <v>2050</v>
      </c>
      <c r="D6315" s="355">
        <v>3146</v>
      </c>
      <c r="E6315">
        <v>0.01</v>
      </c>
      <c r="F6315">
        <v>1.1419299999999999</v>
      </c>
      <c r="G6315" s="355">
        <v>0</v>
      </c>
      <c r="H6315">
        <v>1.1419299999999999</v>
      </c>
      <c r="I6315">
        <v>1.5</v>
      </c>
      <c r="J6315" s="355">
        <v>23749.93</v>
      </c>
    </row>
    <row r="6316" spans="1:10" x14ac:dyDescent="0.2">
      <c r="A6316">
        <v>14962</v>
      </c>
      <c r="B6316" s="585">
        <v>43493.238888888889</v>
      </c>
      <c r="C6316" s="376" t="s">
        <v>92</v>
      </c>
      <c r="D6316" s="355">
        <v>3147</v>
      </c>
      <c r="E6316">
        <v>0.01</v>
      </c>
      <c r="F6316">
        <v>1.14194</v>
      </c>
      <c r="G6316" s="355">
        <v>0</v>
      </c>
      <c r="H6316">
        <v>0</v>
      </c>
    </row>
    <row r="6317" spans="1:10" x14ac:dyDescent="0.2">
      <c r="A6317">
        <v>14970</v>
      </c>
      <c r="B6317" s="585">
        <v>43493.716666666667</v>
      </c>
      <c r="C6317" s="376" t="s">
        <v>2050</v>
      </c>
      <c r="D6317" s="355">
        <v>3147</v>
      </c>
      <c r="E6317">
        <v>0.01</v>
      </c>
      <c r="F6317">
        <v>1.14351</v>
      </c>
      <c r="G6317" s="355">
        <v>0</v>
      </c>
      <c r="H6317">
        <v>1.14351</v>
      </c>
      <c r="I6317">
        <v>1.5</v>
      </c>
      <c r="J6317" s="355">
        <v>23751.43</v>
      </c>
    </row>
    <row r="6318" spans="1:10" x14ac:dyDescent="0.2">
      <c r="A6318">
        <v>14964</v>
      </c>
      <c r="B6318" s="585">
        <v>43493.702777777777</v>
      </c>
      <c r="C6318" s="376" t="s">
        <v>93</v>
      </c>
      <c r="D6318" s="355">
        <v>3148</v>
      </c>
      <c r="E6318">
        <v>0.1</v>
      </c>
      <c r="F6318">
        <v>1.1431</v>
      </c>
      <c r="G6318" s="355">
        <v>0</v>
      </c>
      <c r="H6318">
        <v>0</v>
      </c>
    </row>
    <row r="6319" spans="1:10" x14ac:dyDescent="0.2">
      <c r="A6319">
        <v>15023</v>
      </c>
      <c r="B6319" s="585">
        <v>43496.802083333336</v>
      </c>
      <c r="C6319" s="376" t="s">
        <v>2050</v>
      </c>
      <c r="D6319" s="355">
        <v>3148</v>
      </c>
      <c r="E6319">
        <v>0.1</v>
      </c>
      <c r="F6319">
        <v>1.14439</v>
      </c>
      <c r="G6319" s="355">
        <v>0</v>
      </c>
      <c r="H6319">
        <v>1.14439</v>
      </c>
      <c r="I6319">
        <v>-10.33</v>
      </c>
      <c r="J6319" s="355">
        <v>23656.2</v>
      </c>
    </row>
    <row r="6320" spans="1:10" x14ac:dyDescent="0.2">
      <c r="A6320">
        <v>14971</v>
      </c>
      <c r="B6320" s="585">
        <v>43493.716666666667</v>
      </c>
      <c r="C6320" s="376" t="s">
        <v>92</v>
      </c>
      <c r="D6320" s="355">
        <v>3149</v>
      </c>
      <c r="E6320">
        <v>0.01</v>
      </c>
      <c r="F6320">
        <v>1.1435999999999999</v>
      </c>
      <c r="G6320" s="355">
        <v>0</v>
      </c>
      <c r="H6320">
        <v>0</v>
      </c>
    </row>
    <row r="6321" spans="1:10" x14ac:dyDescent="0.2">
      <c r="A6321">
        <v>14985</v>
      </c>
      <c r="B6321" s="585">
        <v>43495.875</v>
      </c>
      <c r="C6321" s="376" t="s">
        <v>2050</v>
      </c>
      <c r="D6321" s="355">
        <v>3149</v>
      </c>
      <c r="E6321">
        <v>0.01</v>
      </c>
      <c r="F6321">
        <v>1.14541</v>
      </c>
      <c r="G6321" s="355">
        <v>0</v>
      </c>
      <c r="H6321">
        <v>1.14541</v>
      </c>
      <c r="I6321">
        <v>1.5</v>
      </c>
      <c r="J6321" s="355">
        <v>23752.93</v>
      </c>
    </row>
    <row r="6322" spans="1:10" x14ac:dyDescent="0.2">
      <c r="A6322">
        <v>14986</v>
      </c>
      <c r="B6322" s="585">
        <v>43495.878472222219</v>
      </c>
      <c r="C6322" s="376" t="s">
        <v>93</v>
      </c>
      <c r="D6322" s="355">
        <v>3150</v>
      </c>
      <c r="E6322">
        <v>0.19</v>
      </c>
      <c r="F6322">
        <v>1.1467099999999999</v>
      </c>
      <c r="G6322" s="355">
        <v>0</v>
      </c>
      <c r="H6322">
        <v>0</v>
      </c>
    </row>
    <row r="6323" spans="1:10" x14ac:dyDescent="0.2">
      <c r="A6323">
        <v>15024</v>
      </c>
      <c r="B6323" s="585">
        <v>43496.802083333336</v>
      </c>
      <c r="C6323" s="376" t="s">
        <v>2050</v>
      </c>
      <c r="D6323" s="355">
        <v>3150</v>
      </c>
      <c r="E6323">
        <v>0.19</v>
      </c>
      <c r="F6323">
        <v>1.14439</v>
      </c>
      <c r="G6323" s="355">
        <v>0</v>
      </c>
      <c r="H6323">
        <v>1.14439</v>
      </c>
      <c r="I6323">
        <v>46.48</v>
      </c>
      <c r="J6323" s="355">
        <v>23702.68</v>
      </c>
    </row>
    <row r="6324" spans="1:10" x14ac:dyDescent="0.2">
      <c r="A6324">
        <v>14993</v>
      </c>
      <c r="B6324" s="585">
        <v>43495.878472222219</v>
      </c>
      <c r="C6324" s="376" t="s">
        <v>92</v>
      </c>
      <c r="D6324" s="355">
        <v>3151</v>
      </c>
      <c r="E6324">
        <v>0.01</v>
      </c>
      <c r="F6324">
        <v>1.1467499999999999</v>
      </c>
      <c r="G6324" s="355">
        <v>0</v>
      </c>
      <c r="H6324">
        <v>0</v>
      </c>
    </row>
    <row r="6325" spans="1:10" x14ac:dyDescent="0.2">
      <c r="A6325">
        <v>14995</v>
      </c>
      <c r="B6325" s="585">
        <v>43495.897916666669</v>
      </c>
      <c r="C6325" s="376" t="s">
        <v>2050</v>
      </c>
      <c r="D6325" s="355">
        <v>3151</v>
      </c>
      <c r="E6325">
        <v>0.01</v>
      </c>
      <c r="F6325">
        <v>1.14832</v>
      </c>
      <c r="G6325" s="355">
        <v>0</v>
      </c>
      <c r="H6325">
        <v>1.14832</v>
      </c>
      <c r="I6325">
        <v>1.5</v>
      </c>
      <c r="J6325" s="355">
        <v>23754.43</v>
      </c>
    </row>
    <row r="6326" spans="1:10" x14ac:dyDescent="0.2">
      <c r="A6326">
        <v>14996</v>
      </c>
      <c r="B6326" s="585">
        <v>43495.897916666669</v>
      </c>
      <c r="C6326" s="376" t="s">
        <v>92</v>
      </c>
      <c r="D6326" s="355">
        <v>3152</v>
      </c>
      <c r="E6326">
        <v>0.01</v>
      </c>
      <c r="F6326">
        <v>1.1483399999999999</v>
      </c>
      <c r="G6326" s="355">
        <v>0</v>
      </c>
      <c r="H6326">
        <v>0</v>
      </c>
    </row>
    <row r="6327" spans="1:10" x14ac:dyDescent="0.2">
      <c r="A6327">
        <v>14998</v>
      </c>
      <c r="B6327" s="585">
        <v>43495.905555555553</v>
      </c>
      <c r="C6327" s="376" t="s">
        <v>2050</v>
      </c>
      <c r="D6327" s="355">
        <v>3152</v>
      </c>
      <c r="E6327">
        <v>0.01</v>
      </c>
      <c r="F6327">
        <v>1.14991</v>
      </c>
      <c r="G6327" s="355">
        <v>0</v>
      </c>
      <c r="H6327">
        <v>1.14991</v>
      </c>
      <c r="I6327">
        <v>1.5</v>
      </c>
      <c r="J6327" s="355">
        <v>23755.93</v>
      </c>
    </row>
    <row r="6328" spans="1:10" x14ac:dyDescent="0.2">
      <c r="A6328">
        <v>14999</v>
      </c>
      <c r="B6328" s="585">
        <v>43495.905555555553</v>
      </c>
      <c r="C6328" s="376" t="s">
        <v>92</v>
      </c>
      <c r="D6328" s="355">
        <v>3153</v>
      </c>
      <c r="E6328">
        <v>0.01</v>
      </c>
      <c r="F6328">
        <v>1.14994</v>
      </c>
      <c r="G6328" s="355">
        <v>0</v>
      </c>
      <c r="H6328">
        <v>0</v>
      </c>
    </row>
    <row r="6329" spans="1:10" x14ac:dyDescent="0.2">
      <c r="A6329">
        <v>15233</v>
      </c>
      <c r="B6329" s="585">
        <v>43514.197222222225</v>
      </c>
      <c r="C6329" s="376" t="s">
        <v>2050</v>
      </c>
      <c r="D6329" s="355">
        <v>3153</v>
      </c>
      <c r="E6329">
        <v>0.01</v>
      </c>
      <c r="F6329">
        <v>1.13205</v>
      </c>
      <c r="G6329" s="355">
        <v>0</v>
      </c>
      <c r="H6329">
        <v>1.13205</v>
      </c>
      <c r="I6329">
        <v>-20.22</v>
      </c>
      <c r="J6329" s="355">
        <v>23924.78</v>
      </c>
    </row>
    <row r="6330" spans="1:10" x14ac:dyDescent="0.2">
      <c r="A6330">
        <v>15008</v>
      </c>
      <c r="B6330" s="585">
        <v>43496.20208333333</v>
      </c>
      <c r="C6330" s="376" t="s">
        <v>93</v>
      </c>
      <c r="D6330" s="355">
        <v>3154</v>
      </c>
      <c r="E6330">
        <v>0.34</v>
      </c>
      <c r="F6330">
        <v>1.15022</v>
      </c>
      <c r="G6330" s="355">
        <v>0</v>
      </c>
      <c r="H6330">
        <v>0</v>
      </c>
    </row>
    <row r="6331" spans="1:10" x14ac:dyDescent="0.2">
      <c r="A6331">
        <v>15025</v>
      </c>
      <c r="B6331" s="585">
        <v>43496.802083333336</v>
      </c>
      <c r="C6331" s="376" t="s">
        <v>2050</v>
      </c>
      <c r="D6331" s="355">
        <v>3154</v>
      </c>
      <c r="E6331">
        <v>0.34</v>
      </c>
      <c r="F6331">
        <v>1.14439</v>
      </c>
      <c r="G6331" s="355">
        <v>0</v>
      </c>
      <c r="H6331">
        <v>1.14439</v>
      </c>
      <c r="I6331">
        <v>195.84</v>
      </c>
      <c r="J6331" s="355">
        <v>23898.52</v>
      </c>
    </row>
    <row r="6332" spans="1:10" x14ac:dyDescent="0.2">
      <c r="A6332">
        <v>15016</v>
      </c>
      <c r="B6332" s="585">
        <v>43496.756944444445</v>
      </c>
      <c r="C6332" s="376" t="s">
        <v>92</v>
      </c>
      <c r="D6332" s="355">
        <v>3155</v>
      </c>
      <c r="E6332">
        <v>0.02</v>
      </c>
      <c r="F6332">
        <v>1.1464399999999999</v>
      </c>
      <c r="G6332" s="355">
        <v>0</v>
      </c>
      <c r="H6332">
        <v>0</v>
      </c>
    </row>
    <row r="6333" spans="1:10" x14ac:dyDescent="0.2">
      <c r="A6333">
        <v>15234</v>
      </c>
      <c r="B6333" s="585">
        <v>43514.197222222225</v>
      </c>
      <c r="C6333" s="376" t="s">
        <v>2050</v>
      </c>
      <c r="D6333" s="355">
        <v>3155</v>
      </c>
      <c r="E6333">
        <v>0.02</v>
      </c>
      <c r="F6333">
        <v>1.13205</v>
      </c>
      <c r="G6333" s="355">
        <v>0</v>
      </c>
      <c r="H6333">
        <v>1.13205</v>
      </c>
      <c r="I6333">
        <v>-32.72</v>
      </c>
      <c r="J6333" s="355">
        <v>23892.06</v>
      </c>
    </row>
    <row r="6334" spans="1:10" x14ac:dyDescent="0.2">
      <c r="A6334">
        <v>15026</v>
      </c>
      <c r="B6334" s="585">
        <v>43496.802083333336</v>
      </c>
      <c r="C6334" s="376" t="s">
        <v>93</v>
      </c>
      <c r="D6334" s="355">
        <v>3156</v>
      </c>
      <c r="E6334">
        <v>0.01</v>
      </c>
      <c r="F6334">
        <v>1.1443399999999999</v>
      </c>
      <c r="G6334" s="355">
        <v>0</v>
      </c>
      <c r="H6334">
        <v>0</v>
      </c>
    </row>
    <row r="6335" spans="1:10" x14ac:dyDescent="0.2">
      <c r="A6335">
        <v>15034</v>
      </c>
      <c r="B6335" s="585">
        <v>43497.730555555558</v>
      </c>
      <c r="C6335" s="376" t="s">
        <v>2050</v>
      </c>
      <c r="D6335" s="355">
        <v>3156</v>
      </c>
      <c r="E6335">
        <v>0.01</v>
      </c>
      <c r="F6335">
        <v>1.14513</v>
      </c>
      <c r="G6335" s="355">
        <v>0</v>
      </c>
      <c r="H6335">
        <v>1.14513</v>
      </c>
      <c r="I6335">
        <v>-0.79</v>
      </c>
      <c r="J6335" s="355">
        <v>23897.73</v>
      </c>
    </row>
    <row r="6336" spans="1:10" x14ac:dyDescent="0.2">
      <c r="A6336">
        <v>15031</v>
      </c>
      <c r="B6336" s="585">
        <v>43497.65625</v>
      </c>
      <c r="C6336" s="376" t="s">
        <v>93</v>
      </c>
      <c r="D6336" s="355">
        <v>3157</v>
      </c>
      <c r="E6336">
        <v>0.02</v>
      </c>
      <c r="F6336">
        <v>1.14784</v>
      </c>
      <c r="G6336" s="355">
        <v>0</v>
      </c>
      <c r="H6336">
        <v>0</v>
      </c>
    </row>
    <row r="6337" spans="1:10" x14ac:dyDescent="0.2">
      <c r="A6337">
        <v>15035</v>
      </c>
      <c r="B6337" s="585">
        <v>43497.730555555558</v>
      </c>
      <c r="C6337" s="376" t="s">
        <v>2050</v>
      </c>
      <c r="D6337" s="355">
        <v>3157</v>
      </c>
      <c r="E6337">
        <v>0.02</v>
      </c>
      <c r="F6337">
        <v>1.14513</v>
      </c>
      <c r="G6337" s="355">
        <v>0</v>
      </c>
      <c r="H6337">
        <v>1.14513</v>
      </c>
      <c r="I6337">
        <v>5.28</v>
      </c>
      <c r="J6337" s="355">
        <v>23903.01</v>
      </c>
    </row>
    <row r="6338" spans="1:10" x14ac:dyDescent="0.2">
      <c r="A6338">
        <v>15036</v>
      </c>
      <c r="B6338" s="585">
        <v>43497.730555555558</v>
      </c>
      <c r="C6338" s="376" t="s">
        <v>93</v>
      </c>
      <c r="D6338" s="355">
        <v>3158</v>
      </c>
      <c r="E6338">
        <v>0.01</v>
      </c>
      <c r="F6338">
        <v>1.1450199999999999</v>
      </c>
      <c r="G6338" s="355">
        <v>0</v>
      </c>
      <c r="H6338">
        <v>0</v>
      </c>
    </row>
    <row r="6339" spans="1:10" x14ac:dyDescent="0.2">
      <c r="A6339">
        <v>15041</v>
      </c>
      <c r="B6339" s="585">
        <v>43497.876388888886</v>
      </c>
      <c r="C6339" s="376" t="s">
        <v>2050</v>
      </c>
      <c r="D6339" s="355">
        <v>3158</v>
      </c>
      <c r="E6339">
        <v>0.01</v>
      </c>
      <c r="F6339">
        <v>1.14578</v>
      </c>
      <c r="G6339" s="355">
        <v>0</v>
      </c>
      <c r="H6339">
        <v>1.14578</v>
      </c>
      <c r="I6339">
        <v>-0.83</v>
      </c>
      <c r="J6339" s="355">
        <v>23902.18</v>
      </c>
    </row>
    <row r="6340" spans="1:10" x14ac:dyDescent="0.2">
      <c r="A6340">
        <v>15038</v>
      </c>
      <c r="B6340" s="585">
        <v>43497.767361111109</v>
      </c>
      <c r="C6340" s="376" t="s">
        <v>93</v>
      </c>
      <c r="D6340" s="355">
        <v>3159</v>
      </c>
      <c r="E6340">
        <v>0.02</v>
      </c>
      <c r="F6340">
        <v>1.14852</v>
      </c>
      <c r="G6340" s="355">
        <v>0</v>
      </c>
      <c r="H6340">
        <v>0</v>
      </c>
    </row>
    <row r="6341" spans="1:10" x14ac:dyDescent="0.2">
      <c r="A6341">
        <v>15042</v>
      </c>
      <c r="B6341" s="585">
        <v>43497.876388888886</v>
      </c>
      <c r="C6341" s="376" t="s">
        <v>2050</v>
      </c>
      <c r="D6341" s="355">
        <v>3159</v>
      </c>
      <c r="E6341">
        <v>0.02</v>
      </c>
      <c r="F6341">
        <v>1.14578</v>
      </c>
      <c r="G6341" s="355">
        <v>0</v>
      </c>
      <c r="H6341">
        <v>1.14578</v>
      </c>
      <c r="I6341">
        <v>5.34</v>
      </c>
      <c r="J6341" s="355">
        <v>23907.52</v>
      </c>
    </row>
    <row r="6342" spans="1:10" x14ac:dyDescent="0.2">
      <c r="A6342">
        <v>15043</v>
      </c>
      <c r="B6342" s="585">
        <v>43497.876388888886</v>
      </c>
      <c r="C6342" s="376" t="s">
        <v>93</v>
      </c>
      <c r="D6342" s="355">
        <v>3160</v>
      </c>
      <c r="E6342">
        <v>0.01</v>
      </c>
      <c r="F6342">
        <v>1.1457200000000001</v>
      </c>
      <c r="G6342" s="355">
        <v>0</v>
      </c>
      <c r="H6342">
        <v>0</v>
      </c>
    </row>
    <row r="6343" spans="1:10" x14ac:dyDescent="0.2">
      <c r="A6343">
        <v>15048</v>
      </c>
      <c r="B6343" s="585">
        <v>43500.287499999999</v>
      </c>
      <c r="C6343" s="376" t="s">
        <v>2050</v>
      </c>
      <c r="D6343" s="355">
        <v>3160</v>
      </c>
      <c r="E6343">
        <v>0.01</v>
      </c>
      <c r="F6343">
        <v>1.14422</v>
      </c>
      <c r="G6343" s="355">
        <v>0</v>
      </c>
      <c r="H6343">
        <v>1.14422</v>
      </c>
      <c r="I6343">
        <v>1.5</v>
      </c>
      <c r="J6343" s="355">
        <v>23909.01</v>
      </c>
    </row>
    <row r="6344" spans="1:10" x14ac:dyDescent="0.2">
      <c r="A6344">
        <v>15049</v>
      </c>
      <c r="B6344" s="585">
        <v>43500.287499999999</v>
      </c>
      <c r="C6344" s="376" t="s">
        <v>93</v>
      </c>
      <c r="D6344" s="355">
        <v>3161</v>
      </c>
      <c r="E6344">
        <v>0.01</v>
      </c>
      <c r="F6344">
        <v>1.14419</v>
      </c>
      <c r="G6344" s="355">
        <v>0</v>
      </c>
      <c r="H6344">
        <v>0</v>
      </c>
    </row>
    <row r="6345" spans="1:10" x14ac:dyDescent="0.2">
      <c r="A6345">
        <v>15055</v>
      </c>
      <c r="B6345" s="585">
        <v>43500.704861111109</v>
      </c>
      <c r="C6345" s="376" t="s">
        <v>2050</v>
      </c>
      <c r="D6345" s="355">
        <v>3161</v>
      </c>
      <c r="E6345">
        <v>0.01</v>
      </c>
      <c r="F6345">
        <v>1.14262</v>
      </c>
      <c r="G6345" s="355">
        <v>0</v>
      </c>
      <c r="H6345">
        <v>1.14262</v>
      </c>
      <c r="I6345">
        <v>1.5</v>
      </c>
      <c r="J6345" s="355">
        <v>23910.51</v>
      </c>
    </row>
    <row r="6346" spans="1:10" x14ac:dyDescent="0.2">
      <c r="A6346">
        <v>15051</v>
      </c>
      <c r="B6346" s="585">
        <v>43500.70208333333</v>
      </c>
      <c r="C6346" s="376" t="s">
        <v>92</v>
      </c>
      <c r="D6346" s="355">
        <v>3162</v>
      </c>
      <c r="E6346">
        <v>0.03</v>
      </c>
      <c r="F6346">
        <v>1.14283</v>
      </c>
      <c r="G6346" s="355">
        <v>0</v>
      </c>
      <c r="H6346">
        <v>0</v>
      </c>
    </row>
    <row r="6347" spans="1:10" x14ac:dyDescent="0.2">
      <c r="A6347">
        <v>15235</v>
      </c>
      <c r="B6347" s="585">
        <v>43514.197222222225</v>
      </c>
      <c r="C6347" s="376" t="s">
        <v>2050</v>
      </c>
      <c r="D6347" s="355">
        <v>3162</v>
      </c>
      <c r="E6347">
        <v>0.03</v>
      </c>
      <c r="F6347">
        <v>1.13205</v>
      </c>
      <c r="G6347" s="355">
        <v>0</v>
      </c>
      <c r="H6347">
        <v>1.13205</v>
      </c>
      <c r="I6347">
        <v>-37.54</v>
      </c>
      <c r="J6347" s="355">
        <v>23854.52</v>
      </c>
    </row>
    <row r="6348" spans="1:10" x14ac:dyDescent="0.2">
      <c r="A6348">
        <v>15056</v>
      </c>
      <c r="B6348" s="585">
        <v>43500.704861111109</v>
      </c>
      <c r="C6348" s="376" t="s">
        <v>93</v>
      </c>
      <c r="D6348" s="355">
        <v>3163</v>
      </c>
      <c r="E6348">
        <v>0.01</v>
      </c>
      <c r="F6348">
        <v>1.1426000000000001</v>
      </c>
      <c r="G6348" s="355">
        <v>0</v>
      </c>
      <c r="H6348">
        <v>0</v>
      </c>
    </row>
    <row r="6349" spans="1:10" x14ac:dyDescent="0.2">
      <c r="A6349">
        <v>15062</v>
      </c>
      <c r="B6349" s="585">
        <v>43501.715277777781</v>
      </c>
      <c r="C6349" s="376" t="s">
        <v>2050</v>
      </c>
      <c r="D6349" s="355">
        <v>3163</v>
      </c>
      <c r="E6349">
        <v>0.01</v>
      </c>
      <c r="F6349">
        <v>1.1411</v>
      </c>
      <c r="G6349" s="355">
        <v>0</v>
      </c>
      <c r="H6349">
        <v>1.1411</v>
      </c>
      <c r="I6349">
        <v>1.5</v>
      </c>
      <c r="J6349" s="355">
        <v>23912.01</v>
      </c>
    </row>
    <row r="6350" spans="1:10" x14ac:dyDescent="0.2">
      <c r="A6350">
        <v>15063</v>
      </c>
      <c r="B6350" s="585">
        <v>43501.715277777781</v>
      </c>
      <c r="C6350" s="376" t="s">
        <v>93</v>
      </c>
      <c r="D6350" s="355">
        <v>3164</v>
      </c>
      <c r="E6350">
        <v>0.01</v>
      </c>
      <c r="F6350">
        <v>1.1410800000000001</v>
      </c>
      <c r="G6350" s="355">
        <v>0</v>
      </c>
      <c r="H6350">
        <v>0</v>
      </c>
    </row>
    <row r="6351" spans="1:10" x14ac:dyDescent="0.2">
      <c r="A6351">
        <v>15069</v>
      </c>
      <c r="B6351" s="585">
        <v>43502.334722222222</v>
      </c>
      <c r="C6351" s="376" t="s">
        <v>2050</v>
      </c>
      <c r="D6351" s="355">
        <v>3164</v>
      </c>
      <c r="E6351">
        <v>0.01</v>
      </c>
      <c r="F6351">
        <v>1.13958</v>
      </c>
      <c r="G6351" s="355">
        <v>0</v>
      </c>
      <c r="H6351">
        <v>1.13958</v>
      </c>
      <c r="I6351">
        <v>1.5</v>
      </c>
      <c r="J6351" s="355">
        <v>23913.5</v>
      </c>
    </row>
    <row r="6352" spans="1:10" x14ac:dyDescent="0.2">
      <c r="A6352">
        <v>15070</v>
      </c>
      <c r="B6352" s="585">
        <v>43502.334722222222</v>
      </c>
      <c r="C6352" s="376" t="s">
        <v>93</v>
      </c>
      <c r="D6352" s="355">
        <v>3165</v>
      </c>
      <c r="E6352">
        <v>0.01</v>
      </c>
      <c r="F6352">
        <v>1.1395599999999999</v>
      </c>
      <c r="G6352" s="355">
        <v>0</v>
      </c>
      <c r="H6352">
        <v>0</v>
      </c>
    </row>
    <row r="6353" spans="1:10" x14ac:dyDescent="0.2">
      <c r="A6353">
        <v>15077</v>
      </c>
      <c r="B6353" s="585">
        <v>43502.709722222222</v>
      </c>
      <c r="C6353" s="376" t="s">
        <v>2050</v>
      </c>
      <c r="D6353" s="355">
        <v>3165</v>
      </c>
      <c r="E6353">
        <v>0.01</v>
      </c>
      <c r="F6353">
        <v>1.1379900000000001</v>
      </c>
      <c r="G6353" s="355">
        <v>0</v>
      </c>
      <c r="H6353">
        <v>1.1379900000000001</v>
      </c>
      <c r="I6353">
        <v>1.5</v>
      </c>
      <c r="J6353" s="355">
        <v>23915</v>
      </c>
    </row>
    <row r="6354" spans="1:10" x14ac:dyDescent="0.2">
      <c r="A6354">
        <v>15072</v>
      </c>
      <c r="B6354" s="585">
        <v>43502.344444444447</v>
      </c>
      <c r="C6354" s="376" t="s">
        <v>92</v>
      </c>
      <c r="D6354" s="355">
        <v>3166</v>
      </c>
      <c r="E6354">
        <v>0.06</v>
      </c>
      <c r="F6354">
        <v>1.1393200000000001</v>
      </c>
      <c r="G6354" s="355">
        <v>0</v>
      </c>
      <c r="H6354">
        <v>0</v>
      </c>
    </row>
    <row r="6355" spans="1:10" x14ac:dyDescent="0.2">
      <c r="A6355">
        <v>15236</v>
      </c>
      <c r="B6355" s="585">
        <v>43514.197222222225</v>
      </c>
      <c r="C6355" s="376" t="s">
        <v>2050</v>
      </c>
      <c r="D6355" s="355">
        <v>3166</v>
      </c>
      <c r="E6355">
        <v>0.06</v>
      </c>
      <c r="F6355">
        <v>1.13205</v>
      </c>
      <c r="G6355" s="355">
        <v>0</v>
      </c>
      <c r="H6355">
        <v>1.13205</v>
      </c>
      <c r="I6355">
        <v>-52.59</v>
      </c>
      <c r="J6355" s="355">
        <v>23801.93</v>
      </c>
    </row>
    <row r="6356" spans="1:10" x14ac:dyDescent="0.2">
      <c r="A6356">
        <v>15078</v>
      </c>
      <c r="B6356" s="585">
        <v>43502.709722222222</v>
      </c>
      <c r="C6356" s="376" t="s">
        <v>93</v>
      </c>
      <c r="D6356" s="355">
        <v>3167</v>
      </c>
      <c r="E6356">
        <v>0.01</v>
      </c>
      <c r="F6356">
        <v>1.1379699999999999</v>
      </c>
      <c r="G6356" s="355">
        <v>0</v>
      </c>
      <c r="H6356">
        <v>0</v>
      </c>
    </row>
    <row r="6357" spans="1:10" x14ac:dyDescent="0.2">
      <c r="A6357">
        <v>15080</v>
      </c>
      <c r="B6357" s="585">
        <v>43502.885416666664</v>
      </c>
      <c r="C6357" s="376" t="s">
        <v>2050</v>
      </c>
      <c r="D6357" s="355">
        <v>3167</v>
      </c>
      <c r="E6357">
        <v>0.01</v>
      </c>
      <c r="F6357">
        <v>1.1364000000000001</v>
      </c>
      <c r="G6357" s="355">
        <v>0</v>
      </c>
      <c r="H6357">
        <v>1.1364000000000001</v>
      </c>
      <c r="I6357">
        <v>1.5</v>
      </c>
      <c r="J6357" s="355">
        <v>23916.5</v>
      </c>
    </row>
    <row r="6358" spans="1:10" x14ac:dyDescent="0.2">
      <c r="A6358">
        <v>15081</v>
      </c>
      <c r="B6358" s="585">
        <v>43502.885416666664</v>
      </c>
      <c r="C6358" s="376" t="s">
        <v>93</v>
      </c>
      <c r="D6358" s="355">
        <v>3168</v>
      </c>
      <c r="E6358">
        <v>0.01</v>
      </c>
      <c r="F6358">
        <v>1.13636</v>
      </c>
      <c r="G6358" s="355">
        <v>0</v>
      </c>
      <c r="H6358">
        <v>0</v>
      </c>
    </row>
    <row r="6359" spans="1:10" x14ac:dyDescent="0.2">
      <c r="A6359">
        <v>15094</v>
      </c>
      <c r="B6359" s="585">
        <v>43503.42291666667</v>
      </c>
      <c r="C6359" s="376" t="s">
        <v>2050</v>
      </c>
      <c r="D6359" s="355">
        <v>3168</v>
      </c>
      <c r="E6359">
        <v>0.01</v>
      </c>
      <c r="F6359">
        <v>1.1349899999999999</v>
      </c>
      <c r="G6359" s="355">
        <v>0</v>
      </c>
      <c r="H6359">
        <v>1.1349899999999999</v>
      </c>
      <c r="I6359">
        <v>1.5</v>
      </c>
      <c r="J6359" s="355">
        <v>23918</v>
      </c>
    </row>
    <row r="6360" spans="1:10" x14ac:dyDescent="0.2">
      <c r="A6360">
        <v>15088</v>
      </c>
      <c r="B6360" s="585">
        <v>43503.268055555556</v>
      </c>
      <c r="C6360" s="376" t="s">
        <v>92</v>
      </c>
      <c r="D6360" s="355">
        <v>3169</v>
      </c>
      <c r="E6360">
        <v>0.1</v>
      </c>
      <c r="F6360">
        <v>1.13581</v>
      </c>
      <c r="G6360" s="355">
        <v>0</v>
      </c>
      <c r="H6360">
        <v>0</v>
      </c>
    </row>
    <row r="6361" spans="1:10" x14ac:dyDescent="0.2">
      <c r="A6361">
        <v>15237</v>
      </c>
      <c r="B6361" s="585">
        <v>43514.197222222225</v>
      </c>
      <c r="C6361" s="376" t="s">
        <v>2050</v>
      </c>
      <c r="D6361" s="355">
        <v>3169</v>
      </c>
      <c r="E6361">
        <v>0.1</v>
      </c>
      <c r="F6361">
        <v>1.13205</v>
      </c>
      <c r="G6361" s="355">
        <v>0</v>
      </c>
      <c r="H6361">
        <v>1.13205</v>
      </c>
      <c r="I6361">
        <v>-48.99</v>
      </c>
      <c r="J6361" s="355">
        <v>23752.94</v>
      </c>
    </row>
    <row r="6362" spans="1:10" x14ac:dyDescent="0.2">
      <c r="A6362">
        <v>15095</v>
      </c>
      <c r="B6362" s="585">
        <v>43503.42291666667</v>
      </c>
      <c r="C6362" s="376" t="s">
        <v>93</v>
      </c>
      <c r="D6362" s="355">
        <v>3170</v>
      </c>
      <c r="E6362">
        <v>0.01</v>
      </c>
      <c r="F6362">
        <v>1.1349800000000001</v>
      </c>
      <c r="G6362" s="355">
        <v>0</v>
      </c>
      <c r="H6362">
        <v>0</v>
      </c>
    </row>
    <row r="6363" spans="1:10" x14ac:dyDescent="0.2">
      <c r="A6363">
        <v>15097</v>
      </c>
      <c r="B6363" s="585">
        <v>43503.510416666664</v>
      </c>
      <c r="C6363" s="376" t="s">
        <v>2050</v>
      </c>
      <c r="D6363" s="355">
        <v>3170</v>
      </c>
      <c r="E6363">
        <v>0.01</v>
      </c>
      <c r="F6363">
        <v>1.13341</v>
      </c>
      <c r="G6363" s="355">
        <v>0</v>
      </c>
      <c r="H6363">
        <v>1.13341</v>
      </c>
      <c r="I6363">
        <v>1.5</v>
      </c>
      <c r="J6363" s="355">
        <v>23919.5</v>
      </c>
    </row>
    <row r="6364" spans="1:10" x14ac:dyDescent="0.2">
      <c r="A6364">
        <v>15098</v>
      </c>
      <c r="B6364" s="585">
        <v>43503.510416666664</v>
      </c>
      <c r="C6364" s="376" t="s">
        <v>93</v>
      </c>
      <c r="D6364" s="355">
        <v>3171</v>
      </c>
      <c r="E6364">
        <v>0.01</v>
      </c>
      <c r="F6364">
        <v>1.1333800000000001</v>
      </c>
      <c r="G6364" s="355">
        <v>0</v>
      </c>
      <c r="H6364">
        <v>0</v>
      </c>
    </row>
    <row r="6365" spans="1:10" x14ac:dyDescent="0.2">
      <c r="A6365">
        <v>15120</v>
      </c>
      <c r="B6365" s="585">
        <v>43507.003472222219</v>
      </c>
      <c r="C6365" s="376" t="s">
        <v>2050</v>
      </c>
      <c r="D6365" s="355">
        <v>3171</v>
      </c>
      <c r="E6365">
        <v>0.01</v>
      </c>
      <c r="F6365">
        <v>1.1319399999999999</v>
      </c>
      <c r="G6365" s="355">
        <v>0</v>
      </c>
      <c r="H6365">
        <v>1.1319399999999999</v>
      </c>
      <c r="I6365">
        <v>1.5</v>
      </c>
      <c r="J6365" s="355">
        <v>23921</v>
      </c>
    </row>
    <row r="6366" spans="1:10" x14ac:dyDescent="0.2">
      <c r="A6366">
        <v>15106</v>
      </c>
      <c r="B6366" s="585">
        <v>43504.469444444447</v>
      </c>
      <c r="C6366" s="376" t="s">
        <v>92</v>
      </c>
      <c r="D6366" s="355">
        <v>3172</v>
      </c>
      <c r="E6366">
        <v>0.19</v>
      </c>
      <c r="F6366">
        <v>1.13229</v>
      </c>
      <c r="G6366" s="355">
        <v>0</v>
      </c>
      <c r="H6366">
        <v>0</v>
      </c>
    </row>
    <row r="6367" spans="1:10" x14ac:dyDescent="0.2">
      <c r="A6367">
        <v>15238</v>
      </c>
      <c r="B6367" s="585">
        <v>43514.197222222225</v>
      </c>
      <c r="C6367" s="376" t="s">
        <v>2050</v>
      </c>
      <c r="D6367" s="355">
        <v>3172</v>
      </c>
      <c r="E6367">
        <v>0.19</v>
      </c>
      <c r="F6367">
        <v>1.13205</v>
      </c>
      <c r="G6367" s="355">
        <v>0</v>
      </c>
      <c r="H6367">
        <v>1.13205</v>
      </c>
      <c r="I6367">
        <v>-23.95</v>
      </c>
      <c r="J6367" s="355">
        <v>23728.99</v>
      </c>
    </row>
    <row r="6368" spans="1:10" x14ac:dyDescent="0.2">
      <c r="A6368">
        <v>15121</v>
      </c>
      <c r="B6368" s="585">
        <v>43507.003472222219</v>
      </c>
      <c r="C6368" s="376" t="s">
        <v>93</v>
      </c>
      <c r="D6368" s="355">
        <v>3173</v>
      </c>
      <c r="E6368">
        <v>0.01</v>
      </c>
      <c r="F6368">
        <v>1.1318999999999999</v>
      </c>
      <c r="G6368" s="355">
        <v>0</v>
      </c>
      <c r="H6368">
        <v>0</v>
      </c>
    </row>
    <row r="6369" spans="1:10" x14ac:dyDescent="0.2">
      <c r="A6369">
        <v>15123</v>
      </c>
      <c r="B6369" s="585">
        <v>43507.499305555553</v>
      </c>
      <c r="C6369" s="376" t="s">
        <v>2050</v>
      </c>
      <c r="D6369" s="355">
        <v>3173</v>
      </c>
      <c r="E6369">
        <v>0.01</v>
      </c>
      <c r="F6369">
        <v>1.1303300000000001</v>
      </c>
      <c r="G6369" s="355">
        <v>0</v>
      </c>
      <c r="H6369">
        <v>1.1303300000000001</v>
      </c>
      <c r="I6369">
        <v>1.5</v>
      </c>
      <c r="J6369" s="355">
        <v>23922.5</v>
      </c>
    </row>
    <row r="6370" spans="1:10" x14ac:dyDescent="0.2">
      <c r="A6370">
        <v>15124</v>
      </c>
      <c r="B6370" s="585">
        <v>43507.499305555553</v>
      </c>
      <c r="C6370" s="376" t="s">
        <v>93</v>
      </c>
      <c r="D6370" s="355">
        <v>3174</v>
      </c>
      <c r="E6370">
        <v>0.01</v>
      </c>
      <c r="F6370">
        <v>1.1303000000000001</v>
      </c>
      <c r="G6370" s="355">
        <v>0</v>
      </c>
      <c r="H6370">
        <v>0</v>
      </c>
    </row>
    <row r="6371" spans="1:10" x14ac:dyDescent="0.2">
      <c r="A6371">
        <v>15126</v>
      </c>
      <c r="B6371" s="585">
        <v>43507.679861111108</v>
      </c>
      <c r="C6371" s="376" t="s">
        <v>2050</v>
      </c>
      <c r="D6371" s="355">
        <v>3174</v>
      </c>
      <c r="E6371">
        <v>0.01</v>
      </c>
      <c r="F6371">
        <v>1.12873</v>
      </c>
      <c r="G6371" s="355">
        <v>0</v>
      </c>
      <c r="H6371">
        <v>1.12873</v>
      </c>
      <c r="I6371">
        <v>1.5</v>
      </c>
      <c r="J6371" s="355">
        <v>23924</v>
      </c>
    </row>
    <row r="6372" spans="1:10" x14ac:dyDescent="0.2">
      <c r="A6372">
        <v>15127</v>
      </c>
      <c r="B6372" s="585">
        <v>43507.680555555555</v>
      </c>
      <c r="C6372" s="376" t="s">
        <v>93</v>
      </c>
      <c r="D6372" s="355">
        <v>3175</v>
      </c>
      <c r="E6372">
        <v>0.01</v>
      </c>
      <c r="F6372">
        <v>1.1287</v>
      </c>
      <c r="G6372" s="355">
        <v>0</v>
      </c>
      <c r="H6372">
        <v>0</v>
      </c>
    </row>
    <row r="6373" spans="1:10" x14ac:dyDescent="0.2">
      <c r="A6373">
        <v>15137</v>
      </c>
      <c r="B6373" s="585">
        <v>43507.825694444444</v>
      </c>
      <c r="C6373" s="376" t="s">
        <v>2050</v>
      </c>
      <c r="D6373" s="355">
        <v>3175</v>
      </c>
      <c r="E6373">
        <v>0.01</v>
      </c>
      <c r="F6373">
        <v>1.12713</v>
      </c>
      <c r="G6373" s="355">
        <v>0</v>
      </c>
      <c r="H6373">
        <v>1.12713</v>
      </c>
      <c r="I6373">
        <v>1.5</v>
      </c>
      <c r="J6373" s="355">
        <v>23925.5</v>
      </c>
    </row>
    <row r="6374" spans="1:10" x14ac:dyDescent="0.2">
      <c r="A6374">
        <v>15129</v>
      </c>
      <c r="B6374" s="585">
        <v>43507.680555555555</v>
      </c>
      <c r="C6374" s="376" t="s">
        <v>92</v>
      </c>
      <c r="D6374" s="355">
        <v>3176</v>
      </c>
      <c r="E6374">
        <v>0.34</v>
      </c>
      <c r="F6374">
        <v>1.1287100000000001</v>
      </c>
      <c r="G6374" s="355">
        <v>0</v>
      </c>
      <c r="H6374">
        <v>0</v>
      </c>
    </row>
    <row r="6375" spans="1:10" x14ac:dyDescent="0.2">
      <c r="A6375">
        <v>15239</v>
      </c>
      <c r="B6375" s="585">
        <v>43514.197222222225</v>
      </c>
      <c r="C6375" s="376" t="s">
        <v>2050</v>
      </c>
      <c r="D6375" s="355">
        <v>3176</v>
      </c>
      <c r="E6375">
        <v>0.34</v>
      </c>
      <c r="F6375">
        <v>1.13205</v>
      </c>
      <c r="G6375" s="355">
        <v>0</v>
      </c>
      <c r="H6375">
        <v>1.13205</v>
      </c>
      <c r="I6375">
        <v>82.91</v>
      </c>
      <c r="J6375" s="355">
        <v>23811.9</v>
      </c>
    </row>
    <row r="6376" spans="1:10" x14ac:dyDescent="0.2">
      <c r="A6376">
        <v>15138</v>
      </c>
      <c r="B6376" s="585">
        <v>43507.825694444444</v>
      </c>
      <c r="C6376" s="376" t="s">
        <v>93</v>
      </c>
      <c r="D6376" s="355">
        <v>3177</v>
      </c>
      <c r="E6376">
        <v>0.01</v>
      </c>
      <c r="F6376">
        <v>1.1271100000000001</v>
      </c>
      <c r="G6376" s="355">
        <v>0</v>
      </c>
      <c r="H6376">
        <v>0</v>
      </c>
    </row>
    <row r="6377" spans="1:10" x14ac:dyDescent="0.2">
      <c r="A6377">
        <v>15160</v>
      </c>
      <c r="B6377" s="585">
        <v>43509.806944444441</v>
      </c>
      <c r="C6377" s="376" t="s">
        <v>2050</v>
      </c>
      <c r="D6377" s="355">
        <v>3177</v>
      </c>
      <c r="E6377">
        <v>0.01</v>
      </c>
      <c r="F6377">
        <v>1.12805</v>
      </c>
      <c r="G6377" s="355">
        <v>0</v>
      </c>
      <c r="H6377">
        <v>1.12805</v>
      </c>
      <c r="I6377">
        <v>-0.88</v>
      </c>
      <c r="J6377" s="355">
        <v>23924.62</v>
      </c>
    </row>
    <row r="6378" spans="1:10" x14ac:dyDescent="0.2">
      <c r="A6378">
        <v>15148</v>
      </c>
      <c r="B6378" s="585">
        <v>43508.750694444447</v>
      </c>
      <c r="C6378" s="376" t="s">
        <v>93</v>
      </c>
      <c r="D6378" s="355">
        <v>3178</v>
      </c>
      <c r="E6378">
        <v>0.02</v>
      </c>
      <c r="F6378">
        <v>1.1307400000000001</v>
      </c>
      <c r="G6378" s="355">
        <v>0</v>
      </c>
      <c r="H6378">
        <v>0</v>
      </c>
    </row>
    <row r="6379" spans="1:10" x14ac:dyDescent="0.2">
      <c r="A6379">
        <v>15161</v>
      </c>
      <c r="B6379" s="585">
        <v>43509.806944444441</v>
      </c>
      <c r="C6379" s="376" t="s">
        <v>2050</v>
      </c>
      <c r="D6379" s="355">
        <v>3178</v>
      </c>
      <c r="E6379">
        <v>0.02</v>
      </c>
      <c r="F6379">
        <v>1.12805</v>
      </c>
      <c r="G6379" s="355">
        <v>0</v>
      </c>
      <c r="H6379">
        <v>1.12805</v>
      </c>
      <c r="I6379">
        <v>5.37</v>
      </c>
      <c r="J6379" s="355">
        <v>23929.99</v>
      </c>
    </row>
    <row r="6380" spans="1:10" x14ac:dyDescent="0.2">
      <c r="A6380">
        <v>15162</v>
      </c>
      <c r="B6380" s="585">
        <v>43509.806944444441</v>
      </c>
      <c r="C6380" s="376" t="s">
        <v>93</v>
      </c>
      <c r="D6380" s="355">
        <v>3179</v>
      </c>
      <c r="E6380">
        <v>0.01</v>
      </c>
      <c r="F6380">
        <v>1.1280399999999999</v>
      </c>
      <c r="G6380" s="355">
        <v>0</v>
      </c>
      <c r="H6380">
        <v>0</v>
      </c>
    </row>
    <row r="6381" spans="1:10" x14ac:dyDescent="0.2">
      <c r="A6381">
        <v>15164</v>
      </c>
      <c r="B6381" s="585">
        <v>43509.949305555558</v>
      </c>
      <c r="C6381" s="376" t="s">
        <v>2050</v>
      </c>
      <c r="D6381" s="355">
        <v>3179</v>
      </c>
      <c r="E6381">
        <v>0.01</v>
      </c>
      <c r="F6381">
        <v>1.1264700000000001</v>
      </c>
      <c r="G6381" s="355">
        <v>0</v>
      </c>
      <c r="H6381">
        <v>1.1264700000000001</v>
      </c>
      <c r="I6381">
        <v>1.5</v>
      </c>
      <c r="J6381" s="355">
        <v>23931.49</v>
      </c>
    </row>
    <row r="6382" spans="1:10" x14ac:dyDescent="0.2">
      <c r="A6382">
        <v>15165</v>
      </c>
      <c r="B6382" s="585">
        <v>43509.949305555558</v>
      </c>
      <c r="C6382" s="376" t="s">
        <v>93</v>
      </c>
      <c r="D6382" s="355">
        <v>3180</v>
      </c>
      <c r="E6382">
        <v>0.01</v>
      </c>
      <c r="F6382">
        <v>1.12646</v>
      </c>
      <c r="G6382" s="355">
        <v>0</v>
      </c>
      <c r="H6382">
        <v>0</v>
      </c>
    </row>
    <row r="6383" spans="1:10" x14ac:dyDescent="0.2">
      <c r="A6383">
        <v>15184</v>
      </c>
      <c r="B6383" s="585">
        <v>43510.025694444441</v>
      </c>
      <c r="C6383" s="376" t="s">
        <v>2050</v>
      </c>
      <c r="D6383" s="355">
        <v>3180</v>
      </c>
      <c r="E6383">
        <v>0.01</v>
      </c>
      <c r="F6383">
        <v>1.1250899999999999</v>
      </c>
      <c r="G6383" s="355">
        <v>0</v>
      </c>
      <c r="H6383">
        <v>1.1250899999999999</v>
      </c>
      <c r="I6383">
        <v>1.5</v>
      </c>
      <c r="J6383" s="355">
        <v>23932.99</v>
      </c>
    </row>
    <row r="6384" spans="1:10" x14ac:dyDescent="0.2">
      <c r="A6384">
        <v>15175</v>
      </c>
      <c r="B6384" s="585">
        <v>43510.025694444441</v>
      </c>
      <c r="C6384" s="376" t="s">
        <v>92</v>
      </c>
      <c r="D6384" s="355">
        <v>3181</v>
      </c>
      <c r="E6384">
        <v>0.61</v>
      </c>
      <c r="F6384">
        <v>1.1251100000000001</v>
      </c>
      <c r="G6384" s="355">
        <v>0</v>
      </c>
      <c r="H6384">
        <v>0</v>
      </c>
    </row>
    <row r="6385" spans="1:10" x14ac:dyDescent="0.2">
      <c r="A6385">
        <v>15240</v>
      </c>
      <c r="B6385" s="585">
        <v>43514.197222222225</v>
      </c>
      <c r="C6385" s="376" t="s">
        <v>2050</v>
      </c>
      <c r="D6385" s="355">
        <v>3181</v>
      </c>
      <c r="E6385">
        <v>0.61</v>
      </c>
      <c r="F6385">
        <v>1.13205</v>
      </c>
      <c r="G6385" s="355">
        <v>0</v>
      </c>
      <c r="H6385">
        <v>1.13205</v>
      </c>
      <c r="I6385">
        <v>404.58</v>
      </c>
      <c r="J6385" s="355">
        <v>24216.47</v>
      </c>
    </row>
    <row r="6386" spans="1:10" x14ac:dyDescent="0.2">
      <c r="A6386">
        <v>15185</v>
      </c>
      <c r="B6386" s="585">
        <v>43510.025694444441</v>
      </c>
      <c r="C6386" s="376" t="s">
        <v>93</v>
      </c>
      <c r="D6386" s="355">
        <v>3182</v>
      </c>
      <c r="E6386">
        <v>0.01</v>
      </c>
      <c r="F6386">
        <v>1.12503</v>
      </c>
      <c r="G6386" s="355">
        <v>0</v>
      </c>
      <c r="H6386">
        <v>0</v>
      </c>
    </row>
    <row r="6387" spans="1:10" x14ac:dyDescent="0.2">
      <c r="A6387">
        <v>15190</v>
      </c>
      <c r="B6387" s="585">
        <v>43510.438888888886</v>
      </c>
      <c r="C6387" s="376" t="s">
        <v>2050</v>
      </c>
      <c r="D6387" s="355">
        <v>3182</v>
      </c>
      <c r="E6387">
        <v>0.01</v>
      </c>
      <c r="F6387">
        <v>1.1257900000000001</v>
      </c>
      <c r="G6387" s="355">
        <v>0</v>
      </c>
      <c r="H6387">
        <v>1.1257900000000001</v>
      </c>
      <c r="I6387">
        <v>-0.83</v>
      </c>
      <c r="J6387" s="355">
        <v>23932.16</v>
      </c>
    </row>
    <row r="6388" spans="1:10" x14ac:dyDescent="0.2">
      <c r="A6388">
        <v>15187</v>
      </c>
      <c r="B6388" s="585">
        <v>43510.39166666667</v>
      </c>
      <c r="C6388" s="376" t="s">
        <v>93</v>
      </c>
      <c r="D6388" s="355">
        <v>3183</v>
      </c>
      <c r="E6388">
        <v>0.02</v>
      </c>
      <c r="F6388">
        <v>1.12853</v>
      </c>
      <c r="G6388" s="355">
        <v>0</v>
      </c>
      <c r="H6388">
        <v>0</v>
      </c>
    </row>
    <row r="6389" spans="1:10" x14ac:dyDescent="0.2">
      <c r="A6389">
        <v>15191</v>
      </c>
      <c r="B6389" s="585">
        <v>43510.438888888886</v>
      </c>
      <c r="C6389" s="376" t="s">
        <v>2050</v>
      </c>
      <c r="D6389" s="355">
        <v>3183</v>
      </c>
      <c r="E6389">
        <v>0.02</v>
      </c>
      <c r="F6389">
        <v>1.1257900000000001</v>
      </c>
      <c r="G6389" s="355">
        <v>0</v>
      </c>
      <c r="H6389">
        <v>1.1257900000000001</v>
      </c>
      <c r="I6389">
        <v>5.34</v>
      </c>
      <c r="J6389" s="355">
        <v>23937.5</v>
      </c>
    </row>
    <row r="6390" spans="1:10" x14ac:dyDescent="0.2">
      <c r="A6390">
        <v>15192</v>
      </c>
      <c r="B6390" s="585">
        <v>43510.438888888886</v>
      </c>
      <c r="C6390" s="376" t="s">
        <v>93</v>
      </c>
      <c r="D6390" s="355">
        <v>3184</v>
      </c>
      <c r="E6390">
        <v>0.01</v>
      </c>
      <c r="F6390">
        <v>1.12578</v>
      </c>
      <c r="G6390" s="355">
        <v>0</v>
      </c>
      <c r="H6390">
        <v>0</v>
      </c>
    </row>
    <row r="6391" spans="1:10" x14ac:dyDescent="0.2">
      <c r="A6391">
        <v>15197</v>
      </c>
      <c r="B6391" s="585">
        <v>43510.738194444442</v>
      </c>
      <c r="C6391" s="376" t="s">
        <v>2050</v>
      </c>
      <c r="D6391" s="355">
        <v>3184</v>
      </c>
      <c r="E6391">
        <v>0.01</v>
      </c>
      <c r="F6391">
        <v>1.1271199999999999</v>
      </c>
      <c r="G6391" s="355">
        <v>0</v>
      </c>
      <c r="H6391">
        <v>1.1271199999999999</v>
      </c>
      <c r="I6391">
        <v>-1.41</v>
      </c>
      <c r="J6391" s="355">
        <v>23936.09</v>
      </c>
    </row>
    <row r="6392" spans="1:10" x14ac:dyDescent="0.2">
      <c r="A6392">
        <v>15194</v>
      </c>
      <c r="B6392" s="585">
        <v>43510.649305555555</v>
      </c>
      <c r="C6392" s="376" t="s">
        <v>93</v>
      </c>
      <c r="D6392" s="355">
        <v>3185</v>
      </c>
      <c r="E6392">
        <v>0.02</v>
      </c>
      <c r="F6392">
        <v>1.13015</v>
      </c>
      <c r="G6392" s="355">
        <v>0</v>
      </c>
      <c r="H6392">
        <v>0</v>
      </c>
    </row>
    <row r="6393" spans="1:10" x14ac:dyDescent="0.2">
      <c r="A6393">
        <v>15198</v>
      </c>
      <c r="B6393" s="585">
        <v>43510.738194444442</v>
      </c>
      <c r="C6393" s="376" t="s">
        <v>2050</v>
      </c>
      <c r="D6393" s="355">
        <v>3185</v>
      </c>
      <c r="E6393">
        <v>0.02</v>
      </c>
      <c r="F6393">
        <v>1.1271199999999999</v>
      </c>
      <c r="G6393" s="355">
        <v>0</v>
      </c>
      <c r="H6393">
        <v>1.1271199999999999</v>
      </c>
      <c r="I6393">
        <v>5.92</v>
      </c>
      <c r="J6393" s="355">
        <v>23942.01</v>
      </c>
    </row>
    <row r="6394" spans="1:10" x14ac:dyDescent="0.2">
      <c r="A6394">
        <v>15199</v>
      </c>
      <c r="B6394" s="585">
        <v>43510.738194444442</v>
      </c>
      <c r="C6394" s="376" t="s">
        <v>93</v>
      </c>
      <c r="D6394" s="355">
        <v>3186</v>
      </c>
      <c r="E6394">
        <v>0.01</v>
      </c>
      <c r="F6394">
        <v>1.1270899999999999</v>
      </c>
      <c r="G6394" s="355">
        <v>0</v>
      </c>
      <c r="H6394">
        <v>0</v>
      </c>
    </row>
    <row r="6395" spans="1:10" x14ac:dyDescent="0.2">
      <c r="A6395">
        <v>15210</v>
      </c>
      <c r="B6395" s="585">
        <v>43511.64166666667</v>
      </c>
      <c r="C6395" s="376" t="s">
        <v>2050</v>
      </c>
      <c r="D6395" s="355">
        <v>3186</v>
      </c>
      <c r="E6395">
        <v>0.01</v>
      </c>
      <c r="F6395">
        <v>1.1255900000000001</v>
      </c>
      <c r="G6395" s="355">
        <v>0</v>
      </c>
      <c r="H6395">
        <v>1.1255900000000001</v>
      </c>
      <c r="I6395">
        <v>1.5</v>
      </c>
      <c r="J6395" s="355">
        <v>23943.5</v>
      </c>
    </row>
    <row r="6396" spans="1:10" x14ac:dyDescent="0.2">
      <c r="A6396">
        <v>15211</v>
      </c>
      <c r="B6396" s="585">
        <v>43511.64166666667</v>
      </c>
      <c r="C6396" s="376" t="s">
        <v>93</v>
      </c>
      <c r="D6396" s="355">
        <v>3187</v>
      </c>
      <c r="E6396">
        <v>0.01</v>
      </c>
      <c r="F6396">
        <v>1.12558</v>
      </c>
      <c r="G6396" s="355">
        <v>0</v>
      </c>
      <c r="H6396">
        <v>0</v>
      </c>
    </row>
    <row r="6397" spans="1:10" x14ac:dyDescent="0.2">
      <c r="A6397">
        <v>15213</v>
      </c>
      <c r="B6397" s="585">
        <v>43511.644444444442</v>
      </c>
      <c r="C6397" s="376" t="s">
        <v>2050</v>
      </c>
      <c r="D6397" s="355">
        <v>3187</v>
      </c>
      <c r="E6397">
        <v>0.01</v>
      </c>
      <c r="F6397">
        <v>1.12401</v>
      </c>
      <c r="G6397" s="355">
        <v>0</v>
      </c>
      <c r="H6397">
        <v>1.12401</v>
      </c>
      <c r="I6397">
        <v>1.5</v>
      </c>
      <c r="J6397" s="355">
        <v>23945</v>
      </c>
    </row>
    <row r="6398" spans="1:10" x14ac:dyDescent="0.2">
      <c r="A6398">
        <v>15214</v>
      </c>
      <c r="B6398" s="585">
        <v>43511.645833333336</v>
      </c>
      <c r="C6398" s="376" t="s">
        <v>93</v>
      </c>
      <c r="D6398" s="355">
        <v>3188</v>
      </c>
      <c r="E6398">
        <v>0.01</v>
      </c>
      <c r="F6398">
        <v>1.1236900000000001</v>
      </c>
      <c r="G6398" s="355">
        <v>0</v>
      </c>
      <c r="H6398">
        <v>0</v>
      </c>
    </row>
    <row r="6399" spans="1:10" x14ac:dyDescent="0.2">
      <c r="A6399">
        <v>15355</v>
      </c>
      <c r="B6399" s="585">
        <v>43524.727083333331</v>
      </c>
      <c r="C6399" s="376" t="s">
        <v>2050</v>
      </c>
      <c r="D6399" s="355">
        <v>3188</v>
      </c>
      <c r="E6399">
        <v>0.01</v>
      </c>
      <c r="F6399">
        <v>1.1361300000000001</v>
      </c>
      <c r="G6399" s="355">
        <v>0</v>
      </c>
      <c r="H6399">
        <v>1.1361300000000001</v>
      </c>
      <c r="I6399">
        <v>-11.66</v>
      </c>
      <c r="J6399" s="355">
        <v>24233.35</v>
      </c>
    </row>
    <row r="6400" spans="1:10" x14ac:dyDescent="0.2">
      <c r="A6400">
        <v>15216</v>
      </c>
      <c r="B6400" s="585">
        <v>43511.677083333336</v>
      </c>
      <c r="C6400" s="376" t="s">
        <v>93</v>
      </c>
      <c r="D6400" s="355">
        <v>3189</v>
      </c>
      <c r="E6400">
        <v>0.02</v>
      </c>
      <c r="F6400">
        <v>1.1274500000000001</v>
      </c>
      <c r="G6400" s="355">
        <v>0</v>
      </c>
      <c r="H6400">
        <v>0</v>
      </c>
    </row>
    <row r="6401" spans="1:10" x14ac:dyDescent="0.2">
      <c r="A6401">
        <v>15356</v>
      </c>
      <c r="B6401" s="585">
        <v>43524.727083333331</v>
      </c>
      <c r="C6401" s="376" t="s">
        <v>2050</v>
      </c>
      <c r="D6401" s="355">
        <v>3189</v>
      </c>
      <c r="E6401">
        <v>0.02</v>
      </c>
      <c r="F6401">
        <v>1.1361300000000001</v>
      </c>
      <c r="G6401" s="355">
        <v>0</v>
      </c>
      <c r="H6401">
        <v>1.1361300000000001</v>
      </c>
      <c r="I6401">
        <v>-15.8</v>
      </c>
      <c r="J6401" s="355">
        <v>24217.55</v>
      </c>
    </row>
    <row r="6402" spans="1:10" x14ac:dyDescent="0.2">
      <c r="A6402">
        <v>15229</v>
      </c>
      <c r="B6402" s="585">
        <v>43514.160416666666</v>
      </c>
      <c r="C6402" s="376" t="s">
        <v>93</v>
      </c>
      <c r="D6402" s="355">
        <v>3190</v>
      </c>
      <c r="E6402">
        <v>0.03</v>
      </c>
      <c r="F6402">
        <v>1.13096</v>
      </c>
      <c r="G6402" s="355">
        <v>0</v>
      </c>
      <c r="H6402">
        <v>0</v>
      </c>
    </row>
    <row r="6403" spans="1:10" x14ac:dyDescent="0.2">
      <c r="A6403">
        <v>15357</v>
      </c>
      <c r="B6403" s="585">
        <v>43524.727083333331</v>
      </c>
      <c r="C6403" s="376" t="s">
        <v>2050</v>
      </c>
      <c r="D6403" s="355">
        <v>3190</v>
      </c>
      <c r="E6403">
        <v>0.03</v>
      </c>
      <c r="F6403">
        <v>1.1361300000000001</v>
      </c>
      <c r="G6403" s="355">
        <v>0</v>
      </c>
      <c r="H6403">
        <v>1.1361300000000001</v>
      </c>
      <c r="I6403">
        <v>-13.37</v>
      </c>
      <c r="J6403" s="355">
        <v>24204.18</v>
      </c>
    </row>
    <row r="6404" spans="1:10" x14ac:dyDescent="0.2">
      <c r="A6404">
        <v>15241</v>
      </c>
      <c r="B6404" s="585">
        <v>43514.197222222225</v>
      </c>
      <c r="C6404" s="376" t="s">
        <v>92</v>
      </c>
      <c r="D6404" s="355">
        <v>3191</v>
      </c>
      <c r="E6404">
        <v>0.01</v>
      </c>
      <c r="F6404">
        <v>1.13209</v>
      </c>
      <c r="G6404" s="355">
        <v>0</v>
      </c>
      <c r="H6404">
        <v>0</v>
      </c>
    </row>
    <row r="6405" spans="1:10" x14ac:dyDescent="0.2">
      <c r="A6405">
        <v>15250</v>
      </c>
      <c r="B6405" s="585">
        <v>43515.681250000001</v>
      </c>
      <c r="C6405" s="376" t="s">
        <v>2050</v>
      </c>
      <c r="D6405" s="355">
        <v>3191</v>
      </c>
      <c r="E6405">
        <v>0.01</v>
      </c>
      <c r="F6405">
        <v>1.13137</v>
      </c>
      <c r="G6405" s="355">
        <v>0</v>
      </c>
      <c r="H6405">
        <v>1.13137</v>
      </c>
      <c r="I6405">
        <v>-0.91</v>
      </c>
      <c r="J6405" s="355">
        <v>24215.56</v>
      </c>
    </row>
    <row r="6406" spans="1:10" x14ac:dyDescent="0.2">
      <c r="A6406">
        <v>15247</v>
      </c>
      <c r="B6406" s="585">
        <v>43515.556250000001</v>
      </c>
      <c r="C6406" s="376" t="s">
        <v>92</v>
      </c>
      <c r="D6406" s="355">
        <v>3192</v>
      </c>
      <c r="E6406">
        <v>0.02</v>
      </c>
      <c r="F6406">
        <v>1.12859</v>
      </c>
      <c r="G6406" s="355">
        <v>0</v>
      </c>
      <c r="H6406">
        <v>0</v>
      </c>
    </row>
    <row r="6407" spans="1:10" x14ac:dyDescent="0.2">
      <c r="A6407">
        <v>15251</v>
      </c>
      <c r="B6407" s="585">
        <v>43515.681250000001</v>
      </c>
      <c r="C6407" s="376" t="s">
        <v>2050</v>
      </c>
      <c r="D6407" s="355">
        <v>3192</v>
      </c>
      <c r="E6407">
        <v>0.02</v>
      </c>
      <c r="F6407">
        <v>1.13137</v>
      </c>
      <c r="G6407" s="355">
        <v>0</v>
      </c>
      <c r="H6407">
        <v>1.13137</v>
      </c>
      <c r="I6407">
        <v>5.42</v>
      </c>
      <c r="J6407" s="355">
        <v>24220.98</v>
      </c>
    </row>
    <row r="6408" spans="1:10" x14ac:dyDescent="0.2">
      <c r="A6408">
        <v>15252</v>
      </c>
      <c r="B6408" s="585">
        <v>43515.681250000001</v>
      </c>
      <c r="C6408" s="376" t="s">
        <v>92</v>
      </c>
      <c r="D6408" s="355">
        <v>3193</v>
      </c>
      <c r="E6408">
        <v>0.01</v>
      </c>
      <c r="F6408">
        <v>1.1313899999999999</v>
      </c>
      <c r="G6408" s="355">
        <v>0</v>
      </c>
      <c r="H6408">
        <v>0</v>
      </c>
    </row>
    <row r="6409" spans="1:10" x14ac:dyDescent="0.2">
      <c r="A6409">
        <v>15254</v>
      </c>
      <c r="B6409" s="585">
        <v>43515.745138888888</v>
      </c>
      <c r="C6409" s="376" t="s">
        <v>2050</v>
      </c>
      <c r="D6409" s="355">
        <v>3193</v>
      </c>
      <c r="E6409">
        <v>0.01</v>
      </c>
      <c r="F6409">
        <v>1.13296</v>
      </c>
      <c r="G6409" s="355">
        <v>0</v>
      </c>
      <c r="H6409">
        <v>1.13296</v>
      </c>
      <c r="I6409">
        <v>1.5</v>
      </c>
      <c r="J6409" s="355">
        <v>24222.48</v>
      </c>
    </row>
    <row r="6410" spans="1:10" x14ac:dyDescent="0.2">
      <c r="A6410">
        <v>15255</v>
      </c>
      <c r="B6410" s="585">
        <v>43515.745138888888</v>
      </c>
      <c r="C6410" s="376" t="s">
        <v>92</v>
      </c>
      <c r="D6410" s="355">
        <v>3194</v>
      </c>
      <c r="E6410">
        <v>0.01</v>
      </c>
      <c r="F6410">
        <v>1.133</v>
      </c>
      <c r="G6410" s="355">
        <v>0</v>
      </c>
      <c r="H6410">
        <v>0</v>
      </c>
    </row>
    <row r="6411" spans="1:10" x14ac:dyDescent="0.2">
      <c r="A6411">
        <v>15262</v>
      </c>
      <c r="B6411" s="585">
        <v>43515.8125</v>
      </c>
      <c r="C6411" s="376" t="s">
        <v>2050</v>
      </c>
      <c r="D6411" s="355">
        <v>3194</v>
      </c>
      <c r="E6411">
        <v>0.01</v>
      </c>
      <c r="F6411">
        <v>1.1345700000000001</v>
      </c>
      <c r="G6411" s="355">
        <v>0</v>
      </c>
      <c r="H6411">
        <v>1.1345700000000001</v>
      </c>
      <c r="I6411">
        <v>1.5</v>
      </c>
      <c r="J6411" s="355">
        <v>24223.98</v>
      </c>
    </row>
    <row r="6412" spans="1:10" x14ac:dyDescent="0.2">
      <c r="A6412">
        <v>15257</v>
      </c>
      <c r="B6412" s="585">
        <v>43515.8125</v>
      </c>
      <c r="C6412" s="376" t="s">
        <v>93</v>
      </c>
      <c r="D6412" s="355">
        <v>3195</v>
      </c>
      <c r="E6412">
        <v>0.06</v>
      </c>
      <c r="F6412">
        <v>1.13446</v>
      </c>
      <c r="G6412" s="355">
        <v>0</v>
      </c>
      <c r="H6412">
        <v>0</v>
      </c>
    </row>
    <row r="6413" spans="1:10" x14ac:dyDescent="0.2">
      <c r="A6413">
        <v>15358</v>
      </c>
      <c r="B6413" s="585">
        <v>43524.727083333331</v>
      </c>
      <c r="C6413" s="376" t="s">
        <v>2050</v>
      </c>
      <c r="D6413" s="355">
        <v>3195</v>
      </c>
      <c r="E6413">
        <v>0.06</v>
      </c>
      <c r="F6413">
        <v>1.1361300000000001</v>
      </c>
      <c r="G6413" s="355">
        <v>0</v>
      </c>
      <c r="H6413">
        <v>1.1361300000000001</v>
      </c>
      <c r="I6413">
        <v>-6.12</v>
      </c>
      <c r="J6413" s="355">
        <v>24198.06</v>
      </c>
    </row>
    <row r="6414" spans="1:10" x14ac:dyDescent="0.2">
      <c r="A6414">
        <v>15263</v>
      </c>
      <c r="B6414" s="585">
        <v>43515.8125</v>
      </c>
      <c r="C6414" s="376" t="s">
        <v>92</v>
      </c>
      <c r="D6414" s="355">
        <v>3196</v>
      </c>
      <c r="E6414">
        <v>0.01</v>
      </c>
      <c r="F6414">
        <v>1.13469</v>
      </c>
      <c r="G6414" s="355">
        <v>0</v>
      </c>
      <c r="H6414">
        <v>0</v>
      </c>
    </row>
    <row r="6415" spans="1:10" x14ac:dyDescent="0.2">
      <c r="A6415">
        <v>15270</v>
      </c>
      <c r="B6415" s="585">
        <v>43516.774305555555</v>
      </c>
      <c r="C6415" s="376" t="s">
        <v>2050</v>
      </c>
      <c r="D6415" s="355">
        <v>3196</v>
      </c>
      <c r="E6415">
        <v>0.01</v>
      </c>
      <c r="F6415">
        <v>1.1363799999999999</v>
      </c>
      <c r="G6415" s="355">
        <v>0</v>
      </c>
      <c r="H6415">
        <v>1.1363799999999999</v>
      </c>
      <c r="I6415">
        <v>1.5</v>
      </c>
      <c r="J6415" s="355">
        <v>24225.48</v>
      </c>
    </row>
    <row r="6416" spans="1:10" x14ac:dyDescent="0.2">
      <c r="A6416">
        <v>15271</v>
      </c>
      <c r="B6416" s="585">
        <v>43516.774305555555</v>
      </c>
      <c r="C6416" s="376" t="s">
        <v>92</v>
      </c>
      <c r="D6416" s="355">
        <v>3197</v>
      </c>
      <c r="E6416">
        <v>0.01</v>
      </c>
      <c r="F6416">
        <v>1.13639</v>
      </c>
      <c r="G6416" s="355">
        <v>0</v>
      </c>
      <c r="H6416">
        <v>0</v>
      </c>
    </row>
    <row r="6417" spans="1:10" x14ac:dyDescent="0.2">
      <c r="A6417">
        <v>15281</v>
      </c>
      <c r="B6417" s="585">
        <v>43517.427083333336</v>
      </c>
      <c r="C6417" s="376" t="s">
        <v>2050</v>
      </c>
      <c r="D6417" s="355">
        <v>3197</v>
      </c>
      <c r="E6417">
        <v>0.01</v>
      </c>
      <c r="F6417">
        <v>1.1356900000000001</v>
      </c>
      <c r="G6417" s="355">
        <v>0</v>
      </c>
      <c r="H6417">
        <v>1.1356900000000001</v>
      </c>
      <c r="I6417">
        <v>-1.1299999999999999</v>
      </c>
      <c r="J6417" s="355">
        <v>24224.36</v>
      </c>
    </row>
    <row r="6418" spans="1:10" x14ac:dyDescent="0.2">
      <c r="A6418">
        <v>15278</v>
      </c>
      <c r="B6418" s="585">
        <v>43517.357638888891</v>
      </c>
      <c r="C6418" s="376" t="s">
        <v>92</v>
      </c>
      <c r="D6418" s="355">
        <v>3198</v>
      </c>
      <c r="E6418">
        <v>0.02</v>
      </c>
      <c r="F6418">
        <v>1.1328</v>
      </c>
      <c r="G6418" s="355">
        <v>0</v>
      </c>
      <c r="H6418">
        <v>0</v>
      </c>
    </row>
    <row r="6419" spans="1:10" x14ac:dyDescent="0.2">
      <c r="A6419">
        <v>15282</v>
      </c>
      <c r="B6419" s="585">
        <v>43517.427083333336</v>
      </c>
      <c r="C6419" s="376" t="s">
        <v>2050</v>
      </c>
      <c r="D6419" s="355">
        <v>3198</v>
      </c>
      <c r="E6419">
        <v>0.02</v>
      </c>
      <c r="F6419">
        <v>1.1356900000000001</v>
      </c>
      <c r="G6419" s="355">
        <v>0</v>
      </c>
      <c r="H6419">
        <v>1.1356900000000001</v>
      </c>
      <c r="I6419">
        <v>5.64</v>
      </c>
      <c r="J6419" s="355">
        <v>24230</v>
      </c>
    </row>
    <row r="6420" spans="1:10" x14ac:dyDescent="0.2">
      <c r="A6420">
        <v>15283</v>
      </c>
      <c r="B6420" s="585">
        <v>43517.430555555555</v>
      </c>
      <c r="C6420" s="376" t="s">
        <v>92</v>
      </c>
      <c r="D6420" s="355">
        <v>3199</v>
      </c>
      <c r="E6420">
        <v>0.01</v>
      </c>
      <c r="F6420">
        <v>1.13581</v>
      </c>
      <c r="G6420" s="355">
        <v>0</v>
      </c>
      <c r="H6420">
        <v>0</v>
      </c>
    </row>
    <row r="6421" spans="1:10" x14ac:dyDescent="0.2">
      <c r="A6421">
        <v>15288</v>
      </c>
      <c r="B6421" s="585">
        <v>43517.583333333336</v>
      </c>
      <c r="C6421" s="376" t="s">
        <v>2050</v>
      </c>
      <c r="D6421" s="355">
        <v>3199</v>
      </c>
      <c r="E6421">
        <v>0.01</v>
      </c>
      <c r="F6421">
        <v>1.13504</v>
      </c>
      <c r="G6421" s="355">
        <v>0</v>
      </c>
      <c r="H6421">
        <v>1.13504</v>
      </c>
      <c r="I6421">
        <v>-0.84</v>
      </c>
      <c r="J6421" s="355">
        <v>24229.16</v>
      </c>
    </row>
    <row r="6422" spans="1:10" x14ac:dyDescent="0.2">
      <c r="A6422">
        <v>15285</v>
      </c>
      <c r="B6422" s="585">
        <v>43517.493055555555</v>
      </c>
      <c r="C6422" s="376" t="s">
        <v>92</v>
      </c>
      <c r="D6422" s="355">
        <v>3200</v>
      </c>
      <c r="E6422">
        <v>0.02</v>
      </c>
      <c r="F6422">
        <v>1.1323000000000001</v>
      </c>
      <c r="G6422" s="355">
        <v>0</v>
      </c>
      <c r="H6422">
        <v>0</v>
      </c>
    </row>
    <row r="6423" spans="1:10" x14ac:dyDescent="0.2">
      <c r="A6423">
        <v>15289</v>
      </c>
      <c r="B6423" s="585">
        <v>43517.583333333336</v>
      </c>
      <c r="C6423" s="376" t="s">
        <v>2050</v>
      </c>
      <c r="D6423" s="355">
        <v>3200</v>
      </c>
      <c r="E6423">
        <v>0.02</v>
      </c>
      <c r="F6423">
        <v>1.13504</v>
      </c>
      <c r="G6423" s="355">
        <v>0</v>
      </c>
      <c r="H6423">
        <v>1.13504</v>
      </c>
      <c r="I6423">
        <v>5.34</v>
      </c>
      <c r="J6423" s="355">
        <v>24234.5</v>
      </c>
    </row>
    <row r="6424" spans="1:10" x14ac:dyDescent="0.2">
      <c r="A6424">
        <v>15290</v>
      </c>
      <c r="B6424" s="585">
        <v>43517.583333333336</v>
      </c>
      <c r="C6424" s="376" t="s">
        <v>92</v>
      </c>
      <c r="D6424" s="355">
        <v>3201</v>
      </c>
      <c r="E6424">
        <v>0.01</v>
      </c>
      <c r="F6424">
        <v>1.1350499999999999</v>
      </c>
      <c r="G6424" s="355">
        <v>0</v>
      </c>
      <c r="H6424">
        <v>0</v>
      </c>
    </row>
    <row r="6425" spans="1:10" x14ac:dyDescent="0.2">
      <c r="A6425">
        <v>15292</v>
      </c>
      <c r="B6425" s="585">
        <v>43517.645833333336</v>
      </c>
      <c r="C6425" s="376" t="s">
        <v>2050</v>
      </c>
      <c r="D6425" s="355">
        <v>3201</v>
      </c>
      <c r="E6425">
        <v>0.01</v>
      </c>
      <c r="F6425">
        <v>1.13662</v>
      </c>
      <c r="G6425" s="355">
        <v>0</v>
      </c>
      <c r="H6425">
        <v>1.13662</v>
      </c>
      <c r="I6425">
        <v>1.5</v>
      </c>
      <c r="J6425" s="355">
        <v>24236</v>
      </c>
    </row>
    <row r="6426" spans="1:10" x14ac:dyDescent="0.2">
      <c r="A6426">
        <v>15293</v>
      </c>
      <c r="B6426" s="585">
        <v>43517.649305555555</v>
      </c>
      <c r="C6426" s="376" t="s">
        <v>92</v>
      </c>
      <c r="D6426" s="355">
        <v>3202</v>
      </c>
      <c r="E6426">
        <v>0.01</v>
      </c>
      <c r="F6426">
        <v>1.13609</v>
      </c>
      <c r="G6426" s="355">
        <v>0</v>
      </c>
      <c r="H6426">
        <v>0</v>
      </c>
    </row>
    <row r="6427" spans="1:10" x14ac:dyDescent="0.2">
      <c r="A6427">
        <v>15304</v>
      </c>
      <c r="B6427" s="585">
        <v>43518.740277777775</v>
      </c>
      <c r="C6427" s="376" t="s">
        <v>2050</v>
      </c>
      <c r="D6427" s="355">
        <v>3202</v>
      </c>
      <c r="E6427">
        <v>0.01</v>
      </c>
      <c r="F6427">
        <v>1.13544</v>
      </c>
      <c r="G6427" s="355">
        <v>0</v>
      </c>
      <c r="H6427">
        <v>1.13544</v>
      </c>
      <c r="I6427">
        <v>-0.84</v>
      </c>
      <c r="J6427" s="355">
        <v>24235.16</v>
      </c>
    </row>
    <row r="6428" spans="1:10" x14ac:dyDescent="0.2">
      <c r="A6428">
        <v>15295</v>
      </c>
      <c r="B6428" s="585">
        <v>43517.802083333336</v>
      </c>
      <c r="C6428" s="376" t="s">
        <v>92</v>
      </c>
      <c r="D6428" s="355">
        <v>3203</v>
      </c>
      <c r="E6428">
        <v>0.02</v>
      </c>
      <c r="F6428">
        <v>1.1325799999999999</v>
      </c>
      <c r="G6428" s="355">
        <v>0</v>
      </c>
      <c r="H6428">
        <v>0</v>
      </c>
    </row>
    <row r="6429" spans="1:10" x14ac:dyDescent="0.2">
      <c r="A6429">
        <v>15305</v>
      </c>
      <c r="B6429" s="585">
        <v>43518.740277777775</v>
      </c>
      <c r="C6429" s="376" t="s">
        <v>2050</v>
      </c>
      <c r="D6429" s="355">
        <v>3203</v>
      </c>
      <c r="E6429">
        <v>0.02</v>
      </c>
      <c r="F6429">
        <v>1.13544</v>
      </c>
      <c r="G6429" s="355">
        <v>0</v>
      </c>
      <c r="H6429">
        <v>1.13544</v>
      </c>
      <c r="I6429">
        <v>5.34</v>
      </c>
      <c r="J6429" s="355">
        <v>24240.5</v>
      </c>
    </row>
    <row r="6430" spans="1:10" x14ac:dyDescent="0.2">
      <c r="A6430">
        <v>15306</v>
      </c>
      <c r="B6430" s="585">
        <v>43518.740277777775</v>
      </c>
      <c r="C6430" s="376" t="s">
        <v>92</v>
      </c>
      <c r="D6430" s="355">
        <v>3204</v>
      </c>
      <c r="E6430">
        <v>0.01</v>
      </c>
      <c r="F6430">
        <v>1.13547</v>
      </c>
      <c r="G6430" s="355">
        <v>0</v>
      </c>
      <c r="H6430">
        <v>0</v>
      </c>
    </row>
    <row r="6431" spans="1:10" x14ac:dyDescent="0.2">
      <c r="A6431">
        <v>15318</v>
      </c>
      <c r="B6431" s="585">
        <v>43522.659722222219</v>
      </c>
      <c r="C6431" s="376" t="s">
        <v>2050</v>
      </c>
      <c r="D6431" s="355">
        <v>3204</v>
      </c>
      <c r="E6431">
        <v>0.01</v>
      </c>
      <c r="F6431">
        <v>1.1372800000000001</v>
      </c>
      <c r="G6431" s="355">
        <v>0</v>
      </c>
      <c r="H6431">
        <v>1.1372800000000001</v>
      </c>
      <c r="I6431">
        <v>1.5</v>
      </c>
      <c r="J6431" s="355">
        <v>24242</v>
      </c>
    </row>
    <row r="6432" spans="1:10" x14ac:dyDescent="0.2">
      <c r="A6432">
        <v>15319</v>
      </c>
      <c r="B6432" s="585">
        <v>43522.659722222219</v>
      </c>
      <c r="C6432" s="376" t="s">
        <v>92</v>
      </c>
      <c r="D6432" s="355">
        <v>3205</v>
      </c>
      <c r="E6432">
        <v>0.01</v>
      </c>
      <c r="F6432">
        <v>1.1373</v>
      </c>
      <c r="G6432" s="355">
        <v>0</v>
      </c>
      <c r="H6432">
        <v>0</v>
      </c>
    </row>
    <row r="6433" spans="1:10" x14ac:dyDescent="0.2">
      <c r="A6433">
        <v>15327</v>
      </c>
      <c r="B6433" s="585">
        <v>43522.887499999997</v>
      </c>
      <c r="C6433" s="376" t="s">
        <v>2050</v>
      </c>
      <c r="D6433" s="355">
        <v>3205</v>
      </c>
      <c r="E6433">
        <v>0.01</v>
      </c>
      <c r="F6433">
        <v>1.13887</v>
      </c>
      <c r="G6433" s="355">
        <v>0</v>
      </c>
      <c r="H6433">
        <v>1.13887</v>
      </c>
      <c r="I6433">
        <v>1.5</v>
      </c>
      <c r="J6433" s="355">
        <v>24243.5</v>
      </c>
    </row>
    <row r="6434" spans="1:10" x14ac:dyDescent="0.2">
      <c r="A6434">
        <v>15321</v>
      </c>
      <c r="B6434" s="585">
        <v>43522.781944444447</v>
      </c>
      <c r="C6434" s="376" t="s">
        <v>93</v>
      </c>
      <c r="D6434" s="355">
        <v>3206</v>
      </c>
      <c r="E6434">
        <v>0.1</v>
      </c>
      <c r="F6434">
        <v>1.1379600000000001</v>
      </c>
      <c r="G6434" s="355">
        <v>0</v>
      </c>
      <c r="H6434">
        <v>0</v>
      </c>
    </row>
    <row r="6435" spans="1:10" x14ac:dyDescent="0.2">
      <c r="A6435">
        <v>15359</v>
      </c>
      <c r="B6435" s="585">
        <v>43524.727083333331</v>
      </c>
      <c r="C6435" s="376" t="s">
        <v>2050</v>
      </c>
      <c r="D6435" s="355">
        <v>3206</v>
      </c>
      <c r="E6435">
        <v>0.1</v>
      </c>
      <c r="F6435">
        <v>1.1361300000000001</v>
      </c>
      <c r="G6435" s="355">
        <v>0</v>
      </c>
      <c r="H6435">
        <v>1.1361300000000001</v>
      </c>
      <c r="I6435">
        <v>20.22</v>
      </c>
      <c r="J6435" s="355">
        <v>24218.28</v>
      </c>
    </row>
    <row r="6436" spans="1:10" x14ac:dyDescent="0.2">
      <c r="A6436">
        <v>15328</v>
      </c>
      <c r="B6436" s="585">
        <v>43522.887499999997</v>
      </c>
      <c r="C6436" s="376" t="s">
        <v>92</v>
      </c>
      <c r="D6436" s="355">
        <v>3207</v>
      </c>
      <c r="E6436">
        <v>0.01</v>
      </c>
      <c r="F6436">
        <v>1.1389</v>
      </c>
      <c r="G6436" s="355">
        <v>0</v>
      </c>
      <c r="H6436">
        <v>0</v>
      </c>
    </row>
    <row r="6437" spans="1:10" x14ac:dyDescent="0.2">
      <c r="A6437">
        <v>15342</v>
      </c>
      <c r="B6437" s="585">
        <v>43524.546527777777</v>
      </c>
      <c r="C6437" s="376" t="s">
        <v>2050</v>
      </c>
      <c r="D6437" s="355">
        <v>3207</v>
      </c>
      <c r="E6437">
        <v>0.01</v>
      </c>
      <c r="F6437">
        <v>1.1409499999999999</v>
      </c>
      <c r="G6437" s="355">
        <v>0</v>
      </c>
      <c r="H6437">
        <v>1.1409499999999999</v>
      </c>
      <c r="I6437">
        <v>1.5</v>
      </c>
      <c r="J6437" s="355">
        <v>24245.01</v>
      </c>
    </row>
    <row r="6438" spans="1:10" x14ac:dyDescent="0.2">
      <c r="A6438">
        <v>15343</v>
      </c>
      <c r="B6438" s="585">
        <v>43524.546527777777</v>
      </c>
      <c r="C6438" s="376" t="s">
        <v>92</v>
      </c>
      <c r="D6438" s="355">
        <v>3208</v>
      </c>
      <c r="E6438">
        <v>0.01</v>
      </c>
      <c r="F6438">
        <v>1.14097</v>
      </c>
      <c r="G6438" s="355">
        <v>0</v>
      </c>
      <c r="H6438">
        <v>0</v>
      </c>
    </row>
    <row r="6439" spans="1:10" x14ac:dyDescent="0.2">
      <c r="A6439">
        <v>15369</v>
      </c>
      <c r="B6439" s="585">
        <v>43525.708333333336</v>
      </c>
      <c r="C6439" s="376" t="s">
        <v>2050</v>
      </c>
      <c r="D6439" s="355">
        <v>3208</v>
      </c>
      <c r="E6439">
        <v>0.01</v>
      </c>
      <c r="F6439">
        <v>1.1403099999999999</v>
      </c>
      <c r="G6439" s="355">
        <v>0</v>
      </c>
      <c r="H6439">
        <v>1.1403099999999999</v>
      </c>
      <c r="I6439">
        <v>-0.85</v>
      </c>
      <c r="J6439" s="355">
        <v>24317.94</v>
      </c>
    </row>
    <row r="6440" spans="1:10" x14ac:dyDescent="0.2">
      <c r="A6440">
        <v>15345</v>
      </c>
      <c r="B6440" s="585">
        <v>43524.551388888889</v>
      </c>
      <c r="C6440" s="376" t="s">
        <v>93</v>
      </c>
      <c r="D6440" s="355">
        <v>3209</v>
      </c>
      <c r="E6440">
        <v>0.19</v>
      </c>
      <c r="F6440">
        <v>1.1414899999999999</v>
      </c>
      <c r="G6440" s="355">
        <v>0</v>
      </c>
      <c r="H6440">
        <v>0</v>
      </c>
    </row>
    <row r="6441" spans="1:10" x14ac:dyDescent="0.2">
      <c r="A6441">
        <v>15360</v>
      </c>
      <c r="B6441" s="585">
        <v>43524.727083333331</v>
      </c>
      <c r="C6441" s="376" t="s">
        <v>2050</v>
      </c>
      <c r="D6441" s="355">
        <v>3209</v>
      </c>
      <c r="E6441">
        <v>0.19</v>
      </c>
      <c r="F6441">
        <v>1.1361300000000001</v>
      </c>
      <c r="G6441" s="355">
        <v>0</v>
      </c>
      <c r="H6441">
        <v>1.1361300000000001</v>
      </c>
      <c r="I6441">
        <v>100.51</v>
      </c>
      <c r="J6441" s="355">
        <v>24318.79</v>
      </c>
    </row>
    <row r="6442" spans="1:10" x14ac:dyDescent="0.2">
      <c r="A6442">
        <v>15352</v>
      </c>
      <c r="B6442" s="585">
        <v>43524.714583333334</v>
      </c>
      <c r="C6442" s="376" t="s">
        <v>92</v>
      </c>
      <c r="D6442" s="355">
        <v>3210</v>
      </c>
      <c r="E6442">
        <v>0.02</v>
      </c>
      <c r="F6442">
        <v>1.1374500000000001</v>
      </c>
      <c r="G6442" s="355">
        <v>0</v>
      </c>
      <c r="H6442">
        <v>0</v>
      </c>
    </row>
    <row r="6443" spans="1:10" x14ac:dyDescent="0.2">
      <c r="A6443">
        <v>15370</v>
      </c>
      <c r="B6443" s="585">
        <v>43525.708333333336</v>
      </c>
      <c r="C6443" s="376" t="s">
        <v>2050</v>
      </c>
      <c r="D6443" s="355">
        <v>3210</v>
      </c>
      <c r="E6443">
        <v>0.02</v>
      </c>
      <c r="F6443">
        <v>1.1403099999999999</v>
      </c>
      <c r="G6443" s="355">
        <v>0</v>
      </c>
      <c r="H6443">
        <v>1.1403099999999999</v>
      </c>
      <c r="I6443">
        <v>5.34</v>
      </c>
      <c r="J6443" s="355">
        <v>24323.279999999999</v>
      </c>
    </row>
    <row r="6444" spans="1:10" x14ac:dyDescent="0.2">
      <c r="A6444">
        <v>15361</v>
      </c>
      <c r="B6444" s="585">
        <v>43524.727083333331</v>
      </c>
      <c r="C6444" s="376" t="s">
        <v>93</v>
      </c>
      <c r="D6444" s="355">
        <v>3211</v>
      </c>
      <c r="E6444">
        <v>0.01</v>
      </c>
      <c r="F6444">
        <v>1.13611</v>
      </c>
      <c r="G6444" s="355">
        <v>0</v>
      </c>
      <c r="H6444">
        <v>0</v>
      </c>
    </row>
    <row r="6445" spans="1:10" x14ac:dyDescent="0.2">
      <c r="A6445">
        <v>15373</v>
      </c>
      <c r="B6445" s="585">
        <v>43525.815972222219</v>
      </c>
      <c r="C6445" s="376" t="s">
        <v>2050</v>
      </c>
      <c r="D6445" s="355">
        <v>3211</v>
      </c>
      <c r="E6445">
        <v>0.01</v>
      </c>
      <c r="F6445">
        <v>1.1369</v>
      </c>
      <c r="G6445" s="355">
        <v>0</v>
      </c>
      <c r="H6445">
        <v>1.1369</v>
      </c>
      <c r="I6445">
        <v>-0.79</v>
      </c>
      <c r="J6445" s="355">
        <v>24322.49</v>
      </c>
    </row>
    <row r="6446" spans="1:10" x14ac:dyDescent="0.2">
      <c r="A6446">
        <v>15366</v>
      </c>
      <c r="B6446" s="585">
        <v>43525.700694444444</v>
      </c>
      <c r="C6446" s="376" t="s">
        <v>93</v>
      </c>
      <c r="D6446" s="355">
        <v>3212</v>
      </c>
      <c r="E6446">
        <v>0.02</v>
      </c>
      <c r="F6446">
        <v>1.13961</v>
      </c>
      <c r="G6446" s="355">
        <v>0</v>
      </c>
      <c r="H6446">
        <v>0</v>
      </c>
    </row>
    <row r="6447" spans="1:10" x14ac:dyDescent="0.2">
      <c r="A6447">
        <v>15374</v>
      </c>
      <c r="B6447" s="585">
        <v>43525.815972222219</v>
      </c>
      <c r="C6447" s="376" t="s">
        <v>2050</v>
      </c>
      <c r="D6447" s="355">
        <v>3212</v>
      </c>
      <c r="E6447">
        <v>0.02</v>
      </c>
      <c r="F6447">
        <v>1.1369</v>
      </c>
      <c r="G6447" s="355">
        <v>0</v>
      </c>
      <c r="H6447">
        <v>1.1369</v>
      </c>
      <c r="I6447">
        <v>5.28</v>
      </c>
      <c r="J6447" s="355">
        <v>24327.77</v>
      </c>
    </row>
    <row r="6448" spans="1:10" x14ac:dyDescent="0.2">
      <c r="A6448">
        <v>15371</v>
      </c>
      <c r="B6448" s="585">
        <v>43525.708333333336</v>
      </c>
      <c r="C6448" s="376" t="s">
        <v>92</v>
      </c>
      <c r="D6448" s="355">
        <v>3213</v>
      </c>
      <c r="E6448">
        <v>0.01</v>
      </c>
      <c r="F6448">
        <v>1.1403300000000001</v>
      </c>
      <c r="G6448" s="355">
        <v>0</v>
      </c>
      <c r="H6448">
        <v>0</v>
      </c>
    </row>
    <row r="6449" spans="1:10" x14ac:dyDescent="0.2">
      <c r="A6449">
        <v>15490</v>
      </c>
      <c r="B6449" s="585">
        <v>43535.529861111114</v>
      </c>
      <c r="C6449" s="376" t="s">
        <v>2050</v>
      </c>
      <c r="D6449" s="355">
        <v>3213</v>
      </c>
      <c r="E6449">
        <v>0.01</v>
      </c>
      <c r="F6449">
        <v>1.12551</v>
      </c>
      <c r="G6449" s="355">
        <v>0</v>
      </c>
      <c r="H6449">
        <v>1.12551</v>
      </c>
      <c r="I6449">
        <v>-15.84</v>
      </c>
      <c r="J6449" s="355">
        <v>24331.42</v>
      </c>
    </row>
    <row r="6450" spans="1:10" x14ac:dyDescent="0.2">
      <c r="A6450">
        <v>15375</v>
      </c>
      <c r="B6450" s="585">
        <v>43525.815972222219</v>
      </c>
      <c r="C6450" s="376" t="s">
        <v>93</v>
      </c>
      <c r="D6450" s="355">
        <v>3214</v>
      </c>
      <c r="E6450">
        <v>0.01</v>
      </c>
      <c r="F6450">
        <v>1.13686</v>
      </c>
      <c r="G6450" s="355">
        <v>0</v>
      </c>
      <c r="H6450">
        <v>0</v>
      </c>
    </row>
    <row r="6451" spans="1:10" x14ac:dyDescent="0.2">
      <c r="A6451">
        <v>15383</v>
      </c>
      <c r="B6451" s="585">
        <v>43528.418749999997</v>
      </c>
      <c r="C6451" s="376" t="s">
        <v>2050</v>
      </c>
      <c r="D6451" s="355">
        <v>3214</v>
      </c>
      <c r="E6451">
        <v>0.01</v>
      </c>
      <c r="F6451">
        <v>1.1353599999999999</v>
      </c>
      <c r="G6451" s="355">
        <v>0</v>
      </c>
      <c r="H6451">
        <v>1.1353599999999999</v>
      </c>
      <c r="I6451">
        <v>1.5</v>
      </c>
      <c r="J6451" s="355">
        <v>24329.26</v>
      </c>
    </row>
    <row r="6452" spans="1:10" x14ac:dyDescent="0.2">
      <c r="A6452">
        <v>15377</v>
      </c>
      <c r="B6452" s="585">
        <v>43525.816666666666</v>
      </c>
      <c r="C6452" s="376" t="s">
        <v>92</v>
      </c>
      <c r="D6452" s="355">
        <v>3215</v>
      </c>
      <c r="E6452">
        <v>0.02</v>
      </c>
      <c r="F6452">
        <v>1.1368100000000001</v>
      </c>
      <c r="G6452" s="355">
        <v>0</v>
      </c>
      <c r="H6452">
        <v>0</v>
      </c>
    </row>
    <row r="6453" spans="1:10" x14ac:dyDescent="0.2">
      <c r="A6453">
        <v>15491</v>
      </c>
      <c r="B6453" s="585">
        <v>43535.529861111114</v>
      </c>
      <c r="C6453" s="376" t="s">
        <v>2050</v>
      </c>
      <c r="D6453" s="355">
        <v>3215</v>
      </c>
      <c r="E6453">
        <v>0.02</v>
      </c>
      <c r="F6453">
        <v>1.12551</v>
      </c>
      <c r="G6453" s="355">
        <v>0</v>
      </c>
      <c r="H6453">
        <v>1.12551</v>
      </c>
      <c r="I6453">
        <v>-24.64</v>
      </c>
      <c r="J6453" s="355">
        <v>24306.78</v>
      </c>
    </row>
    <row r="6454" spans="1:10" x14ac:dyDescent="0.2">
      <c r="A6454">
        <v>15384</v>
      </c>
      <c r="B6454" s="585">
        <v>43528.418749999997</v>
      </c>
      <c r="C6454" s="376" t="s">
        <v>93</v>
      </c>
      <c r="D6454" s="355">
        <v>3216</v>
      </c>
      <c r="E6454">
        <v>0.01</v>
      </c>
      <c r="F6454">
        <v>1.1352800000000001</v>
      </c>
      <c r="G6454" s="355">
        <v>0</v>
      </c>
      <c r="H6454">
        <v>0</v>
      </c>
    </row>
    <row r="6455" spans="1:10" x14ac:dyDescent="0.2">
      <c r="A6455">
        <v>15386</v>
      </c>
      <c r="B6455" s="585">
        <v>43528.44027777778</v>
      </c>
      <c r="C6455" s="376" t="s">
        <v>2050</v>
      </c>
      <c r="D6455" s="355">
        <v>3216</v>
      </c>
      <c r="E6455">
        <v>0.01</v>
      </c>
      <c r="F6455">
        <v>1.13371</v>
      </c>
      <c r="G6455" s="355">
        <v>0</v>
      </c>
      <c r="H6455">
        <v>1.13371</v>
      </c>
      <c r="I6455">
        <v>1.5</v>
      </c>
      <c r="J6455" s="355">
        <v>24330.76</v>
      </c>
    </row>
    <row r="6456" spans="1:10" x14ac:dyDescent="0.2">
      <c r="A6456">
        <v>15387</v>
      </c>
      <c r="B6456" s="585">
        <v>43528.44027777778</v>
      </c>
      <c r="C6456" s="376" t="s">
        <v>93</v>
      </c>
      <c r="D6456" s="355">
        <v>3217</v>
      </c>
      <c r="E6456">
        <v>0.01</v>
      </c>
      <c r="F6456">
        <v>1.1336900000000001</v>
      </c>
      <c r="G6456" s="355">
        <v>0</v>
      </c>
      <c r="H6456">
        <v>0</v>
      </c>
    </row>
    <row r="6457" spans="1:10" x14ac:dyDescent="0.2">
      <c r="A6457">
        <v>15393</v>
      </c>
      <c r="B6457" s="585">
        <v>43528.710416666669</v>
      </c>
      <c r="C6457" s="376" t="s">
        <v>2050</v>
      </c>
      <c r="D6457" s="355">
        <v>3217</v>
      </c>
      <c r="E6457">
        <v>0.01</v>
      </c>
      <c r="F6457">
        <v>1.13212</v>
      </c>
      <c r="G6457" s="355">
        <v>0</v>
      </c>
      <c r="H6457">
        <v>1.13212</v>
      </c>
      <c r="I6457">
        <v>1.5</v>
      </c>
      <c r="J6457" s="355">
        <v>24332.26</v>
      </c>
    </row>
    <row r="6458" spans="1:10" x14ac:dyDescent="0.2">
      <c r="A6458">
        <v>15389</v>
      </c>
      <c r="B6458" s="585">
        <v>43528.577777777777</v>
      </c>
      <c r="C6458" s="376" t="s">
        <v>92</v>
      </c>
      <c r="D6458" s="355">
        <v>3218</v>
      </c>
      <c r="E6458">
        <v>0.03</v>
      </c>
      <c r="F6458">
        <v>1.13331</v>
      </c>
      <c r="G6458" s="355">
        <v>0</v>
      </c>
      <c r="H6458">
        <v>0</v>
      </c>
    </row>
    <row r="6459" spans="1:10" x14ac:dyDescent="0.2">
      <c r="A6459">
        <v>15492</v>
      </c>
      <c r="B6459" s="585">
        <v>43535.529861111114</v>
      </c>
      <c r="C6459" s="376" t="s">
        <v>2050</v>
      </c>
      <c r="D6459" s="355">
        <v>3218</v>
      </c>
      <c r="E6459">
        <v>0.03</v>
      </c>
      <c r="F6459">
        <v>1.12551</v>
      </c>
      <c r="G6459" s="355">
        <v>0</v>
      </c>
      <c r="H6459">
        <v>1.12551</v>
      </c>
      <c r="I6459">
        <v>-26.1</v>
      </c>
      <c r="J6459" s="355">
        <v>24280.67</v>
      </c>
    </row>
    <row r="6460" spans="1:10" x14ac:dyDescent="0.2">
      <c r="A6460">
        <v>15394</v>
      </c>
      <c r="B6460" s="585">
        <v>43528.710416666669</v>
      </c>
      <c r="C6460" s="376" t="s">
        <v>93</v>
      </c>
      <c r="D6460" s="355">
        <v>3219</v>
      </c>
      <c r="E6460">
        <v>0.01</v>
      </c>
      <c r="F6460">
        <v>1.1321000000000001</v>
      </c>
      <c r="G6460" s="355">
        <v>0</v>
      </c>
      <c r="H6460">
        <v>0</v>
      </c>
    </row>
    <row r="6461" spans="1:10" x14ac:dyDescent="0.2">
      <c r="A6461">
        <v>15400</v>
      </c>
      <c r="B6461" s="585">
        <v>43529.719444444447</v>
      </c>
      <c r="C6461" s="376" t="s">
        <v>2050</v>
      </c>
      <c r="D6461" s="355">
        <v>3219</v>
      </c>
      <c r="E6461">
        <v>0.01</v>
      </c>
      <c r="F6461">
        <v>1.1306</v>
      </c>
      <c r="G6461" s="355">
        <v>0</v>
      </c>
      <c r="H6461">
        <v>1.1306</v>
      </c>
      <c r="I6461">
        <v>1.5</v>
      </c>
      <c r="J6461" s="355">
        <v>24333.759999999998</v>
      </c>
    </row>
    <row r="6462" spans="1:10" x14ac:dyDescent="0.2">
      <c r="A6462">
        <v>15401</v>
      </c>
      <c r="B6462" s="585">
        <v>43529.719444444447</v>
      </c>
      <c r="C6462" s="376" t="s">
        <v>93</v>
      </c>
      <c r="D6462" s="355">
        <v>3220</v>
      </c>
      <c r="E6462">
        <v>0.01</v>
      </c>
      <c r="F6462">
        <v>1.13056</v>
      </c>
      <c r="G6462" s="355">
        <v>0</v>
      </c>
      <c r="H6462">
        <v>0</v>
      </c>
    </row>
    <row r="6463" spans="1:10" x14ac:dyDescent="0.2">
      <c r="A6463">
        <v>15408</v>
      </c>
      <c r="B6463" s="585">
        <v>43529.804861111108</v>
      </c>
      <c r="C6463" s="376" t="s">
        <v>2050</v>
      </c>
      <c r="D6463" s="355">
        <v>3220</v>
      </c>
      <c r="E6463">
        <v>0.01</v>
      </c>
      <c r="F6463">
        <v>1.1289899999999999</v>
      </c>
      <c r="G6463" s="355">
        <v>0</v>
      </c>
      <c r="H6463">
        <v>1.1289899999999999</v>
      </c>
      <c r="I6463">
        <v>1.5</v>
      </c>
      <c r="J6463" s="355">
        <v>24335.26</v>
      </c>
    </row>
    <row r="6464" spans="1:10" x14ac:dyDescent="0.2">
      <c r="A6464">
        <v>15403</v>
      </c>
      <c r="B6464" s="585">
        <v>43529.726388888892</v>
      </c>
      <c r="C6464" s="376" t="s">
        <v>92</v>
      </c>
      <c r="D6464" s="355">
        <v>3221</v>
      </c>
      <c r="E6464">
        <v>0.06</v>
      </c>
      <c r="F6464">
        <v>1.12978</v>
      </c>
      <c r="G6464" s="355">
        <v>0</v>
      </c>
      <c r="H6464">
        <v>0</v>
      </c>
    </row>
    <row r="6465" spans="1:10" x14ac:dyDescent="0.2">
      <c r="A6465">
        <v>15493</v>
      </c>
      <c r="B6465" s="585">
        <v>43535.529861111114</v>
      </c>
      <c r="C6465" s="376" t="s">
        <v>2050</v>
      </c>
      <c r="D6465" s="355">
        <v>3221</v>
      </c>
      <c r="E6465">
        <v>0.06</v>
      </c>
      <c r="F6465">
        <v>1.12551</v>
      </c>
      <c r="G6465" s="355">
        <v>0</v>
      </c>
      <c r="H6465">
        <v>1.12551</v>
      </c>
      <c r="I6465">
        <v>-30.32</v>
      </c>
      <c r="J6465" s="355">
        <v>24250.35</v>
      </c>
    </row>
    <row r="6466" spans="1:10" x14ac:dyDescent="0.2">
      <c r="A6466">
        <v>15409</v>
      </c>
      <c r="B6466" s="585">
        <v>43529.804861111108</v>
      </c>
      <c r="C6466" s="376" t="s">
        <v>93</v>
      </c>
      <c r="D6466" s="355">
        <v>3222</v>
      </c>
      <c r="E6466">
        <v>0.01</v>
      </c>
      <c r="F6466">
        <v>1.12896</v>
      </c>
      <c r="G6466" s="355">
        <v>0</v>
      </c>
      <c r="H6466">
        <v>0</v>
      </c>
    </row>
    <row r="6467" spans="1:10" x14ac:dyDescent="0.2">
      <c r="A6467">
        <v>15421</v>
      </c>
      <c r="B6467" s="585">
        <v>43531.615277777775</v>
      </c>
      <c r="C6467" s="376" t="s">
        <v>2050</v>
      </c>
      <c r="D6467" s="355">
        <v>3222</v>
      </c>
      <c r="E6467">
        <v>0.01</v>
      </c>
      <c r="F6467">
        <v>1.12765</v>
      </c>
      <c r="G6467" s="355">
        <v>0</v>
      </c>
      <c r="H6467">
        <v>1.12765</v>
      </c>
      <c r="I6467">
        <v>1.5</v>
      </c>
      <c r="J6467" s="355">
        <v>24336.76</v>
      </c>
    </row>
    <row r="6468" spans="1:10" x14ac:dyDescent="0.2">
      <c r="A6468">
        <v>15422</v>
      </c>
      <c r="B6468" s="585">
        <v>43531.618055555555</v>
      </c>
      <c r="C6468" s="376" t="s">
        <v>93</v>
      </c>
      <c r="D6468" s="355">
        <v>3223</v>
      </c>
      <c r="E6468">
        <v>0.01</v>
      </c>
      <c r="F6468">
        <v>1.12964</v>
      </c>
      <c r="G6468" s="355">
        <v>0</v>
      </c>
      <c r="H6468">
        <v>0</v>
      </c>
    </row>
    <row r="6469" spans="1:10" x14ac:dyDescent="0.2">
      <c r="A6469">
        <v>15424</v>
      </c>
      <c r="B6469" s="585">
        <v>43531.62777777778</v>
      </c>
      <c r="C6469" s="376" t="s">
        <v>2050</v>
      </c>
      <c r="D6469" s="355">
        <v>3223</v>
      </c>
      <c r="E6469">
        <v>0.01</v>
      </c>
      <c r="F6469">
        <v>1.1280699999999999</v>
      </c>
      <c r="G6469" s="355">
        <v>0</v>
      </c>
      <c r="H6469">
        <v>1.1280699999999999</v>
      </c>
      <c r="I6469">
        <v>1.5</v>
      </c>
      <c r="J6469" s="355">
        <v>24338.26</v>
      </c>
    </row>
    <row r="6470" spans="1:10" x14ac:dyDescent="0.2">
      <c r="A6470">
        <v>15425</v>
      </c>
      <c r="B6470" s="585">
        <v>43531.62777777778</v>
      </c>
      <c r="C6470" s="376" t="s">
        <v>93</v>
      </c>
      <c r="D6470" s="355">
        <v>3224</v>
      </c>
      <c r="E6470">
        <v>0.01</v>
      </c>
      <c r="F6470">
        <v>1.12805</v>
      </c>
      <c r="G6470" s="355">
        <v>0</v>
      </c>
      <c r="H6470">
        <v>0</v>
      </c>
    </row>
    <row r="6471" spans="1:10" x14ac:dyDescent="0.2">
      <c r="A6471">
        <v>15427</v>
      </c>
      <c r="B6471" s="585">
        <v>43531.63958333333</v>
      </c>
      <c r="C6471" s="376" t="s">
        <v>2050</v>
      </c>
      <c r="D6471" s="355">
        <v>3224</v>
      </c>
      <c r="E6471">
        <v>0.01</v>
      </c>
      <c r="F6471">
        <v>1.1264799999999999</v>
      </c>
      <c r="G6471" s="355">
        <v>0</v>
      </c>
      <c r="H6471">
        <v>1.1264799999999999</v>
      </c>
      <c r="I6471">
        <v>1.5</v>
      </c>
      <c r="J6471" s="355">
        <v>24339.759999999998</v>
      </c>
    </row>
    <row r="6472" spans="1:10" x14ac:dyDescent="0.2">
      <c r="A6472">
        <v>15428</v>
      </c>
      <c r="B6472" s="585">
        <v>43531.63958333333</v>
      </c>
      <c r="C6472" s="376" t="s">
        <v>93</v>
      </c>
      <c r="D6472" s="355">
        <v>3225</v>
      </c>
      <c r="E6472">
        <v>0.01</v>
      </c>
      <c r="F6472">
        <v>1.12645</v>
      </c>
      <c r="G6472" s="355">
        <v>0</v>
      </c>
      <c r="H6472">
        <v>0</v>
      </c>
    </row>
    <row r="6473" spans="1:10" x14ac:dyDescent="0.2">
      <c r="A6473">
        <v>15436</v>
      </c>
      <c r="B6473" s="585">
        <v>43531.67083333333</v>
      </c>
      <c r="C6473" s="376" t="s">
        <v>2050</v>
      </c>
      <c r="D6473" s="355">
        <v>3225</v>
      </c>
      <c r="E6473">
        <v>0.01</v>
      </c>
      <c r="F6473">
        <v>1.1248800000000001</v>
      </c>
      <c r="G6473" s="355">
        <v>0</v>
      </c>
      <c r="H6473">
        <v>1.1248800000000001</v>
      </c>
      <c r="I6473">
        <v>1.5</v>
      </c>
      <c r="J6473" s="355">
        <v>24341.26</v>
      </c>
    </row>
    <row r="6474" spans="1:10" x14ac:dyDescent="0.2">
      <c r="A6474">
        <v>15430</v>
      </c>
      <c r="B6474" s="585">
        <v>43531.647222222222</v>
      </c>
      <c r="C6474" s="376" t="s">
        <v>92</v>
      </c>
      <c r="D6474" s="355">
        <v>3226</v>
      </c>
      <c r="E6474">
        <v>0.1</v>
      </c>
      <c r="F6474">
        <v>1.1262799999999999</v>
      </c>
      <c r="G6474" s="355">
        <v>0</v>
      </c>
      <c r="H6474">
        <v>0</v>
      </c>
    </row>
    <row r="6475" spans="1:10" x14ac:dyDescent="0.2">
      <c r="A6475">
        <v>15494</v>
      </c>
      <c r="B6475" s="585">
        <v>43535.529861111114</v>
      </c>
      <c r="C6475" s="376" t="s">
        <v>2050</v>
      </c>
      <c r="D6475" s="355">
        <v>3226</v>
      </c>
      <c r="E6475">
        <v>0.1</v>
      </c>
      <c r="F6475">
        <v>1.12551</v>
      </c>
      <c r="G6475" s="355">
        <v>0</v>
      </c>
      <c r="H6475">
        <v>1.12551</v>
      </c>
      <c r="I6475">
        <v>-10.78</v>
      </c>
      <c r="J6475" s="355">
        <v>24239.58</v>
      </c>
    </row>
    <row r="6476" spans="1:10" x14ac:dyDescent="0.2">
      <c r="A6476">
        <v>15437</v>
      </c>
      <c r="B6476" s="585">
        <v>43531.67083333333</v>
      </c>
      <c r="C6476" s="376" t="s">
        <v>93</v>
      </c>
      <c r="D6476" s="355">
        <v>3227</v>
      </c>
      <c r="E6476">
        <v>0.01</v>
      </c>
      <c r="F6476">
        <v>1.1248499999999999</v>
      </c>
      <c r="G6476" s="355">
        <v>0</v>
      </c>
      <c r="H6476">
        <v>0</v>
      </c>
    </row>
    <row r="6477" spans="1:10" x14ac:dyDescent="0.2">
      <c r="A6477">
        <v>15439</v>
      </c>
      <c r="B6477" s="585">
        <v>43531.699305555558</v>
      </c>
      <c r="C6477" s="376" t="s">
        <v>2050</v>
      </c>
      <c r="D6477" s="355">
        <v>3227</v>
      </c>
      <c r="E6477">
        <v>0.01</v>
      </c>
      <c r="F6477">
        <v>1.1232800000000001</v>
      </c>
      <c r="G6477" s="355">
        <v>0</v>
      </c>
      <c r="H6477">
        <v>1.1232800000000001</v>
      </c>
      <c r="I6477">
        <v>1.5</v>
      </c>
      <c r="J6477" s="355">
        <v>24342.76</v>
      </c>
    </row>
    <row r="6478" spans="1:10" x14ac:dyDescent="0.2">
      <c r="A6478">
        <v>15440</v>
      </c>
      <c r="B6478" s="585">
        <v>43531.699305555558</v>
      </c>
      <c r="C6478" s="376" t="s">
        <v>93</v>
      </c>
      <c r="D6478" s="355">
        <v>3228</v>
      </c>
      <c r="E6478">
        <v>0.01</v>
      </c>
      <c r="F6478">
        <v>1.1232599999999999</v>
      </c>
      <c r="G6478" s="355">
        <v>0</v>
      </c>
      <c r="H6478">
        <v>0</v>
      </c>
    </row>
    <row r="6479" spans="1:10" x14ac:dyDescent="0.2">
      <c r="A6479">
        <v>15449</v>
      </c>
      <c r="B6479" s="585">
        <v>43531.785416666666</v>
      </c>
      <c r="C6479" s="376" t="s">
        <v>2050</v>
      </c>
      <c r="D6479" s="355">
        <v>3228</v>
      </c>
      <c r="E6479">
        <v>0.01</v>
      </c>
      <c r="F6479">
        <v>1.1216900000000001</v>
      </c>
      <c r="G6479" s="355">
        <v>0</v>
      </c>
      <c r="H6479">
        <v>1.1216900000000001</v>
      </c>
      <c r="I6479">
        <v>1.5</v>
      </c>
      <c r="J6479" s="355">
        <v>24344.26</v>
      </c>
    </row>
    <row r="6480" spans="1:10" x14ac:dyDescent="0.2">
      <c r="A6480">
        <v>15442</v>
      </c>
      <c r="B6480" s="585">
        <v>43531.756944444445</v>
      </c>
      <c r="C6480" s="376" t="s">
        <v>92</v>
      </c>
      <c r="D6480" s="355">
        <v>3229</v>
      </c>
      <c r="E6480">
        <v>0.19</v>
      </c>
      <c r="F6480">
        <v>1.1227799999999999</v>
      </c>
      <c r="G6480" s="355">
        <v>0</v>
      </c>
      <c r="H6480">
        <v>0</v>
      </c>
    </row>
    <row r="6481" spans="1:10" x14ac:dyDescent="0.2">
      <c r="A6481">
        <v>15495</v>
      </c>
      <c r="B6481" s="585">
        <v>43535.529861111114</v>
      </c>
      <c r="C6481" s="376" t="s">
        <v>2050</v>
      </c>
      <c r="D6481" s="355">
        <v>3229</v>
      </c>
      <c r="E6481">
        <v>0.19</v>
      </c>
      <c r="F6481">
        <v>1.12551</v>
      </c>
      <c r="G6481" s="355">
        <v>0</v>
      </c>
      <c r="H6481">
        <v>1.12551</v>
      </c>
      <c r="I6481">
        <v>46.03</v>
      </c>
      <c r="J6481" s="355">
        <v>24285.599999999999</v>
      </c>
    </row>
    <row r="6482" spans="1:10" x14ac:dyDescent="0.2">
      <c r="A6482">
        <v>15450</v>
      </c>
      <c r="B6482" s="585">
        <v>43531.785416666666</v>
      </c>
      <c r="C6482" s="376" t="s">
        <v>93</v>
      </c>
      <c r="D6482" s="355">
        <v>3230</v>
      </c>
      <c r="E6482">
        <v>0.01</v>
      </c>
      <c r="F6482">
        <v>1.12168</v>
      </c>
      <c r="G6482" s="355">
        <v>0</v>
      </c>
      <c r="H6482">
        <v>0</v>
      </c>
    </row>
    <row r="6483" spans="1:10" x14ac:dyDescent="0.2">
      <c r="A6483">
        <v>15452</v>
      </c>
      <c r="B6483" s="585">
        <v>43531.902083333334</v>
      </c>
      <c r="C6483" s="376" t="s">
        <v>2050</v>
      </c>
      <c r="D6483" s="355">
        <v>3230</v>
      </c>
      <c r="E6483">
        <v>0.01</v>
      </c>
      <c r="F6483">
        <v>1.1201099999999999</v>
      </c>
      <c r="G6483" s="355">
        <v>0</v>
      </c>
      <c r="H6483">
        <v>1.1201099999999999</v>
      </c>
      <c r="I6483">
        <v>1.5</v>
      </c>
      <c r="J6483" s="355">
        <v>24345.759999999998</v>
      </c>
    </row>
    <row r="6484" spans="1:10" x14ac:dyDescent="0.2">
      <c r="A6484">
        <v>15453</v>
      </c>
      <c r="B6484" s="585">
        <v>43531.902083333334</v>
      </c>
      <c r="C6484" s="376" t="s">
        <v>93</v>
      </c>
      <c r="D6484" s="355">
        <v>3231</v>
      </c>
      <c r="E6484">
        <v>0.01</v>
      </c>
      <c r="F6484">
        <v>1.12008</v>
      </c>
      <c r="G6484" s="355">
        <v>0</v>
      </c>
      <c r="H6484">
        <v>0</v>
      </c>
    </row>
    <row r="6485" spans="1:10" x14ac:dyDescent="0.2">
      <c r="A6485">
        <v>15463</v>
      </c>
      <c r="B6485" s="585">
        <v>43531.906944444447</v>
      </c>
      <c r="C6485" s="376" t="s">
        <v>2050</v>
      </c>
      <c r="D6485" s="355">
        <v>3231</v>
      </c>
      <c r="E6485">
        <v>0.01</v>
      </c>
      <c r="F6485">
        <v>1.1185099999999999</v>
      </c>
      <c r="G6485" s="355">
        <v>0</v>
      </c>
      <c r="H6485">
        <v>1.1185099999999999</v>
      </c>
      <c r="I6485">
        <v>1.5</v>
      </c>
      <c r="J6485" s="355">
        <v>24347.26</v>
      </c>
    </row>
    <row r="6486" spans="1:10" x14ac:dyDescent="0.2">
      <c r="A6486">
        <v>15455</v>
      </c>
      <c r="B6486" s="585">
        <v>43531.902777777781</v>
      </c>
      <c r="C6486" s="376" t="s">
        <v>92</v>
      </c>
      <c r="D6486" s="355">
        <v>3232</v>
      </c>
      <c r="E6486">
        <v>0.34</v>
      </c>
      <c r="F6486">
        <v>1.1191899999999999</v>
      </c>
      <c r="G6486" s="355">
        <v>0</v>
      </c>
      <c r="H6486">
        <v>0</v>
      </c>
    </row>
    <row r="6487" spans="1:10" x14ac:dyDescent="0.2">
      <c r="A6487">
        <v>15496</v>
      </c>
      <c r="B6487" s="585">
        <v>43535.529861111114</v>
      </c>
      <c r="C6487" s="376" t="s">
        <v>2050</v>
      </c>
      <c r="D6487" s="355">
        <v>3232</v>
      </c>
      <c r="E6487">
        <v>0.34</v>
      </c>
      <c r="F6487">
        <v>1.12551</v>
      </c>
      <c r="G6487" s="355">
        <v>0</v>
      </c>
      <c r="H6487">
        <v>1.12551</v>
      </c>
      <c r="I6487">
        <v>204.42</v>
      </c>
      <c r="J6487" s="355">
        <v>24490.03</v>
      </c>
    </row>
    <row r="6488" spans="1:10" x14ac:dyDescent="0.2">
      <c r="A6488">
        <v>15464</v>
      </c>
      <c r="B6488" s="585">
        <v>43531.906944444447</v>
      </c>
      <c r="C6488" s="376" t="s">
        <v>93</v>
      </c>
      <c r="D6488" s="355">
        <v>3233</v>
      </c>
      <c r="E6488">
        <v>0.01</v>
      </c>
      <c r="F6488">
        <v>1.1183700000000001</v>
      </c>
      <c r="G6488" s="355">
        <v>0</v>
      </c>
      <c r="H6488">
        <v>0</v>
      </c>
    </row>
    <row r="6489" spans="1:10" x14ac:dyDescent="0.2">
      <c r="A6489">
        <v>15624</v>
      </c>
      <c r="B6489" s="585">
        <v>43545.671527777777</v>
      </c>
      <c r="C6489" s="376" t="s">
        <v>2050</v>
      </c>
      <c r="D6489" s="355">
        <v>3233</v>
      </c>
      <c r="E6489">
        <v>0.01</v>
      </c>
      <c r="F6489">
        <v>1.1379999999999999</v>
      </c>
      <c r="G6489" s="355">
        <v>0</v>
      </c>
      <c r="H6489">
        <v>1.1379999999999999</v>
      </c>
      <c r="I6489">
        <v>-18.78</v>
      </c>
      <c r="J6489" s="355">
        <v>24490.74</v>
      </c>
    </row>
    <row r="6490" spans="1:10" x14ac:dyDescent="0.2">
      <c r="A6490">
        <v>15474</v>
      </c>
      <c r="B6490" s="585">
        <v>43532.53402777778</v>
      </c>
      <c r="C6490" s="376" t="s">
        <v>93</v>
      </c>
      <c r="D6490" s="355">
        <v>3234</v>
      </c>
      <c r="E6490">
        <v>0.02</v>
      </c>
      <c r="F6490">
        <v>1.1218900000000001</v>
      </c>
      <c r="G6490" s="355">
        <v>0</v>
      </c>
      <c r="H6490">
        <v>0</v>
      </c>
    </row>
    <row r="6491" spans="1:10" x14ac:dyDescent="0.2">
      <c r="A6491">
        <v>15625</v>
      </c>
      <c r="B6491" s="585">
        <v>43545.671527777777</v>
      </c>
      <c r="C6491" s="376" t="s">
        <v>2050</v>
      </c>
      <c r="D6491" s="355">
        <v>3234</v>
      </c>
      <c r="E6491">
        <v>0.02</v>
      </c>
      <c r="F6491">
        <v>1.1379999999999999</v>
      </c>
      <c r="G6491" s="355">
        <v>0</v>
      </c>
      <c r="H6491">
        <v>1.1379999999999999</v>
      </c>
      <c r="I6491">
        <v>-30.66</v>
      </c>
      <c r="J6491" s="355">
        <v>24460.09</v>
      </c>
    </row>
    <row r="6492" spans="1:10" x14ac:dyDescent="0.2">
      <c r="A6492">
        <v>15486</v>
      </c>
      <c r="B6492" s="585">
        <v>43535.529166666667</v>
      </c>
      <c r="C6492" s="376" t="s">
        <v>93</v>
      </c>
      <c r="D6492" s="355">
        <v>3235</v>
      </c>
      <c r="E6492">
        <v>0.03</v>
      </c>
      <c r="F6492">
        <v>1.1254200000000001</v>
      </c>
      <c r="G6492" s="355">
        <v>0</v>
      </c>
      <c r="H6492">
        <v>0</v>
      </c>
    </row>
    <row r="6493" spans="1:10" x14ac:dyDescent="0.2">
      <c r="A6493">
        <v>15626</v>
      </c>
      <c r="B6493" s="585">
        <v>43545.671527777777</v>
      </c>
      <c r="C6493" s="376" t="s">
        <v>2050</v>
      </c>
      <c r="D6493" s="355">
        <v>3235</v>
      </c>
      <c r="E6493">
        <v>0.03</v>
      </c>
      <c r="F6493">
        <v>1.1379999999999999</v>
      </c>
      <c r="G6493" s="355">
        <v>0</v>
      </c>
      <c r="H6493">
        <v>1.1379999999999999</v>
      </c>
      <c r="I6493">
        <v>-35.6</v>
      </c>
      <c r="J6493" s="355">
        <v>24424.49</v>
      </c>
    </row>
    <row r="6494" spans="1:10" x14ac:dyDescent="0.2">
      <c r="A6494">
        <v>15497</v>
      </c>
      <c r="B6494" s="585">
        <v>43535.529861111114</v>
      </c>
      <c r="C6494" s="376" t="s">
        <v>92</v>
      </c>
      <c r="D6494" s="355">
        <v>3236</v>
      </c>
      <c r="E6494">
        <v>0.01</v>
      </c>
      <c r="F6494">
        <v>1.12554</v>
      </c>
      <c r="G6494" s="355">
        <v>0</v>
      </c>
      <c r="H6494">
        <v>0</v>
      </c>
    </row>
    <row r="6495" spans="1:10" x14ac:dyDescent="0.2">
      <c r="A6495">
        <v>15503</v>
      </c>
      <c r="B6495" s="585">
        <v>43536.044444444444</v>
      </c>
      <c r="C6495" s="376" t="s">
        <v>2050</v>
      </c>
      <c r="D6495" s="355">
        <v>3236</v>
      </c>
      <c r="E6495">
        <v>0.01</v>
      </c>
      <c r="F6495">
        <v>1.12723</v>
      </c>
      <c r="G6495" s="355">
        <v>0</v>
      </c>
      <c r="H6495">
        <v>1.12723</v>
      </c>
      <c r="I6495">
        <v>1.5</v>
      </c>
      <c r="J6495" s="355">
        <v>24491.53</v>
      </c>
    </row>
    <row r="6496" spans="1:10" x14ac:dyDescent="0.2">
      <c r="A6496">
        <v>15504</v>
      </c>
      <c r="B6496" s="585">
        <v>43536.045138888891</v>
      </c>
      <c r="C6496" s="376" t="s">
        <v>92</v>
      </c>
      <c r="D6496" s="355">
        <v>3237</v>
      </c>
      <c r="E6496">
        <v>0.01</v>
      </c>
      <c r="F6496">
        <v>1.12639</v>
      </c>
      <c r="G6496" s="355">
        <v>0</v>
      </c>
      <c r="H6496">
        <v>0</v>
      </c>
    </row>
    <row r="6497" spans="1:10" x14ac:dyDescent="0.2">
      <c r="A6497">
        <v>15506</v>
      </c>
      <c r="B6497" s="585">
        <v>43536.495833333334</v>
      </c>
      <c r="C6497" s="376" t="s">
        <v>2050</v>
      </c>
      <c r="D6497" s="355">
        <v>3237</v>
      </c>
      <c r="E6497">
        <v>0.01</v>
      </c>
      <c r="F6497">
        <v>1.1279600000000001</v>
      </c>
      <c r="G6497" s="355">
        <v>0</v>
      </c>
      <c r="H6497">
        <v>1.1279600000000001</v>
      </c>
      <c r="I6497">
        <v>1.5</v>
      </c>
      <c r="J6497" s="355">
        <v>24493.03</v>
      </c>
    </row>
    <row r="6498" spans="1:10" x14ac:dyDescent="0.2">
      <c r="A6498">
        <v>15507</v>
      </c>
      <c r="B6498" s="585">
        <v>43536.495833333334</v>
      </c>
      <c r="C6498" s="376" t="s">
        <v>92</v>
      </c>
      <c r="D6498" s="355">
        <v>3238</v>
      </c>
      <c r="E6498">
        <v>0.01</v>
      </c>
      <c r="F6498">
        <v>1.1279699999999999</v>
      </c>
      <c r="G6498" s="355">
        <v>0</v>
      </c>
      <c r="H6498">
        <v>0</v>
      </c>
    </row>
    <row r="6499" spans="1:10" x14ac:dyDescent="0.2">
      <c r="A6499">
        <v>15514</v>
      </c>
      <c r="B6499" s="585">
        <v>43536.89166666667</v>
      </c>
      <c r="C6499" s="376" t="s">
        <v>2050</v>
      </c>
      <c r="D6499" s="355">
        <v>3238</v>
      </c>
      <c r="E6499">
        <v>0.01</v>
      </c>
      <c r="F6499">
        <v>1.12954</v>
      </c>
      <c r="G6499" s="355">
        <v>0</v>
      </c>
      <c r="H6499">
        <v>1.12954</v>
      </c>
      <c r="I6499">
        <v>1.5</v>
      </c>
      <c r="J6499" s="355">
        <v>24494.53</v>
      </c>
    </row>
    <row r="6500" spans="1:10" x14ac:dyDescent="0.2">
      <c r="A6500">
        <v>15509</v>
      </c>
      <c r="B6500" s="585">
        <v>43536.765972222223</v>
      </c>
      <c r="C6500" s="376" t="s">
        <v>93</v>
      </c>
      <c r="D6500" s="355">
        <v>3239</v>
      </c>
      <c r="E6500">
        <v>0.06</v>
      </c>
      <c r="F6500">
        <v>1.12893</v>
      </c>
      <c r="G6500" s="355">
        <v>0</v>
      </c>
      <c r="H6500">
        <v>0</v>
      </c>
    </row>
    <row r="6501" spans="1:10" x14ac:dyDescent="0.2">
      <c r="A6501">
        <v>15627</v>
      </c>
      <c r="B6501" s="585">
        <v>43545.671527777777</v>
      </c>
      <c r="C6501" s="376" t="s">
        <v>2050</v>
      </c>
      <c r="D6501" s="355">
        <v>3239</v>
      </c>
      <c r="E6501">
        <v>0.06</v>
      </c>
      <c r="F6501">
        <v>1.1379999999999999</v>
      </c>
      <c r="G6501" s="355">
        <v>0</v>
      </c>
      <c r="H6501">
        <v>1.1379999999999999</v>
      </c>
      <c r="I6501">
        <v>-50.52</v>
      </c>
      <c r="J6501" s="355">
        <v>24373.97</v>
      </c>
    </row>
    <row r="6502" spans="1:10" x14ac:dyDescent="0.2">
      <c r="A6502">
        <v>15515</v>
      </c>
      <c r="B6502" s="585">
        <v>43536.89166666667</v>
      </c>
      <c r="C6502" s="376" t="s">
        <v>92</v>
      </c>
      <c r="D6502" s="355">
        <v>3240</v>
      </c>
      <c r="E6502">
        <v>0.01</v>
      </c>
      <c r="F6502">
        <v>1.12957</v>
      </c>
      <c r="G6502" s="355">
        <v>0</v>
      </c>
      <c r="H6502">
        <v>0</v>
      </c>
    </row>
    <row r="6503" spans="1:10" x14ac:dyDescent="0.2">
      <c r="A6503">
        <v>15522</v>
      </c>
      <c r="B6503" s="585">
        <v>43537.720138888886</v>
      </c>
      <c r="C6503" s="376" t="s">
        <v>2050</v>
      </c>
      <c r="D6503" s="355">
        <v>3240</v>
      </c>
      <c r="E6503">
        <v>0.01</v>
      </c>
      <c r="F6503">
        <v>1.1312599999999999</v>
      </c>
      <c r="G6503" s="355">
        <v>0</v>
      </c>
      <c r="H6503">
        <v>1.1312599999999999</v>
      </c>
      <c r="I6503">
        <v>1.5</v>
      </c>
      <c r="J6503" s="355">
        <v>24496.03</v>
      </c>
    </row>
    <row r="6504" spans="1:10" x14ac:dyDescent="0.2">
      <c r="A6504">
        <v>15523</v>
      </c>
      <c r="B6504" s="585">
        <v>43537.720138888886</v>
      </c>
      <c r="C6504" s="376" t="s">
        <v>92</v>
      </c>
      <c r="D6504" s="355">
        <v>3241</v>
      </c>
      <c r="E6504">
        <v>0.01</v>
      </c>
      <c r="F6504">
        <v>1.13127</v>
      </c>
      <c r="G6504" s="355">
        <v>0</v>
      </c>
      <c r="H6504">
        <v>0</v>
      </c>
    </row>
    <row r="6505" spans="1:10" x14ac:dyDescent="0.2">
      <c r="A6505">
        <v>15531</v>
      </c>
      <c r="B6505" s="585">
        <v>43537.914583333331</v>
      </c>
      <c r="C6505" s="376" t="s">
        <v>2050</v>
      </c>
      <c r="D6505" s="355">
        <v>3241</v>
      </c>
      <c r="E6505">
        <v>0.01</v>
      </c>
      <c r="F6505">
        <v>1.1328400000000001</v>
      </c>
      <c r="G6505" s="355">
        <v>0</v>
      </c>
      <c r="H6505">
        <v>1.1328400000000001</v>
      </c>
      <c r="I6505">
        <v>1.5</v>
      </c>
      <c r="J6505" s="355">
        <v>24497.53</v>
      </c>
    </row>
    <row r="6506" spans="1:10" x14ac:dyDescent="0.2">
      <c r="A6506">
        <v>15525</v>
      </c>
      <c r="B6506" s="585">
        <v>43537.913194444445</v>
      </c>
      <c r="C6506" s="376" t="s">
        <v>93</v>
      </c>
      <c r="D6506" s="355">
        <v>3242</v>
      </c>
      <c r="E6506">
        <v>0.1</v>
      </c>
      <c r="F6506">
        <v>1.13243</v>
      </c>
      <c r="G6506" s="355">
        <v>0</v>
      </c>
      <c r="H6506">
        <v>0</v>
      </c>
    </row>
    <row r="6507" spans="1:10" x14ac:dyDescent="0.2">
      <c r="A6507">
        <v>15628</v>
      </c>
      <c r="B6507" s="585">
        <v>43545.671527777777</v>
      </c>
      <c r="C6507" s="376" t="s">
        <v>2050</v>
      </c>
      <c r="D6507" s="355">
        <v>3242</v>
      </c>
      <c r="E6507">
        <v>0.1</v>
      </c>
      <c r="F6507">
        <v>1.1379999999999999</v>
      </c>
      <c r="G6507" s="355">
        <v>0</v>
      </c>
      <c r="H6507">
        <v>1.1379999999999999</v>
      </c>
      <c r="I6507">
        <v>-49.86</v>
      </c>
      <c r="J6507" s="355">
        <v>24324.11</v>
      </c>
    </row>
    <row r="6508" spans="1:10" x14ac:dyDescent="0.2">
      <c r="A6508">
        <v>15532</v>
      </c>
      <c r="B6508" s="585">
        <v>43537.914583333331</v>
      </c>
      <c r="C6508" s="376" t="s">
        <v>92</v>
      </c>
      <c r="D6508" s="355">
        <v>3243</v>
      </c>
      <c r="E6508">
        <v>0.01</v>
      </c>
      <c r="F6508">
        <v>1.1330100000000001</v>
      </c>
      <c r="G6508" s="355">
        <v>0</v>
      </c>
      <c r="H6508">
        <v>0</v>
      </c>
    </row>
    <row r="6509" spans="1:10" x14ac:dyDescent="0.2">
      <c r="A6509">
        <v>15550</v>
      </c>
      <c r="B6509" s="585">
        <v>43539.251388888886</v>
      </c>
      <c r="C6509" s="376" t="s">
        <v>2050</v>
      </c>
      <c r="D6509" s="355">
        <v>3243</v>
      </c>
      <c r="E6509">
        <v>0.01</v>
      </c>
      <c r="F6509">
        <v>1.1324700000000001</v>
      </c>
      <c r="G6509" s="355">
        <v>0</v>
      </c>
      <c r="H6509">
        <v>1.1324700000000001</v>
      </c>
      <c r="I6509">
        <v>-1.0900000000000001</v>
      </c>
      <c r="J6509" s="355">
        <v>24496.44</v>
      </c>
    </row>
    <row r="6510" spans="1:10" x14ac:dyDescent="0.2">
      <c r="A6510">
        <v>15540</v>
      </c>
      <c r="B6510" s="585">
        <v>43538.675000000003</v>
      </c>
      <c r="C6510" s="376" t="s">
        <v>92</v>
      </c>
      <c r="D6510" s="355">
        <v>3244</v>
      </c>
      <c r="E6510">
        <v>0.02</v>
      </c>
      <c r="F6510">
        <v>1.1294900000000001</v>
      </c>
      <c r="G6510" s="355">
        <v>0</v>
      </c>
      <c r="H6510">
        <v>0</v>
      </c>
    </row>
    <row r="6511" spans="1:10" x14ac:dyDescent="0.2">
      <c r="A6511">
        <v>15551</v>
      </c>
      <c r="B6511" s="585">
        <v>43539.251388888886</v>
      </c>
      <c r="C6511" s="376" t="s">
        <v>2050</v>
      </c>
      <c r="D6511" s="355">
        <v>3244</v>
      </c>
      <c r="E6511">
        <v>0.02</v>
      </c>
      <c r="F6511">
        <v>1.1324700000000001</v>
      </c>
      <c r="G6511" s="355">
        <v>0</v>
      </c>
      <c r="H6511">
        <v>1.1324700000000001</v>
      </c>
      <c r="I6511">
        <v>5.58</v>
      </c>
      <c r="J6511" s="355">
        <v>24502.03</v>
      </c>
    </row>
    <row r="6512" spans="1:10" x14ac:dyDescent="0.2">
      <c r="A6512">
        <v>15552</v>
      </c>
      <c r="B6512" s="585">
        <v>43539.251388888886</v>
      </c>
      <c r="C6512" s="376" t="s">
        <v>92</v>
      </c>
      <c r="D6512" s="355">
        <v>3245</v>
      </c>
      <c r="E6512">
        <v>0.01</v>
      </c>
      <c r="F6512">
        <v>1.1325000000000001</v>
      </c>
      <c r="G6512" s="355">
        <v>0</v>
      </c>
      <c r="H6512">
        <v>0</v>
      </c>
    </row>
    <row r="6513" spans="1:10" x14ac:dyDescent="0.2">
      <c r="A6513">
        <v>15554</v>
      </c>
      <c r="B6513" s="585">
        <v>43539.718055555553</v>
      </c>
      <c r="C6513" s="376" t="s">
        <v>2050</v>
      </c>
      <c r="D6513" s="355">
        <v>3245</v>
      </c>
      <c r="E6513">
        <v>0.01</v>
      </c>
      <c r="F6513">
        <v>1.1340699999999999</v>
      </c>
      <c r="G6513" s="355">
        <v>0</v>
      </c>
      <c r="H6513">
        <v>1.1340699999999999</v>
      </c>
      <c r="I6513">
        <v>1.5</v>
      </c>
      <c r="J6513" s="355">
        <v>24503.53</v>
      </c>
    </row>
    <row r="6514" spans="1:10" x14ac:dyDescent="0.2">
      <c r="A6514">
        <v>15555</v>
      </c>
      <c r="B6514" s="585">
        <v>43539.718055555553</v>
      </c>
      <c r="C6514" s="376" t="s">
        <v>92</v>
      </c>
      <c r="D6514" s="355">
        <v>3246</v>
      </c>
      <c r="E6514">
        <v>0.01</v>
      </c>
      <c r="F6514">
        <v>1.1341000000000001</v>
      </c>
      <c r="G6514" s="355">
        <v>0</v>
      </c>
      <c r="H6514">
        <v>0</v>
      </c>
    </row>
    <row r="6515" spans="1:10" x14ac:dyDescent="0.2">
      <c r="A6515">
        <v>15563</v>
      </c>
      <c r="B6515" s="585">
        <v>43542.6</v>
      </c>
      <c r="C6515" s="376" t="s">
        <v>2050</v>
      </c>
      <c r="D6515" s="355">
        <v>3246</v>
      </c>
      <c r="E6515">
        <v>0.01</v>
      </c>
      <c r="F6515">
        <v>1.1357900000000001</v>
      </c>
      <c r="G6515" s="355">
        <v>0</v>
      </c>
      <c r="H6515">
        <v>1.1357900000000001</v>
      </c>
      <c r="I6515">
        <v>1.5</v>
      </c>
      <c r="J6515" s="355">
        <v>24505.03</v>
      </c>
    </row>
    <row r="6516" spans="1:10" x14ac:dyDescent="0.2">
      <c r="A6516">
        <v>15564</v>
      </c>
      <c r="B6516" s="585">
        <v>43542.6</v>
      </c>
      <c r="C6516" s="376" t="s">
        <v>92</v>
      </c>
      <c r="D6516" s="355">
        <v>3247</v>
      </c>
      <c r="E6516">
        <v>0.01</v>
      </c>
      <c r="F6516">
        <v>1.1357999999999999</v>
      </c>
      <c r="G6516" s="355">
        <v>0</v>
      </c>
      <c r="H6516">
        <v>0</v>
      </c>
    </row>
    <row r="6517" spans="1:10" x14ac:dyDescent="0.2">
      <c r="A6517">
        <v>15586</v>
      </c>
      <c r="B6517" s="585">
        <v>43544.875</v>
      </c>
      <c r="C6517" s="376" t="s">
        <v>2050</v>
      </c>
      <c r="D6517" s="355">
        <v>3247</v>
      </c>
      <c r="E6517">
        <v>0.01</v>
      </c>
      <c r="F6517">
        <v>1.13761</v>
      </c>
      <c r="G6517" s="355">
        <v>0</v>
      </c>
      <c r="H6517">
        <v>1.13761</v>
      </c>
      <c r="I6517">
        <v>1.5</v>
      </c>
      <c r="J6517" s="355">
        <v>24506.53</v>
      </c>
    </row>
    <row r="6518" spans="1:10" x14ac:dyDescent="0.2">
      <c r="A6518">
        <v>15572</v>
      </c>
      <c r="B6518" s="585">
        <v>43543.586111111108</v>
      </c>
      <c r="C6518" s="376" t="s">
        <v>93</v>
      </c>
      <c r="D6518" s="355">
        <v>3248</v>
      </c>
      <c r="E6518">
        <v>0.19</v>
      </c>
      <c r="F6518">
        <v>1.1359300000000001</v>
      </c>
      <c r="G6518" s="355">
        <v>0</v>
      </c>
      <c r="H6518">
        <v>0</v>
      </c>
    </row>
    <row r="6519" spans="1:10" x14ac:dyDescent="0.2">
      <c r="A6519">
        <v>15629</v>
      </c>
      <c r="B6519" s="585">
        <v>43545.671527777777</v>
      </c>
      <c r="C6519" s="376" t="s">
        <v>2050</v>
      </c>
      <c r="D6519" s="355">
        <v>3248</v>
      </c>
      <c r="E6519">
        <v>0.19</v>
      </c>
      <c r="F6519">
        <v>1.1379999999999999</v>
      </c>
      <c r="G6519" s="355">
        <v>0</v>
      </c>
      <c r="H6519">
        <v>1.1379999999999999</v>
      </c>
      <c r="I6519">
        <v>-35.69</v>
      </c>
      <c r="J6519" s="355">
        <v>24288.42</v>
      </c>
    </row>
    <row r="6520" spans="1:10" x14ac:dyDescent="0.2">
      <c r="A6520">
        <v>15587</v>
      </c>
      <c r="B6520" s="585">
        <v>43544.878472222219</v>
      </c>
      <c r="C6520" s="376" t="s">
        <v>93</v>
      </c>
      <c r="D6520" s="355">
        <v>3249</v>
      </c>
      <c r="E6520">
        <v>0.34</v>
      </c>
      <c r="F6520">
        <v>1.1408199999999999</v>
      </c>
      <c r="G6520" s="355">
        <v>0</v>
      </c>
      <c r="H6520">
        <v>0</v>
      </c>
    </row>
    <row r="6521" spans="1:10" x14ac:dyDescent="0.2">
      <c r="A6521">
        <v>15630</v>
      </c>
      <c r="B6521" s="585">
        <v>43545.671527777777</v>
      </c>
      <c r="C6521" s="376" t="s">
        <v>2050</v>
      </c>
      <c r="D6521" s="355">
        <v>3249</v>
      </c>
      <c r="E6521">
        <v>0.34</v>
      </c>
      <c r="F6521">
        <v>1.1379999999999999</v>
      </c>
      <c r="G6521" s="355">
        <v>0</v>
      </c>
      <c r="H6521">
        <v>1.1379999999999999</v>
      </c>
      <c r="I6521">
        <v>100.17</v>
      </c>
      <c r="J6521" s="355">
        <v>24388.59</v>
      </c>
    </row>
    <row r="6522" spans="1:10" x14ac:dyDescent="0.2">
      <c r="A6522">
        <v>15595</v>
      </c>
      <c r="B6522" s="585">
        <v>43544.878472222219</v>
      </c>
      <c r="C6522" s="376" t="s">
        <v>92</v>
      </c>
      <c r="D6522" s="355">
        <v>3250</v>
      </c>
      <c r="E6522">
        <v>0.01</v>
      </c>
      <c r="F6522">
        <v>1.1408700000000001</v>
      </c>
      <c r="G6522" s="355">
        <v>0</v>
      </c>
      <c r="H6522">
        <v>0</v>
      </c>
    </row>
    <row r="6523" spans="1:10" x14ac:dyDescent="0.2">
      <c r="A6523">
        <v>15597</v>
      </c>
      <c r="B6523" s="585">
        <v>43544.893055555556</v>
      </c>
      <c r="C6523" s="376" t="s">
        <v>2050</v>
      </c>
      <c r="D6523" s="355">
        <v>3250</v>
      </c>
      <c r="E6523">
        <v>0.01</v>
      </c>
      <c r="F6523">
        <v>1.1424399999999999</v>
      </c>
      <c r="G6523" s="355">
        <v>0</v>
      </c>
      <c r="H6523">
        <v>1.1424399999999999</v>
      </c>
      <c r="I6523">
        <v>1.5</v>
      </c>
      <c r="J6523" s="355">
        <v>24508.03</v>
      </c>
    </row>
    <row r="6524" spans="1:10" x14ac:dyDescent="0.2">
      <c r="A6524">
        <v>15598</v>
      </c>
      <c r="B6524" s="585">
        <v>43544.893055555556</v>
      </c>
      <c r="C6524" s="376" t="s">
        <v>92</v>
      </c>
      <c r="D6524" s="355">
        <v>3251</v>
      </c>
      <c r="E6524">
        <v>0.01</v>
      </c>
      <c r="F6524">
        <v>1.1424700000000001</v>
      </c>
      <c r="G6524" s="355">
        <v>0</v>
      </c>
      <c r="H6524">
        <v>0</v>
      </c>
    </row>
    <row r="6525" spans="1:10" x14ac:dyDescent="0.2">
      <c r="A6525">
        <v>15600</v>
      </c>
      <c r="B6525" s="585">
        <v>43544.899305555555</v>
      </c>
      <c r="C6525" s="376" t="s">
        <v>2050</v>
      </c>
      <c r="D6525" s="355">
        <v>3251</v>
      </c>
      <c r="E6525">
        <v>0.01</v>
      </c>
      <c r="F6525">
        <v>1.1440399999999999</v>
      </c>
      <c r="G6525" s="355">
        <v>0</v>
      </c>
      <c r="H6525">
        <v>1.1440399999999999</v>
      </c>
      <c r="I6525">
        <v>1.5</v>
      </c>
      <c r="J6525" s="355">
        <v>24509.53</v>
      </c>
    </row>
    <row r="6526" spans="1:10" x14ac:dyDescent="0.2">
      <c r="A6526">
        <v>15601</v>
      </c>
      <c r="B6526" s="585">
        <v>43544.899305555555</v>
      </c>
      <c r="C6526" s="376" t="s">
        <v>92</v>
      </c>
      <c r="D6526" s="355">
        <v>3252</v>
      </c>
      <c r="E6526">
        <v>0.01</v>
      </c>
      <c r="F6526">
        <v>1.14408</v>
      </c>
      <c r="G6526" s="355">
        <v>0</v>
      </c>
      <c r="H6526">
        <v>0</v>
      </c>
    </row>
    <row r="6527" spans="1:10" x14ac:dyDescent="0.2">
      <c r="A6527">
        <v>15862</v>
      </c>
      <c r="B6527" s="585">
        <v>43567.462500000001</v>
      </c>
      <c r="C6527" s="376" t="s">
        <v>2050</v>
      </c>
      <c r="D6527" s="355">
        <v>3252</v>
      </c>
      <c r="E6527">
        <v>0.01</v>
      </c>
      <c r="F6527">
        <v>1.1296999999999999</v>
      </c>
      <c r="G6527" s="355">
        <v>0</v>
      </c>
      <c r="H6527">
        <v>1.1296999999999999</v>
      </c>
      <c r="I6527">
        <v>-17.420000000000002</v>
      </c>
      <c r="J6527" s="355">
        <v>24795.83</v>
      </c>
    </row>
    <row r="6528" spans="1:10" x14ac:dyDescent="0.2">
      <c r="A6528">
        <v>15603</v>
      </c>
      <c r="B6528" s="585">
        <v>43544.9</v>
      </c>
      <c r="C6528" s="376" t="s">
        <v>93</v>
      </c>
      <c r="D6528" s="355">
        <v>3253</v>
      </c>
      <c r="E6528">
        <v>0.61</v>
      </c>
      <c r="F6528">
        <v>1.14432</v>
      </c>
      <c r="G6528" s="355">
        <v>0</v>
      </c>
      <c r="H6528">
        <v>0</v>
      </c>
    </row>
    <row r="6529" spans="1:10" x14ac:dyDescent="0.2">
      <c r="A6529">
        <v>15631</v>
      </c>
      <c r="B6529" s="585">
        <v>43545.671527777777</v>
      </c>
      <c r="C6529" s="376" t="s">
        <v>2050</v>
      </c>
      <c r="D6529" s="355">
        <v>3253</v>
      </c>
      <c r="E6529">
        <v>0.61</v>
      </c>
      <c r="F6529">
        <v>1.1379999999999999</v>
      </c>
      <c r="G6529" s="355">
        <v>0</v>
      </c>
      <c r="H6529">
        <v>1.1379999999999999</v>
      </c>
      <c r="I6529">
        <v>393.22</v>
      </c>
      <c r="J6529" s="355">
        <v>24781.81</v>
      </c>
    </row>
    <row r="6530" spans="1:10" x14ac:dyDescent="0.2">
      <c r="A6530">
        <v>15621</v>
      </c>
      <c r="B6530" s="585">
        <v>43545.469444444447</v>
      </c>
      <c r="C6530" s="376" t="s">
        <v>92</v>
      </c>
      <c r="D6530" s="355">
        <v>3254</v>
      </c>
      <c r="E6530">
        <v>0.02</v>
      </c>
      <c r="F6530">
        <v>1.14056</v>
      </c>
      <c r="G6530" s="355">
        <v>0</v>
      </c>
      <c r="H6530">
        <v>0</v>
      </c>
    </row>
    <row r="6531" spans="1:10" x14ac:dyDescent="0.2">
      <c r="A6531">
        <v>15863</v>
      </c>
      <c r="B6531" s="585">
        <v>43567.462500000001</v>
      </c>
      <c r="C6531" s="376" t="s">
        <v>2050</v>
      </c>
      <c r="D6531" s="355">
        <v>3254</v>
      </c>
      <c r="E6531">
        <v>0.02</v>
      </c>
      <c r="F6531">
        <v>1.1296999999999999</v>
      </c>
      <c r="G6531" s="355">
        <v>0</v>
      </c>
      <c r="H6531">
        <v>1.1296999999999999</v>
      </c>
      <c r="I6531">
        <v>-27.09</v>
      </c>
      <c r="J6531" s="355">
        <v>24768.74</v>
      </c>
    </row>
    <row r="6532" spans="1:10" x14ac:dyDescent="0.2">
      <c r="A6532">
        <v>15632</v>
      </c>
      <c r="B6532" s="585">
        <v>43545.671527777777</v>
      </c>
      <c r="C6532" s="376" t="s">
        <v>93</v>
      </c>
      <c r="D6532" s="355">
        <v>3255</v>
      </c>
      <c r="E6532">
        <v>0.01</v>
      </c>
      <c r="F6532">
        <v>1.1379699999999999</v>
      </c>
      <c r="G6532" s="355">
        <v>0</v>
      </c>
      <c r="H6532">
        <v>0</v>
      </c>
    </row>
    <row r="6533" spans="1:10" x14ac:dyDescent="0.2">
      <c r="A6533">
        <v>15638</v>
      </c>
      <c r="B6533" s="585">
        <v>43545.771527777775</v>
      </c>
      <c r="C6533" s="376" t="s">
        <v>2050</v>
      </c>
      <c r="D6533" s="355">
        <v>3255</v>
      </c>
      <c r="E6533">
        <v>0.01</v>
      </c>
      <c r="F6533">
        <v>1.1364000000000001</v>
      </c>
      <c r="G6533" s="355">
        <v>0</v>
      </c>
      <c r="H6533">
        <v>1.1364000000000001</v>
      </c>
      <c r="I6533">
        <v>1.5</v>
      </c>
      <c r="J6533" s="355">
        <v>24783.31</v>
      </c>
    </row>
    <row r="6534" spans="1:10" x14ac:dyDescent="0.2">
      <c r="A6534">
        <v>15634</v>
      </c>
      <c r="B6534" s="585">
        <v>43545.745833333334</v>
      </c>
      <c r="C6534" s="376" t="s">
        <v>92</v>
      </c>
      <c r="D6534" s="355">
        <v>3256</v>
      </c>
      <c r="E6534">
        <v>0.03</v>
      </c>
      <c r="F6534">
        <v>1.13706</v>
      </c>
      <c r="G6534" s="355">
        <v>0</v>
      </c>
      <c r="H6534">
        <v>0</v>
      </c>
    </row>
    <row r="6535" spans="1:10" x14ac:dyDescent="0.2">
      <c r="A6535">
        <v>15864</v>
      </c>
      <c r="B6535" s="585">
        <v>43567.462500000001</v>
      </c>
      <c r="C6535" s="376" t="s">
        <v>2050</v>
      </c>
      <c r="D6535" s="355">
        <v>3256</v>
      </c>
      <c r="E6535">
        <v>0.03</v>
      </c>
      <c r="F6535">
        <v>1.1296999999999999</v>
      </c>
      <c r="G6535" s="355">
        <v>0</v>
      </c>
      <c r="H6535">
        <v>1.1296999999999999</v>
      </c>
      <c r="I6535">
        <v>-30.13</v>
      </c>
      <c r="J6535" s="355">
        <v>24738.61</v>
      </c>
    </row>
    <row r="6536" spans="1:10" x14ac:dyDescent="0.2">
      <c r="A6536">
        <v>15639</v>
      </c>
      <c r="B6536" s="585">
        <v>43545.771527777775</v>
      </c>
      <c r="C6536" s="376" t="s">
        <v>93</v>
      </c>
      <c r="D6536" s="355">
        <v>3257</v>
      </c>
      <c r="E6536">
        <v>0.01</v>
      </c>
      <c r="F6536">
        <v>1.13636</v>
      </c>
      <c r="G6536" s="355">
        <v>0</v>
      </c>
      <c r="H6536">
        <v>0</v>
      </c>
    </row>
    <row r="6537" spans="1:10" x14ac:dyDescent="0.2">
      <c r="A6537">
        <v>15641</v>
      </c>
      <c r="B6537" s="585">
        <v>43545.805555555555</v>
      </c>
      <c r="C6537" s="376" t="s">
        <v>2050</v>
      </c>
      <c r="D6537" s="355">
        <v>3257</v>
      </c>
      <c r="E6537">
        <v>0.01</v>
      </c>
      <c r="F6537">
        <v>1.13479</v>
      </c>
      <c r="G6537" s="355">
        <v>0</v>
      </c>
      <c r="H6537">
        <v>1.13479</v>
      </c>
      <c r="I6537">
        <v>1.5</v>
      </c>
      <c r="J6537" s="355">
        <v>24784.81</v>
      </c>
    </row>
    <row r="6538" spans="1:10" x14ac:dyDescent="0.2">
      <c r="A6538">
        <v>15642</v>
      </c>
      <c r="B6538" s="585">
        <v>43545.805555555555</v>
      </c>
      <c r="C6538" s="376" t="s">
        <v>93</v>
      </c>
      <c r="D6538" s="355">
        <v>3258</v>
      </c>
      <c r="E6538">
        <v>0.01</v>
      </c>
      <c r="F6538">
        <v>1.13469</v>
      </c>
      <c r="G6538" s="355">
        <v>0</v>
      </c>
      <c r="H6538">
        <v>0</v>
      </c>
    </row>
    <row r="6539" spans="1:10" x14ac:dyDescent="0.2">
      <c r="A6539">
        <v>15651</v>
      </c>
      <c r="B6539" s="585">
        <v>43546.479166666664</v>
      </c>
      <c r="C6539" s="376" t="s">
        <v>2050</v>
      </c>
      <c r="D6539" s="355">
        <v>3258</v>
      </c>
      <c r="E6539">
        <v>0.01</v>
      </c>
      <c r="F6539">
        <v>1.13548</v>
      </c>
      <c r="G6539" s="355">
        <v>0</v>
      </c>
      <c r="H6539">
        <v>1.13548</v>
      </c>
      <c r="I6539">
        <v>-0.79</v>
      </c>
      <c r="J6539" s="355">
        <v>24784.01</v>
      </c>
    </row>
    <row r="6540" spans="1:10" x14ac:dyDescent="0.2">
      <c r="A6540">
        <v>15648</v>
      </c>
      <c r="B6540" s="585">
        <v>43546.417361111111</v>
      </c>
      <c r="C6540" s="376" t="s">
        <v>93</v>
      </c>
      <c r="D6540" s="355">
        <v>3259</v>
      </c>
      <c r="E6540">
        <v>0.02</v>
      </c>
      <c r="F6540">
        <v>1.13819</v>
      </c>
      <c r="G6540" s="355">
        <v>0</v>
      </c>
      <c r="H6540">
        <v>0</v>
      </c>
    </row>
    <row r="6541" spans="1:10" x14ac:dyDescent="0.2">
      <c r="A6541">
        <v>15652</v>
      </c>
      <c r="B6541" s="585">
        <v>43546.479166666664</v>
      </c>
      <c r="C6541" s="376" t="s">
        <v>2050</v>
      </c>
      <c r="D6541" s="355">
        <v>3259</v>
      </c>
      <c r="E6541">
        <v>0.02</v>
      </c>
      <c r="F6541">
        <v>1.13548</v>
      </c>
      <c r="G6541" s="355">
        <v>0</v>
      </c>
      <c r="H6541">
        <v>1.13548</v>
      </c>
      <c r="I6541">
        <v>5.28</v>
      </c>
      <c r="J6541" s="355">
        <v>24789.29</v>
      </c>
    </row>
    <row r="6542" spans="1:10" x14ac:dyDescent="0.2">
      <c r="A6542">
        <v>15653</v>
      </c>
      <c r="B6542" s="585">
        <v>43546.482638888891</v>
      </c>
      <c r="C6542" s="376" t="s">
        <v>93</v>
      </c>
      <c r="D6542" s="355">
        <v>3260</v>
      </c>
      <c r="E6542">
        <v>0.01</v>
      </c>
      <c r="F6542">
        <v>1.1321099999999999</v>
      </c>
      <c r="G6542" s="355">
        <v>0</v>
      </c>
      <c r="H6542">
        <v>0</v>
      </c>
    </row>
    <row r="6543" spans="1:10" x14ac:dyDescent="0.2">
      <c r="A6543">
        <v>15660</v>
      </c>
      <c r="B6543" s="585">
        <v>43546.489583333336</v>
      </c>
      <c r="C6543" s="376" t="s">
        <v>2050</v>
      </c>
      <c r="D6543" s="355">
        <v>3260</v>
      </c>
      <c r="E6543">
        <v>0.01</v>
      </c>
      <c r="F6543">
        <v>1.1305400000000001</v>
      </c>
      <c r="G6543" s="355">
        <v>0</v>
      </c>
      <c r="H6543">
        <v>1.1305400000000001</v>
      </c>
      <c r="I6543">
        <v>1.5</v>
      </c>
      <c r="J6543" s="355">
        <v>24790.79</v>
      </c>
    </row>
    <row r="6544" spans="1:10" x14ac:dyDescent="0.2">
      <c r="A6544">
        <v>15655</v>
      </c>
      <c r="B6544" s="585">
        <v>43546.482638888891</v>
      </c>
      <c r="C6544" s="376" t="s">
        <v>92</v>
      </c>
      <c r="D6544" s="355">
        <v>3261</v>
      </c>
      <c r="E6544">
        <v>0.06</v>
      </c>
      <c r="F6544">
        <v>1.1321399999999999</v>
      </c>
      <c r="G6544" s="355">
        <v>0</v>
      </c>
      <c r="H6544">
        <v>0</v>
      </c>
    </row>
    <row r="6545" spans="1:10" x14ac:dyDescent="0.2">
      <c r="A6545">
        <v>15865</v>
      </c>
      <c r="B6545" s="585">
        <v>43567.462500000001</v>
      </c>
      <c r="C6545" s="376" t="s">
        <v>2050</v>
      </c>
      <c r="D6545" s="355">
        <v>3261</v>
      </c>
      <c r="E6545">
        <v>0.06</v>
      </c>
      <c r="F6545">
        <v>1.1296999999999999</v>
      </c>
      <c r="G6545" s="355">
        <v>0</v>
      </c>
      <c r="H6545">
        <v>1.1296999999999999</v>
      </c>
      <c r="I6545">
        <v>-30.03</v>
      </c>
      <c r="J6545" s="355">
        <v>24708.58</v>
      </c>
    </row>
    <row r="6546" spans="1:10" x14ac:dyDescent="0.2">
      <c r="A6546">
        <v>15661</v>
      </c>
      <c r="B6546" s="585">
        <v>43546.489583333336</v>
      </c>
      <c r="C6546" s="376" t="s">
        <v>93</v>
      </c>
      <c r="D6546" s="355">
        <v>3262</v>
      </c>
      <c r="E6546">
        <v>0.01</v>
      </c>
      <c r="F6546">
        <v>1.13052</v>
      </c>
      <c r="G6546" s="355">
        <v>0</v>
      </c>
      <c r="H6546">
        <v>0</v>
      </c>
    </row>
    <row r="6547" spans="1:10" x14ac:dyDescent="0.2">
      <c r="A6547">
        <v>15663</v>
      </c>
      <c r="B6547" s="585">
        <v>43546.490972222222</v>
      </c>
      <c r="C6547" s="376" t="s">
        <v>2050</v>
      </c>
      <c r="D6547" s="355">
        <v>3262</v>
      </c>
      <c r="E6547">
        <v>0.01</v>
      </c>
      <c r="F6547">
        <v>1.1289499999999999</v>
      </c>
      <c r="G6547" s="355">
        <v>0</v>
      </c>
      <c r="H6547">
        <v>1.1289499999999999</v>
      </c>
      <c r="I6547">
        <v>1.5</v>
      </c>
      <c r="J6547" s="355">
        <v>24792.29</v>
      </c>
    </row>
    <row r="6548" spans="1:10" x14ac:dyDescent="0.2">
      <c r="A6548">
        <v>15664</v>
      </c>
      <c r="B6548" s="585">
        <v>43546.493055555555</v>
      </c>
      <c r="C6548" s="376" t="s">
        <v>93</v>
      </c>
      <c r="D6548" s="355">
        <v>3263</v>
      </c>
      <c r="E6548">
        <v>0.01</v>
      </c>
      <c r="F6548">
        <v>1.1297299999999999</v>
      </c>
      <c r="G6548" s="355">
        <v>0</v>
      </c>
      <c r="H6548">
        <v>0</v>
      </c>
    </row>
    <row r="6549" spans="1:10" x14ac:dyDescent="0.2">
      <c r="A6549">
        <v>15672</v>
      </c>
      <c r="B6549" s="585">
        <v>43546.737500000003</v>
      </c>
      <c r="C6549" s="376" t="s">
        <v>2050</v>
      </c>
      <c r="D6549" s="355">
        <v>3263</v>
      </c>
      <c r="E6549">
        <v>0.01</v>
      </c>
      <c r="F6549">
        <v>1.1281600000000001</v>
      </c>
      <c r="G6549" s="355">
        <v>0</v>
      </c>
      <c r="H6549">
        <v>1.1281600000000001</v>
      </c>
      <c r="I6549">
        <v>1.5</v>
      </c>
      <c r="J6549" s="355">
        <v>24793.79</v>
      </c>
    </row>
    <row r="6550" spans="1:10" x14ac:dyDescent="0.2">
      <c r="A6550">
        <v>15666</v>
      </c>
      <c r="B6550" s="585">
        <v>43546.726388888892</v>
      </c>
      <c r="C6550" s="376" t="s">
        <v>92</v>
      </c>
      <c r="D6550" s="355">
        <v>3264</v>
      </c>
      <c r="E6550">
        <v>0.1</v>
      </c>
      <c r="F6550">
        <v>1.1285400000000001</v>
      </c>
      <c r="G6550" s="355">
        <v>0</v>
      </c>
      <c r="H6550">
        <v>0</v>
      </c>
    </row>
    <row r="6551" spans="1:10" x14ac:dyDescent="0.2">
      <c r="A6551">
        <v>15866</v>
      </c>
      <c r="B6551" s="585">
        <v>43567.462500000001</v>
      </c>
      <c r="C6551" s="376" t="s">
        <v>2050</v>
      </c>
      <c r="D6551" s="355">
        <v>3264</v>
      </c>
      <c r="E6551">
        <v>0.1</v>
      </c>
      <c r="F6551">
        <v>1.1296999999999999</v>
      </c>
      <c r="G6551" s="355">
        <v>0</v>
      </c>
      <c r="H6551">
        <v>1.1296999999999999</v>
      </c>
      <c r="I6551">
        <v>-14.05</v>
      </c>
      <c r="J6551" s="355">
        <v>24694.54</v>
      </c>
    </row>
    <row r="6552" spans="1:10" x14ac:dyDescent="0.2">
      <c r="A6552">
        <v>15673</v>
      </c>
      <c r="B6552" s="585">
        <v>43546.737500000003</v>
      </c>
      <c r="C6552" s="376" t="s">
        <v>93</v>
      </c>
      <c r="D6552" s="355">
        <v>3265</v>
      </c>
      <c r="E6552">
        <v>0.01</v>
      </c>
      <c r="F6552">
        <v>1.12815</v>
      </c>
      <c r="G6552" s="355">
        <v>0</v>
      </c>
      <c r="H6552">
        <v>0</v>
      </c>
    </row>
    <row r="6553" spans="1:10" x14ac:dyDescent="0.2">
      <c r="A6553">
        <v>15691</v>
      </c>
      <c r="B6553" s="585">
        <v>43550.658333333333</v>
      </c>
      <c r="C6553" s="376" t="s">
        <v>2050</v>
      </c>
      <c r="D6553" s="355">
        <v>3265</v>
      </c>
      <c r="E6553">
        <v>0.01</v>
      </c>
      <c r="F6553">
        <v>1.1290100000000001</v>
      </c>
      <c r="G6553" s="355">
        <v>0</v>
      </c>
      <c r="H6553">
        <v>1.1290100000000001</v>
      </c>
      <c r="I6553">
        <v>-0.8</v>
      </c>
      <c r="J6553" s="355">
        <v>24792.99</v>
      </c>
    </row>
    <row r="6554" spans="1:10" x14ac:dyDescent="0.2">
      <c r="A6554">
        <v>15681</v>
      </c>
      <c r="B6554" s="585">
        <v>43549.5</v>
      </c>
      <c r="C6554" s="376" t="s">
        <v>93</v>
      </c>
      <c r="D6554" s="355">
        <v>3266</v>
      </c>
      <c r="E6554">
        <v>0.02</v>
      </c>
      <c r="F6554">
        <v>1.1316600000000001</v>
      </c>
      <c r="G6554" s="355">
        <v>0</v>
      </c>
      <c r="H6554">
        <v>0</v>
      </c>
    </row>
    <row r="6555" spans="1:10" x14ac:dyDescent="0.2">
      <c r="A6555">
        <v>15692</v>
      </c>
      <c r="B6555" s="585">
        <v>43550.658333333333</v>
      </c>
      <c r="C6555" s="376" t="s">
        <v>2050</v>
      </c>
      <c r="D6555" s="355">
        <v>3266</v>
      </c>
      <c r="E6555">
        <v>0.02</v>
      </c>
      <c r="F6555">
        <v>1.1290100000000001</v>
      </c>
      <c r="G6555" s="355">
        <v>0</v>
      </c>
      <c r="H6555">
        <v>1.1290100000000001</v>
      </c>
      <c r="I6555">
        <v>5.29</v>
      </c>
      <c r="J6555" s="355">
        <v>24798.28</v>
      </c>
    </row>
    <row r="6556" spans="1:10" x14ac:dyDescent="0.2">
      <c r="A6556">
        <v>15693</v>
      </c>
      <c r="B6556" s="585">
        <v>43550.658333333333</v>
      </c>
      <c r="C6556" s="376" t="s">
        <v>93</v>
      </c>
      <c r="D6556" s="355">
        <v>3267</v>
      </c>
      <c r="E6556">
        <v>0.01</v>
      </c>
      <c r="F6556">
        <v>1.1289899999999999</v>
      </c>
      <c r="G6556" s="355">
        <v>0</v>
      </c>
      <c r="H6556">
        <v>0</v>
      </c>
    </row>
    <row r="6557" spans="1:10" x14ac:dyDescent="0.2">
      <c r="A6557">
        <v>15695</v>
      </c>
      <c r="B6557" s="585">
        <v>43550.938194444447</v>
      </c>
      <c r="C6557" s="376" t="s">
        <v>2050</v>
      </c>
      <c r="D6557" s="355">
        <v>3267</v>
      </c>
      <c r="E6557">
        <v>0.01</v>
      </c>
      <c r="F6557">
        <v>1.1274200000000001</v>
      </c>
      <c r="G6557" s="355">
        <v>0</v>
      </c>
      <c r="H6557">
        <v>1.1274200000000001</v>
      </c>
      <c r="I6557">
        <v>1.5</v>
      </c>
      <c r="J6557" s="355">
        <v>24799.78</v>
      </c>
    </row>
    <row r="6558" spans="1:10" x14ac:dyDescent="0.2">
      <c r="A6558">
        <v>15696</v>
      </c>
      <c r="B6558" s="585">
        <v>43550.938194444447</v>
      </c>
      <c r="C6558" s="376" t="s">
        <v>93</v>
      </c>
      <c r="D6558" s="355">
        <v>3268</v>
      </c>
      <c r="E6558">
        <v>0.01</v>
      </c>
      <c r="F6558">
        <v>1.12741</v>
      </c>
      <c r="G6558" s="355">
        <v>0</v>
      </c>
      <c r="H6558">
        <v>0</v>
      </c>
    </row>
    <row r="6559" spans="1:10" x14ac:dyDescent="0.2">
      <c r="A6559">
        <v>15704</v>
      </c>
      <c r="B6559" s="585">
        <v>43551.179861111108</v>
      </c>
      <c r="C6559" s="376" t="s">
        <v>2050</v>
      </c>
      <c r="D6559" s="355">
        <v>3268</v>
      </c>
      <c r="E6559">
        <v>0.01</v>
      </c>
      <c r="F6559">
        <v>1.12591</v>
      </c>
      <c r="G6559" s="355">
        <v>0</v>
      </c>
      <c r="H6559">
        <v>1.12591</v>
      </c>
      <c r="I6559">
        <v>1.5</v>
      </c>
      <c r="J6559" s="355">
        <v>24801.279999999999</v>
      </c>
    </row>
    <row r="6560" spans="1:10" x14ac:dyDescent="0.2">
      <c r="A6560">
        <v>15705</v>
      </c>
      <c r="B6560" s="585">
        <v>43551.179861111108</v>
      </c>
      <c r="C6560" s="376" t="s">
        <v>93</v>
      </c>
      <c r="D6560" s="355">
        <v>3269</v>
      </c>
      <c r="E6560">
        <v>0.01</v>
      </c>
      <c r="F6560">
        <v>1.1258999999999999</v>
      </c>
      <c r="G6560" s="355">
        <v>0</v>
      </c>
      <c r="H6560">
        <v>0</v>
      </c>
    </row>
    <row r="6561" spans="1:10" x14ac:dyDescent="0.2">
      <c r="A6561">
        <v>15714</v>
      </c>
      <c r="B6561" s="585">
        <v>43551.75277777778</v>
      </c>
      <c r="C6561" s="376" t="s">
        <v>2050</v>
      </c>
      <c r="D6561" s="355">
        <v>3269</v>
      </c>
      <c r="E6561">
        <v>0.01</v>
      </c>
      <c r="F6561">
        <v>1.1243300000000001</v>
      </c>
      <c r="G6561" s="355">
        <v>0</v>
      </c>
      <c r="H6561">
        <v>1.1243300000000001</v>
      </c>
      <c r="I6561">
        <v>1.5</v>
      </c>
      <c r="J6561" s="355">
        <v>24802.78</v>
      </c>
    </row>
    <row r="6562" spans="1:10" x14ac:dyDescent="0.2">
      <c r="A6562">
        <v>15707</v>
      </c>
      <c r="B6562" s="585">
        <v>43551.445138888892</v>
      </c>
      <c r="C6562" s="376" t="s">
        <v>92</v>
      </c>
      <c r="D6562" s="355">
        <v>3270</v>
      </c>
      <c r="E6562">
        <v>0.19</v>
      </c>
      <c r="F6562">
        <v>1.12504</v>
      </c>
      <c r="G6562" s="355">
        <v>0</v>
      </c>
      <c r="H6562">
        <v>0</v>
      </c>
    </row>
    <row r="6563" spans="1:10" x14ac:dyDescent="0.2">
      <c r="A6563">
        <v>15867</v>
      </c>
      <c r="B6563" s="585">
        <v>43567.462500000001</v>
      </c>
      <c r="C6563" s="376" t="s">
        <v>2050</v>
      </c>
      <c r="D6563" s="355">
        <v>3270</v>
      </c>
      <c r="E6563">
        <v>0.19</v>
      </c>
      <c r="F6563">
        <v>1.1296999999999999</v>
      </c>
      <c r="G6563" s="355">
        <v>0</v>
      </c>
      <c r="H6563">
        <v>1.1296999999999999</v>
      </c>
      <c r="I6563">
        <v>46.58</v>
      </c>
      <c r="J6563" s="355">
        <v>24741.119999999999</v>
      </c>
    </row>
    <row r="6564" spans="1:10" x14ac:dyDescent="0.2">
      <c r="A6564">
        <v>15715</v>
      </c>
      <c r="B6564" s="585">
        <v>43551.75277777778</v>
      </c>
      <c r="C6564" s="376" t="s">
        <v>93</v>
      </c>
      <c r="D6564" s="355">
        <v>3271</v>
      </c>
      <c r="E6564">
        <v>0.01</v>
      </c>
      <c r="F6564">
        <v>1.12432</v>
      </c>
      <c r="G6564" s="355">
        <v>0</v>
      </c>
      <c r="H6564">
        <v>0</v>
      </c>
    </row>
    <row r="6565" spans="1:10" x14ac:dyDescent="0.2">
      <c r="A6565">
        <v>15724</v>
      </c>
      <c r="B6565" s="585">
        <v>43552.604166666664</v>
      </c>
      <c r="C6565" s="376" t="s">
        <v>2050</v>
      </c>
      <c r="D6565" s="355">
        <v>3271</v>
      </c>
      <c r="E6565">
        <v>0.01</v>
      </c>
      <c r="F6565">
        <v>1.1229499999999999</v>
      </c>
      <c r="G6565" s="355">
        <v>0</v>
      </c>
      <c r="H6565">
        <v>1.1229499999999999</v>
      </c>
      <c r="I6565">
        <v>1.5</v>
      </c>
      <c r="J6565" s="355">
        <v>24804.27</v>
      </c>
    </row>
    <row r="6566" spans="1:10" x14ac:dyDescent="0.2">
      <c r="A6566">
        <v>15725</v>
      </c>
      <c r="B6566" s="585">
        <v>43552.604166666664</v>
      </c>
      <c r="C6566" s="376" t="s">
        <v>93</v>
      </c>
      <c r="D6566" s="355">
        <v>3272</v>
      </c>
      <c r="E6566">
        <v>0.01</v>
      </c>
      <c r="F6566">
        <v>1.1229</v>
      </c>
      <c r="G6566" s="355">
        <v>0</v>
      </c>
      <c r="H6566">
        <v>0</v>
      </c>
    </row>
    <row r="6567" spans="1:10" x14ac:dyDescent="0.2">
      <c r="A6567">
        <v>15743</v>
      </c>
      <c r="B6567" s="585">
        <v>43553.536111111112</v>
      </c>
      <c r="C6567" s="376" t="s">
        <v>2050</v>
      </c>
      <c r="D6567" s="355">
        <v>3272</v>
      </c>
      <c r="E6567">
        <v>0.01</v>
      </c>
      <c r="F6567">
        <v>1.1214</v>
      </c>
      <c r="G6567" s="355">
        <v>0</v>
      </c>
      <c r="H6567">
        <v>1.1214</v>
      </c>
      <c r="I6567">
        <v>1.5</v>
      </c>
      <c r="J6567" s="355">
        <v>24805.77</v>
      </c>
    </row>
    <row r="6568" spans="1:10" x14ac:dyDescent="0.2">
      <c r="A6568">
        <v>15727</v>
      </c>
      <c r="B6568" s="585">
        <v>43552.695833333331</v>
      </c>
      <c r="C6568" s="376" t="s">
        <v>92</v>
      </c>
      <c r="D6568" s="355">
        <v>3273</v>
      </c>
      <c r="E6568">
        <v>0.34</v>
      </c>
      <c r="F6568">
        <v>1.1215299999999999</v>
      </c>
      <c r="G6568" s="355">
        <v>0</v>
      </c>
      <c r="H6568">
        <v>0</v>
      </c>
    </row>
    <row r="6569" spans="1:10" x14ac:dyDescent="0.2">
      <c r="A6569">
        <v>15868</v>
      </c>
      <c r="B6569" s="585">
        <v>43567.462500000001</v>
      </c>
      <c r="C6569" s="376" t="s">
        <v>2050</v>
      </c>
      <c r="D6569" s="355">
        <v>3273</v>
      </c>
      <c r="E6569">
        <v>0.34</v>
      </c>
      <c r="F6569">
        <v>1.1296999999999999</v>
      </c>
      <c r="G6569" s="355">
        <v>0</v>
      </c>
      <c r="H6569">
        <v>1.1296999999999999</v>
      </c>
      <c r="I6569">
        <v>214.81</v>
      </c>
      <c r="J6569" s="355">
        <v>24955.93</v>
      </c>
    </row>
    <row r="6570" spans="1:10" x14ac:dyDescent="0.2">
      <c r="A6570">
        <v>15744</v>
      </c>
      <c r="B6570" s="585">
        <v>43553.536111111112</v>
      </c>
      <c r="C6570" s="376" t="s">
        <v>93</v>
      </c>
      <c r="D6570" s="355">
        <v>3274</v>
      </c>
      <c r="E6570">
        <v>0.01</v>
      </c>
      <c r="F6570">
        <v>1.12138</v>
      </c>
      <c r="G6570" s="355">
        <v>0</v>
      </c>
      <c r="H6570">
        <v>0</v>
      </c>
    </row>
    <row r="6571" spans="1:10" x14ac:dyDescent="0.2">
      <c r="A6571">
        <v>15757</v>
      </c>
      <c r="B6571" s="585">
        <v>43556.711805555555</v>
      </c>
      <c r="C6571" s="376" t="s">
        <v>2050</v>
      </c>
      <c r="D6571" s="355">
        <v>3274</v>
      </c>
      <c r="E6571">
        <v>0.01</v>
      </c>
      <c r="F6571">
        <v>1.12219</v>
      </c>
      <c r="G6571" s="355">
        <v>0</v>
      </c>
      <c r="H6571">
        <v>1.12219</v>
      </c>
      <c r="I6571">
        <v>-0.81</v>
      </c>
      <c r="J6571" s="355">
        <v>24804.95</v>
      </c>
    </row>
    <row r="6572" spans="1:10" x14ac:dyDescent="0.2">
      <c r="A6572">
        <v>15754</v>
      </c>
      <c r="B6572" s="585">
        <v>43556.479166666664</v>
      </c>
      <c r="C6572" s="376" t="s">
        <v>93</v>
      </c>
      <c r="D6572" s="355">
        <v>3275</v>
      </c>
      <c r="E6572">
        <v>0.02</v>
      </c>
      <c r="F6572">
        <v>1.1249100000000001</v>
      </c>
      <c r="G6572" s="355">
        <v>0</v>
      </c>
      <c r="H6572">
        <v>0</v>
      </c>
    </row>
    <row r="6573" spans="1:10" x14ac:dyDescent="0.2">
      <c r="A6573">
        <v>15758</v>
      </c>
      <c r="B6573" s="585">
        <v>43556.711805555555</v>
      </c>
      <c r="C6573" s="376" t="s">
        <v>2050</v>
      </c>
      <c r="D6573" s="355">
        <v>3275</v>
      </c>
      <c r="E6573">
        <v>0.02</v>
      </c>
      <c r="F6573">
        <v>1.12219</v>
      </c>
      <c r="G6573" s="355">
        <v>0</v>
      </c>
      <c r="H6573">
        <v>1.12219</v>
      </c>
      <c r="I6573">
        <v>5.3</v>
      </c>
      <c r="J6573" s="355">
        <v>24810.25</v>
      </c>
    </row>
    <row r="6574" spans="1:10" x14ac:dyDescent="0.2">
      <c r="A6574">
        <v>15759</v>
      </c>
      <c r="B6574" s="585">
        <v>43556.711805555555</v>
      </c>
      <c r="C6574" s="376" t="s">
        <v>93</v>
      </c>
      <c r="D6574" s="355">
        <v>3276</v>
      </c>
      <c r="E6574">
        <v>0.01</v>
      </c>
      <c r="F6574">
        <v>1.12216</v>
      </c>
      <c r="G6574" s="355">
        <v>0</v>
      </c>
      <c r="H6574">
        <v>0</v>
      </c>
    </row>
    <row r="6575" spans="1:10" x14ac:dyDescent="0.2">
      <c r="A6575">
        <v>15761</v>
      </c>
      <c r="B6575" s="585">
        <v>43556.793749999997</v>
      </c>
      <c r="C6575" s="376" t="s">
        <v>2050</v>
      </c>
      <c r="D6575" s="355">
        <v>3276</v>
      </c>
      <c r="E6575">
        <v>0.01</v>
      </c>
      <c r="F6575">
        <v>1.12059</v>
      </c>
      <c r="G6575" s="355">
        <v>0</v>
      </c>
      <c r="H6575">
        <v>1.12059</v>
      </c>
      <c r="I6575">
        <v>1.5</v>
      </c>
      <c r="J6575" s="355">
        <v>24811.75</v>
      </c>
    </row>
    <row r="6576" spans="1:10" x14ac:dyDescent="0.2">
      <c r="A6576">
        <v>15762</v>
      </c>
      <c r="B6576" s="585">
        <v>43556.793749999997</v>
      </c>
      <c r="C6576" s="376" t="s">
        <v>93</v>
      </c>
      <c r="D6576" s="355">
        <v>3277</v>
      </c>
      <c r="E6576">
        <v>0.01</v>
      </c>
      <c r="F6576">
        <v>1.1205700000000001</v>
      </c>
      <c r="G6576" s="355">
        <v>0</v>
      </c>
      <c r="H6576">
        <v>0</v>
      </c>
    </row>
    <row r="6577" spans="1:10" x14ac:dyDescent="0.2">
      <c r="A6577">
        <v>15772</v>
      </c>
      <c r="B6577" s="585">
        <v>43557.448611111111</v>
      </c>
      <c r="C6577" s="376" t="s">
        <v>2050</v>
      </c>
      <c r="D6577" s="355">
        <v>3277</v>
      </c>
      <c r="E6577">
        <v>0.01</v>
      </c>
      <c r="F6577">
        <v>1.11907</v>
      </c>
      <c r="G6577" s="355">
        <v>0</v>
      </c>
      <c r="H6577">
        <v>1.11907</v>
      </c>
      <c r="I6577">
        <v>1.5</v>
      </c>
      <c r="J6577" s="355">
        <v>24813.25</v>
      </c>
    </row>
    <row r="6578" spans="1:10" x14ac:dyDescent="0.2">
      <c r="A6578">
        <v>15773</v>
      </c>
      <c r="B6578" s="585">
        <v>43557.448611111111</v>
      </c>
      <c r="C6578" s="376" t="s">
        <v>93</v>
      </c>
      <c r="D6578" s="355">
        <v>3278</v>
      </c>
      <c r="E6578">
        <v>0.01</v>
      </c>
      <c r="F6578">
        <v>1.1190500000000001</v>
      </c>
      <c r="G6578" s="355">
        <v>0</v>
      </c>
      <c r="H6578">
        <v>0</v>
      </c>
    </row>
    <row r="6579" spans="1:10" x14ac:dyDescent="0.2">
      <c r="A6579">
        <v>15897</v>
      </c>
      <c r="B6579" s="585">
        <v>43573.459027777775</v>
      </c>
      <c r="C6579" s="376" t="s">
        <v>2050</v>
      </c>
      <c r="D6579" s="355">
        <v>3278</v>
      </c>
      <c r="E6579">
        <v>0.01</v>
      </c>
      <c r="F6579">
        <v>1.1256699999999999</v>
      </c>
      <c r="G6579" s="355">
        <v>0</v>
      </c>
      <c r="H6579">
        <v>1.1256699999999999</v>
      </c>
      <c r="I6579">
        <v>-5.51</v>
      </c>
      <c r="J6579" s="355">
        <v>24951.91</v>
      </c>
    </row>
    <row r="6580" spans="1:10" x14ac:dyDescent="0.2">
      <c r="A6580">
        <v>15783</v>
      </c>
      <c r="B6580" s="585">
        <v>43558.2</v>
      </c>
      <c r="C6580" s="376" t="s">
        <v>93</v>
      </c>
      <c r="D6580" s="355">
        <v>3279</v>
      </c>
      <c r="E6580">
        <v>0.02</v>
      </c>
      <c r="F6580">
        <v>1.1225799999999999</v>
      </c>
      <c r="G6580" s="355">
        <v>0</v>
      </c>
      <c r="H6580">
        <v>0</v>
      </c>
    </row>
    <row r="6581" spans="1:10" x14ac:dyDescent="0.2">
      <c r="A6581">
        <v>15898</v>
      </c>
      <c r="B6581" s="585">
        <v>43573.459027777775</v>
      </c>
      <c r="C6581" s="376" t="s">
        <v>2050</v>
      </c>
      <c r="D6581" s="355">
        <v>3279</v>
      </c>
      <c r="E6581">
        <v>0.02</v>
      </c>
      <c r="F6581">
        <v>1.1256699999999999</v>
      </c>
      <c r="G6581" s="355">
        <v>0</v>
      </c>
      <c r="H6581">
        <v>1.1256699999999999</v>
      </c>
      <c r="I6581">
        <v>-4.0999999999999996</v>
      </c>
      <c r="J6581" s="355">
        <v>24947.82</v>
      </c>
    </row>
    <row r="6582" spans="1:10" x14ac:dyDescent="0.2">
      <c r="A6582">
        <v>15813</v>
      </c>
      <c r="B6582" s="585">
        <v>43563.664583333331</v>
      </c>
      <c r="C6582" s="376" t="s">
        <v>93</v>
      </c>
      <c r="D6582" s="355">
        <v>3280</v>
      </c>
      <c r="E6582">
        <v>0.03</v>
      </c>
      <c r="F6582">
        <v>1.12608</v>
      </c>
      <c r="G6582" s="355">
        <v>0</v>
      </c>
      <c r="H6582">
        <v>0</v>
      </c>
    </row>
    <row r="6583" spans="1:10" x14ac:dyDescent="0.2">
      <c r="A6583">
        <v>15899</v>
      </c>
      <c r="B6583" s="585">
        <v>43573.459027777775</v>
      </c>
      <c r="C6583" s="376" t="s">
        <v>2050</v>
      </c>
      <c r="D6583" s="355">
        <v>3280</v>
      </c>
      <c r="E6583">
        <v>0.03</v>
      </c>
      <c r="F6583">
        <v>1.1256699999999999</v>
      </c>
      <c r="G6583" s="355">
        <v>0</v>
      </c>
      <c r="H6583">
        <v>1.1256699999999999</v>
      </c>
      <c r="I6583">
        <v>3.37</v>
      </c>
      <c r="J6583" s="355">
        <v>24951.19</v>
      </c>
    </row>
    <row r="6584" spans="1:10" x14ac:dyDescent="0.2">
      <c r="A6584">
        <v>15857</v>
      </c>
      <c r="B6584" s="585">
        <v>43567.462500000001</v>
      </c>
      <c r="C6584" s="376" t="s">
        <v>93</v>
      </c>
      <c r="D6584" s="355">
        <v>3281</v>
      </c>
      <c r="E6584">
        <v>0.06</v>
      </c>
      <c r="F6584">
        <v>1.1295900000000001</v>
      </c>
      <c r="G6584" s="355">
        <v>0</v>
      </c>
      <c r="H6584">
        <v>0</v>
      </c>
    </row>
    <row r="6585" spans="1:10" x14ac:dyDescent="0.2">
      <c r="A6585">
        <v>15900</v>
      </c>
      <c r="B6585" s="585">
        <v>43573.459027777775</v>
      </c>
      <c r="C6585" s="376" t="s">
        <v>2050</v>
      </c>
      <c r="D6585" s="355">
        <v>3281</v>
      </c>
      <c r="E6585">
        <v>0.06</v>
      </c>
      <c r="F6585">
        <v>1.1256699999999999</v>
      </c>
      <c r="G6585" s="355">
        <v>0</v>
      </c>
      <c r="H6585">
        <v>1.1256699999999999</v>
      </c>
      <c r="I6585">
        <v>25.45</v>
      </c>
      <c r="J6585" s="355">
        <v>24976.65</v>
      </c>
    </row>
    <row r="6586" spans="1:10" x14ac:dyDescent="0.2">
      <c r="A6586">
        <v>15869</v>
      </c>
      <c r="B6586" s="585">
        <v>43567.462500000001</v>
      </c>
      <c r="C6586" s="376" t="s">
        <v>92</v>
      </c>
      <c r="D6586" s="355">
        <v>3282</v>
      </c>
      <c r="E6586">
        <v>0.01</v>
      </c>
      <c r="F6586">
        <v>1.1297299999999999</v>
      </c>
      <c r="G6586" s="355">
        <v>0</v>
      </c>
      <c r="H6586">
        <v>0</v>
      </c>
    </row>
    <row r="6587" spans="1:10" x14ac:dyDescent="0.2">
      <c r="A6587">
        <v>15871</v>
      </c>
      <c r="B6587" s="585">
        <v>43567.512499999997</v>
      </c>
      <c r="C6587" s="376" t="s">
        <v>2050</v>
      </c>
      <c r="D6587" s="355">
        <v>3282</v>
      </c>
      <c r="E6587">
        <v>0.01</v>
      </c>
      <c r="F6587">
        <v>1.1313</v>
      </c>
      <c r="G6587" s="355">
        <v>0</v>
      </c>
      <c r="H6587">
        <v>1.1313</v>
      </c>
      <c r="I6587">
        <v>1.5</v>
      </c>
      <c r="J6587" s="355">
        <v>24957.43</v>
      </c>
    </row>
    <row r="6588" spans="1:10" x14ac:dyDescent="0.2">
      <c r="A6588">
        <v>15872</v>
      </c>
      <c r="B6588" s="585">
        <v>43567.512499999997</v>
      </c>
      <c r="C6588" s="376" t="s">
        <v>92</v>
      </c>
      <c r="D6588" s="355">
        <v>3283</v>
      </c>
      <c r="E6588">
        <v>0.01</v>
      </c>
      <c r="F6588">
        <v>1.13131</v>
      </c>
      <c r="G6588" s="355">
        <v>0</v>
      </c>
      <c r="H6588">
        <v>0</v>
      </c>
    </row>
    <row r="6589" spans="1:10" x14ac:dyDescent="0.2">
      <c r="A6589">
        <v>16000</v>
      </c>
      <c r="B6589" s="585">
        <v>43585.165972222225</v>
      </c>
      <c r="C6589" s="376" t="s">
        <v>2050</v>
      </c>
      <c r="D6589" s="355">
        <v>3283</v>
      </c>
      <c r="E6589">
        <v>0.01</v>
      </c>
      <c r="F6589">
        <v>1.119</v>
      </c>
      <c r="G6589" s="355">
        <v>0</v>
      </c>
      <c r="H6589">
        <v>1.119</v>
      </c>
      <c r="I6589">
        <v>-14.28</v>
      </c>
      <c r="J6589" s="355">
        <v>24975.85</v>
      </c>
    </row>
    <row r="6590" spans="1:10" x14ac:dyDescent="0.2">
      <c r="A6590">
        <v>15894</v>
      </c>
      <c r="B6590" s="585">
        <v>43573.440972222219</v>
      </c>
      <c r="C6590" s="376" t="s">
        <v>92</v>
      </c>
      <c r="D6590" s="355">
        <v>3284</v>
      </c>
      <c r="E6590">
        <v>0.02</v>
      </c>
      <c r="F6590">
        <v>1.12673</v>
      </c>
      <c r="G6590" s="355">
        <v>0</v>
      </c>
      <c r="H6590">
        <v>0</v>
      </c>
    </row>
    <row r="6591" spans="1:10" x14ac:dyDescent="0.2">
      <c r="A6591">
        <v>16001</v>
      </c>
      <c r="B6591" s="585">
        <v>43585.165972222225</v>
      </c>
      <c r="C6591" s="376" t="s">
        <v>2050</v>
      </c>
      <c r="D6591" s="355">
        <v>3284</v>
      </c>
      <c r="E6591">
        <v>0.02</v>
      </c>
      <c r="F6591">
        <v>1.119</v>
      </c>
      <c r="G6591" s="355">
        <v>0</v>
      </c>
      <c r="H6591">
        <v>1.119</v>
      </c>
      <c r="I6591">
        <v>-17.98</v>
      </c>
      <c r="J6591" s="355">
        <v>24957.87</v>
      </c>
    </row>
    <row r="6592" spans="1:10" x14ac:dyDescent="0.2">
      <c r="A6592">
        <v>15901</v>
      </c>
      <c r="B6592" s="585">
        <v>43573.461805555555</v>
      </c>
      <c r="C6592" s="376" t="s">
        <v>93</v>
      </c>
      <c r="D6592" s="355">
        <v>3285</v>
      </c>
      <c r="E6592">
        <v>0.01</v>
      </c>
      <c r="F6592">
        <v>1.12557</v>
      </c>
      <c r="G6592" s="355">
        <v>0</v>
      </c>
      <c r="H6592">
        <v>0</v>
      </c>
    </row>
    <row r="6593" spans="1:10" x14ac:dyDescent="0.2">
      <c r="A6593">
        <v>15903</v>
      </c>
      <c r="B6593" s="585">
        <v>43573.645833333336</v>
      </c>
      <c r="C6593" s="376" t="s">
        <v>2050</v>
      </c>
      <c r="D6593" s="355">
        <v>3285</v>
      </c>
      <c r="E6593">
        <v>0.01</v>
      </c>
      <c r="F6593">
        <v>1.1240000000000001</v>
      </c>
      <c r="G6593" s="355">
        <v>0</v>
      </c>
      <c r="H6593">
        <v>1.1240000000000001</v>
      </c>
      <c r="I6593">
        <v>1.5</v>
      </c>
      <c r="J6593" s="355">
        <v>24978.15</v>
      </c>
    </row>
    <row r="6594" spans="1:10" x14ac:dyDescent="0.2">
      <c r="A6594">
        <v>15904</v>
      </c>
      <c r="B6594" s="585">
        <v>43573.645833333336</v>
      </c>
      <c r="C6594" s="376" t="s">
        <v>93</v>
      </c>
      <c r="D6594" s="355">
        <v>3286</v>
      </c>
      <c r="E6594">
        <v>0.01</v>
      </c>
      <c r="F6594">
        <v>1.1239600000000001</v>
      </c>
      <c r="G6594" s="355">
        <v>0</v>
      </c>
      <c r="H6594">
        <v>0</v>
      </c>
    </row>
    <row r="6595" spans="1:10" x14ac:dyDescent="0.2">
      <c r="A6595">
        <v>15922</v>
      </c>
      <c r="B6595" s="585">
        <v>43578.656944444447</v>
      </c>
      <c r="C6595" s="376" t="s">
        <v>2050</v>
      </c>
      <c r="D6595" s="355">
        <v>3286</v>
      </c>
      <c r="E6595">
        <v>0.01</v>
      </c>
      <c r="F6595">
        <v>1.12259</v>
      </c>
      <c r="G6595" s="355">
        <v>0</v>
      </c>
      <c r="H6595">
        <v>1.12259</v>
      </c>
      <c r="I6595">
        <v>1.5</v>
      </c>
      <c r="J6595" s="355">
        <v>24979.64</v>
      </c>
    </row>
    <row r="6596" spans="1:10" x14ac:dyDescent="0.2">
      <c r="A6596">
        <v>15906</v>
      </c>
      <c r="B6596" s="585">
        <v>43573.801388888889</v>
      </c>
      <c r="C6596" s="376" t="s">
        <v>92</v>
      </c>
      <c r="D6596" s="355">
        <v>3287</v>
      </c>
      <c r="E6596">
        <v>0.03</v>
      </c>
      <c r="F6596">
        <v>1.1232200000000001</v>
      </c>
      <c r="G6596" s="355">
        <v>0</v>
      </c>
      <c r="H6596">
        <v>0</v>
      </c>
    </row>
    <row r="6597" spans="1:10" x14ac:dyDescent="0.2">
      <c r="A6597">
        <v>16002</v>
      </c>
      <c r="B6597" s="585">
        <v>43585.165972222225</v>
      </c>
      <c r="C6597" s="376" t="s">
        <v>2050</v>
      </c>
      <c r="D6597" s="355">
        <v>3287</v>
      </c>
      <c r="E6597">
        <v>0.03</v>
      </c>
      <c r="F6597">
        <v>1.119</v>
      </c>
      <c r="G6597" s="355">
        <v>0</v>
      </c>
      <c r="H6597">
        <v>1.119</v>
      </c>
      <c r="I6597">
        <v>-16.43</v>
      </c>
      <c r="J6597" s="355">
        <v>24941.439999999999</v>
      </c>
    </row>
    <row r="6598" spans="1:10" x14ac:dyDescent="0.2">
      <c r="A6598">
        <v>15923</v>
      </c>
      <c r="B6598" s="585">
        <v>43578.656944444447</v>
      </c>
      <c r="C6598" s="376" t="s">
        <v>93</v>
      </c>
      <c r="D6598" s="355">
        <v>3288</v>
      </c>
      <c r="E6598">
        <v>0.01</v>
      </c>
      <c r="F6598">
        <v>1.1225799999999999</v>
      </c>
      <c r="G6598" s="355">
        <v>0</v>
      </c>
      <c r="H6598">
        <v>0</v>
      </c>
    </row>
    <row r="6599" spans="1:10" x14ac:dyDescent="0.2">
      <c r="A6599">
        <v>15925</v>
      </c>
      <c r="B6599" s="585">
        <v>43578.677777777775</v>
      </c>
      <c r="C6599" s="376" t="s">
        <v>2050</v>
      </c>
      <c r="D6599" s="355">
        <v>3288</v>
      </c>
      <c r="E6599">
        <v>0.01</v>
      </c>
      <c r="F6599">
        <v>1.1210100000000001</v>
      </c>
      <c r="G6599" s="355">
        <v>0</v>
      </c>
      <c r="H6599">
        <v>1.1210100000000001</v>
      </c>
      <c r="I6599">
        <v>1.5</v>
      </c>
      <c r="J6599" s="355">
        <v>24981.14</v>
      </c>
    </row>
    <row r="6600" spans="1:10" x14ac:dyDescent="0.2">
      <c r="A6600">
        <v>15926</v>
      </c>
      <c r="B6600" s="585">
        <v>43578.677777777775</v>
      </c>
      <c r="C6600" s="376" t="s">
        <v>93</v>
      </c>
      <c r="D6600" s="355">
        <v>3289</v>
      </c>
      <c r="E6600">
        <v>0.01</v>
      </c>
      <c r="F6600">
        <v>1.1209899999999999</v>
      </c>
      <c r="G6600" s="355">
        <v>0</v>
      </c>
      <c r="H6600">
        <v>0</v>
      </c>
    </row>
    <row r="6601" spans="1:10" x14ac:dyDescent="0.2">
      <c r="A6601">
        <v>15933</v>
      </c>
      <c r="B6601" s="585">
        <v>43578.731249999997</v>
      </c>
      <c r="C6601" s="376" t="s">
        <v>2050</v>
      </c>
      <c r="D6601" s="355">
        <v>3289</v>
      </c>
      <c r="E6601">
        <v>0.01</v>
      </c>
      <c r="F6601">
        <v>1.1194200000000001</v>
      </c>
      <c r="G6601" s="355">
        <v>0</v>
      </c>
      <c r="H6601">
        <v>1.1194200000000001</v>
      </c>
      <c r="I6601">
        <v>1.5</v>
      </c>
      <c r="J6601" s="355">
        <v>24982.639999999999</v>
      </c>
    </row>
    <row r="6602" spans="1:10" x14ac:dyDescent="0.2">
      <c r="A6602">
        <v>15928</v>
      </c>
      <c r="B6602" s="585">
        <v>43578.729861111111</v>
      </c>
      <c r="C6602" s="376" t="s">
        <v>92</v>
      </c>
      <c r="D6602" s="355">
        <v>3290</v>
      </c>
      <c r="E6602">
        <v>0.06</v>
      </c>
      <c r="F6602">
        <v>1.11972</v>
      </c>
      <c r="G6602" s="355">
        <v>0</v>
      </c>
      <c r="H6602">
        <v>0</v>
      </c>
    </row>
    <row r="6603" spans="1:10" x14ac:dyDescent="0.2">
      <c r="A6603">
        <v>16003</v>
      </c>
      <c r="B6603" s="585">
        <v>43585.165972222225</v>
      </c>
      <c r="C6603" s="376" t="s">
        <v>2050</v>
      </c>
      <c r="D6603" s="355">
        <v>3290</v>
      </c>
      <c r="E6603">
        <v>0.06</v>
      </c>
      <c r="F6603">
        <v>1.119</v>
      </c>
      <c r="G6603" s="355">
        <v>0</v>
      </c>
      <c r="H6603">
        <v>1.119</v>
      </c>
      <c r="I6603">
        <v>-9.73</v>
      </c>
      <c r="J6603" s="355">
        <v>24931.71</v>
      </c>
    </row>
    <row r="6604" spans="1:10" x14ac:dyDescent="0.2">
      <c r="A6604">
        <v>15934</v>
      </c>
      <c r="B6604" s="585">
        <v>43578.731249999997</v>
      </c>
      <c r="C6604" s="376" t="s">
        <v>93</v>
      </c>
      <c r="D6604" s="355">
        <v>3291</v>
      </c>
      <c r="E6604">
        <v>0.01</v>
      </c>
      <c r="F6604">
        <v>1.1194</v>
      </c>
      <c r="G6604" s="355">
        <v>0</v>
      </c>
      <c r="H6604">
        <v>0</v>
      </c>
    </row>
    <row r="6605" spans="1:10" x14ac:dyDescent="0.2">
      <c r="A6605">
        <v>15941</v>
      </c>
      <c r="B6605" s="585">
        <v>43579.80972222222</v>
      </c>
      <c r="C6605" s="376" t="s">
        <v>2050</v>
      </c>
      <c r="D6605" s="355">
        <v>3291</v>
      </c>
      <c r="E6605">
        <v>0.01</v>
      </c>
      <c r="F6605">
        <v>1.1178999999999999</v>
      </c>
      <c r="G6605" s="355">
        <v>0</v>
      </c>
      <c r="H6605">
        <v>1.1178999999999999</v>
      </c>
      <c r="I6605">
        <v>1.5</v>
      </c>
      <c r="J6605" s="355">
        <v>24984.14</v>
      </c>
    </row>
    <row r="6606" spans="1:10" x14ac:dyDescent="0.2">
      <c r="A6606">
        <v>15942</v>
      </c>
      <c r="B6606" s="585">
        <v>43579.80972222222</v>
      </c>
      <c r="C6606" s="376" t="s">
        <v>93</v>
      </c>
      <c r="D6606" s="355">
        <v>3292</v>
      </c>
      <c r="E6606">
        <v>0.01</v>
      </c>
      <c r="F6606">
        <v>1.1178399999999999</v>
      </c>
      <c r="G6606" s="355">
        <v>0</v>
      </c>
      <c r="H6606">
        <v>0</v>
      </c>
    </row>
    <row r="6607" spans="1:10" x14ac:dyDescent="0.2">
      <c r="A6607">
        <v>15944</v>
      </c>
      <c r="B6607" s="585">
        <v>43579.818749999999</v>
      </c>
      <c r="C6607" s="376" t="s">
        <v>2050</v>
      </c>
      <c r="D6607" s="355">
        <v>3292</v>
      </c>
      <c r="E6607">
        <v>0.01</v>
      </c>
      <c r="F6607">
        <v>1.1162700000000001</v>
      </c>
      <c r="G6607" s="355">
        <v>0</v>
      </c>
      <c r="H6607">
        <v>1.1162700000000001</v>
      </c>
      <c r="I6607">
        <v>1.5</v>
      </c>
      <c r="J6607" s="355">
        <v>24985.64</v>
      </c>
    </row>
    <row r="6608" spans="1:10" x14ac:dyDescent="0.2">
      <c r="A6608">
        <v>15945</v>
      </c>
      <c r="B6608" s="585">
        <v>43579.818749999999</v>
      </c>
      <c r="C6608" s="376" t="s">
        <v>93</v>
      </c>
      <c r="D6608" s="355">
        <v>3293</v>
      </c>
      <c r="E6608">
        <v>0.01</v>
      </c>
      <c r="F6608">
        <v>1.11625</v>
      </c>
      <c r="G6608" s="355">
        <v>0</v>
      </c>
      <c r="H6608">
        <v>0</v>
      </c>
    </row>
    <row r="6609" spans="1:10" x14ac:dyDescent="0.2">
      <c r="A6609">
        <v>15953</v>
      </c>
      <c r="B6609" s="585">
        <v>43579.904166666667</v>
      </c>
      <c r="C6609" s="376" t="s">
        <v>2050</v>
      </c>
      <c r="D6609" s="355">
        <v>3293</v>
      </c>
      <c r="E6609">
        <v>0.01</v>
      </c>
      <c r="F6609">
        <v>1.1146799999999999</v>
      </c>
      <c r="G6609" s="355">
        <v>0</v>
      </c>
      <c r="H6609">
        <v>1.1146799999999999</v>
      </c>
      <c r="I6609">
        <v>1.5</v>
      </c>
      <c r="J6609" s="355">
        <v>24987.14</v>
      </c>
    </row>
    <row r="6610" spans="1:10" x14ac:dyDescent="0.2">
      <c r="A6610">
        <v>15947</v>
      </c>
      <c r="B6610" s="585">
        <v>43579.818749999999</v>
      </c>
      <c r="C6610" s="376" t="s">
        <v>92</v>
      </c>
      <c r="D6610" s="355">
        <v>3294</v>
      </c>
      <c r="E6610">
        <v>0.1</v>
      </c>
      <c r="F6610">
        <v>1.1162000000000001</v>
      </c>
      <c r="G6610" s="355">
        <v>0</v>
      </c>
      <c r="H6610">
        <v>0</v>
      </c>
    </row>
    <row r="6611" spans="1:10" x14ac:dyDescent="0.2">
      <c r="A6611">
        <v>16004</v>
      </c>
      <c r="B6611" s="585">
        <v>43585.165972222225</v>
      </c>
      <c r="C6611" s="376" t="s">
        <v>2050</v>
      </c>
      <c r="D6611" s="355">
        <v>3294</v>
      </c>
      <c r="E6611">
        <v>0.1</v>
      </c>
      <c r="F6611">
        <v>1.119</v>
      </c>
      <c r="G6611" s="355">
        <v>0</v>
      </c>
      <c r="H6611">
        <v>1.119</v>
      </c>
      <c r="I6611">
        <v>20.170000000000002</v>
      </c>
      <c r="J6611" s="355">
        <v>24951.88</v>
      </c>
    </row>
    <row r="6612" spans="1:10" x14ac:dyDescent="0.2">
      <c r="A6612">
        <v>15954</v>
      </c>
      <c r="B6612" s="585">
        <v>43579.904166666667</v>
      </c>
      <c r="C6612" s="376" t="s">
        <v>93</v>
      </c>
      <c r="D6612" s="355">
        <v>3295</v>
      </c>
      <c r="E6612">
        <v>0.01</v>
      </c>
      <c r="F6612">
        <v>1.1146199999999999</v>
      </c>
      <c r="G6612" s="355">
        <v>0</v>
      </c>
      <c r="H6612">
        <v>0</v>
      </c>
    </row>
    <row r="6613" spans="1:10" x14ac:dyDescent="0.2">
      <c r="A6613">
        <v>15962</v>
      </c>
      <c r="B6613" s="585">
        <v>43580.53125</v>
      </c>
      <c r="C6613" s="376" t="s">
        <v>2050</v>
      </c>
      <c r="D6613" s="355">
        <v>3295</v>
      </c>
      <c r="E6613">
        <v>0.01</v>
      </c>
      <c r="F6613">
        <v>1.1132500000000001</v>
      </c>
      <c r="G6613" s="355">
        <v>0</v>
      </c>
      <c r="H6613">
        <v>1.1132500000000001</v>
      </c>
      <c r="I6613">
        <v>1.5</v>
      </c>
      <c r="J6613" s="355">
        <v>24988.639999999999</v>
      </c>
    </row>
    <row r="6614" spans="1:10" x14ac:dyDescent="0.2">
      <c r="A6614">
        <v>15963</v>
      </c>
      <c r="B6614" s="585">
        <v>43580.53125</v>
      </c>
      <c r="C6614" s="376" t="s">
        <v>93</v>
      </c>
      <c r="D6614" s="355">
        <v>3296</v>
      </c>
      <c r="E6614">
        <v>0.01</v>
      </c>
      <c r="F6614">
        <v>1.1132200000000001</v>
      </c>
      <c r="G6614" s="355">
        <v>0</v>
      </c>
      <c r="H6614">
        <v>0</v>
      </c>
    </row>
    <row r="6615" spans="1:10" x14ac:dyDescent="0.2">
      <c r="A6615">
        <v>15979</v>
      </c>
      <c r="B6615" s="585">
        <v>43581.645833333336</v>
      </c>
      <c r="C6615" s="376" t="s">
        <v>2050</v>
      </c>
      <c r="D6615" s="355">
        <v>3296</v>
      </c>
      <c r="E6615">
        <v>0.01</v>
      </c>
      <c r="F6615">
        <v>1.11172</v>
      </c>
      <c r="G6615" s="355">
        <v>0</v>
      </c>
      <c r="H6615">
        <v>1.11172</v>
      </c>
      <c r="I6615">
        <v>1.5</v>
      </c>
      <c r="J6615" s="355">
        <v>24990.13</v>
      </c>
    </row>
    <row r="6616" spans="1:10" x14ac:dyDescent="0.2">
      <c r="A6616">
        <v>15965</v>
      </c>
      <c r="B6616" s="585">
        <v>43580.595138888886</v>
      </c>
      <c r="C6616" s="376" t="s">
        <v>92</v>
      </c>
      <c r="D6616" s="355">
        <v>3297</v>
      </c>
      <c r="E6616">
        <v>0.19</v>
      </c>
      <c r="F6616">
        <v>1.1126799999999999</v>
      </c>
      <c r="G6616" s="355">
        <v>0</v>
      </c>
      <c r="H6616">
        <v>0</v>
      </c>
    </row>
    <row r="6617" spans="1:10" x14ac:dyDescent="0.2">
      <c r="A6617">
        <v>16005</v>
      </c>
      <c r="B6617" s="585">
        <v>43585.165972222225</v>
      </c>
      <c r="C6617" s="376" t="s">
        <v>2050</v>
      </c>
      <c r="D6617" s="355">
        <v>3297</v>
      </c>
      <c r="E6617">
        <v>0.19</v>
      </c>
      <c r="F6617">
        <v>1.119</v>
      </c>
      <c r="G6617" s="355">
        <v>0</v>
      </c>
      <c r="H6617">
        <v>1.119</v>
      </c>
      <c r="I6617">
        <v>111.98</v>
      </c>
      <c r="J6617" s="355">
        <v>25063.86</v>
      </c>
    </row>
    <row r="6618" spans="1:10" x14ac:dyDescent="0.2">
      <c r="A6618">
        <v>15980</v>
      </c>
      <c r="B6618" s="585">
        <v>43581.649305555555</v>
      </c>
      <c r="C6618" s="376" t="s">
        <v>93</v>
      </c>
      <c r="D6618" s="355">
        <v>3298</v>
      </c>
      <c r="E6618">
        <v>0.01</v>
      </c>
      <c r="F6618">
        <v>1.1143400000000001</v>
      </c>
      <c r="G6618" s="355">
        <v>0</v>
      </c>
      <c r="H6618">
        <v>0</v>
      </c>
    </row>
    <row r="6619" spans="1:10" x14ac:dyDescent="0.2">
      <c r="A6619">
        <v>16036</v>
      </c>
      <c r="B6619" s="585">
        <v>43586.902777777781</v>
      </c>
      <c r="C6619" s="376" t="s">
        <v>2050</v>
      </c>
      <c r="D6619" s="355">
        <v>3298</v>
      </c>
      <c r="E6619">
        <v>0.01</v>
      </c>
      <c r="F6619">
        <v>1.1203399999999999</v>
      </c>
      <c r="G6619" s="355">
        <v>0</v>
      </c>
      <c r="H6619">
        <v>1.1203399999999999</v>
      </c>
      <c r="I6619">
        <v>-5.87</v>
      </c>
      <c r="J6619" s="355">
        <v>25063.99</v>
      </c>
    </row>
    <row r="6620" spans="1:10" x14ac:dyDescent="0.2">
      <c r="A6620">
        <v>15989</v>
      </c>
      <c r="B6620" s="585">
        <v>43584.816666666666</v>
      </c>
      <c r="C6620" s="376" t="s">
        <v>93</v>
      </c>
      <c r="D6620" s="355">
        <v>3299</v>
      </c>
      <c r="E6620">
        <v>0.02</v>
      </c>
      <c r="F6620">
        <v>1.1178600000000001</v>
      </c>
      <c r="G6620" s="355">
        <v>0</v>
      </c>
      <c r="H6620">
        <v>0</v>
      </c>
    </row>
    <row r="6621" spans="1:10" x14ac:dyDescent="0.2">
      <c r="A6621">
        <v>16037</v>
      </c>
      <c r="B6621" s="585">
        <v>43586.902777777781</v>
      </c>
      <c r="C6621" s="376" t="s">
        <v>2050</v>
      </c>
      <c r="D6621" s="355">
        <v>3299</v>
      </c>
      <c r="E6621">
        <v>0.02</v>
      </c>
      <c r="F6621">
        <v>1.1203399999999999</v>
      </c>
      <c r="G6621" s="355">
        <v>0</v>
      </c>
      <c r="H6621">
        <v>1.1203399999999999</v>
      </c>
      <c r="I6621">
        <v>-4.84</v>
      </c>
      <c r="J6621" s="355">
        <v>25059.15</v>
      </c>
    </row>
    <row r="6622" spans="1:10" x14ac:dyDescent="0.2">
      <c r="A6622">
        <v>16006</v>
      </c>
      <c r="B6622" s="585">
        <v>43585.165972222225</v>
      </c>
      <c r="C6622" s="376" t="s">
        <v>92</v>
      </c>
      <c r="D6622" s="355">
        <v>3300</v>
      </c>
      <c r="E6622">
        <v>0.01</v>
      </c>
      <c r="F6622">
        <v>1.11904</v>
      </c>
      <c r="G6622" s="355">
        <v>0</v>
      </c>
      <c r="H6622">
        <v>0</v>
      </c>
    </row>
    <row r="6623" spans="1:10" x14ac:dyDescent="0.2">
      <c r="A6623">
        <v>16008</v>
      </c>
      <c r="B6623" s="585">
        <v>43585.479861111111</v>
      </c>
      <c r="C6623" s="376" t="s">
        <v>2050</v>
      </c>
      <c r="D6623" s="355">
        <v>3300</v>
      </c>
      <c r="E6623">
        <v>0.01</v>
      </c>
      <c r="F6623">
        <v>1.1206100000000001</v>
      </c>
      <c r="G6623" s="355">
        <v>0</v>
      </c>
      <c r="H6623">
        <v>1.1206100000000001</v>
      </c>
      <c r="I6623">
        <v>1.5</v>
      </c>
      <c r="J6623" s="355">
        <v>25065.360000000001</v>
      </c>
    </row>
    <row r="6624" spans="1:10" x14ac:dyDescent="0.2">
      <c r="A6624">
        <v>16009</v>
      </c>
      <c r="B6624" s="585">
        <v>43585.479861111111</v>
      </c>
      <c r="C6624" s="376" t="s">
        <v>92</v>
      </c>
      <c r="D6624" s="355">
        <v>3301</v>
      </c>
      <c r="E6624">
        <v>0.01</v>
      </c>
      <c r="F6624">
        <v>1.1206400000000001</v>
      </c>
      <c r="G6624" s="355">
        <v>0</v>
      </c>
      <c r="H6624">
        <v>0</v>
      </c>
    </row>
    <row r="6625" spans="1:10" x14ac:dyDescent="0.2">
      <c r="A6625">
        <v>16015</v>
      </c>
      <c r="B6625" s="585">
        <v>43585.625</v>
      </c>
      <c r="C6625" s="376" t="s">
        <v>2050</v>
      </c>
      <c r="D6625" s="355">
        <v>3301</v>
      </c>
      <c r="E6625">
        <v>0.01</v>
      </c>
      <c r="F6625">
        <v>1.1222099999999999</v>
      </c>
      <c r="G6625" s="355">
        <v>0</v>
      </c>
      <c r="H6625">
        <v>1.1222099999999999</v>
      </c>
      <c r="I6625">
        <v>1.5</v>
      </c>
      <c r="J6625" s="355">
        <v>25066.86</v>
      </c>
    </row>
    <row r="6626" spans="1:10" x14ac:dyDescent="0.2">
      <c r="A6626">
        <v>16011</v>
      </c>
      <c r="B6626" s="585">
        <v>43585.506944444445</v>
      </c>
      <c r="C6626" s="376" t="s">
        <v>93</v>
      </c>
      <c r="D6626" s="355">
        <v>3302</v>
      </c>
      <c r="E6626">
        <v>0.03</v>
      </c>
      <c r="F6626">
        <v>1.12138</v>
      </c>
      <c r="G6626" s="355">
        <v>0</v>
      </c>
      <c r="H6626">
        <v>0</v>
      </c>
    </row>
    <row r="6627" spans="1:10" x14ac:dyDescent="0.2">
      <c r="A6627">
        <v>16038</v>
      </c>
      <c r="B6627" s="585">
        <v>43586.902777777781</v>
      </c>
      <c r="C6627" s="376" t="s">
        <v>2050</v>
      </c>
      <c r="D6627" s="355">
        <v>3302</v>
      </c>
      <c r="E6627">
        <v>0.03</v>
      </c>
      <c r="F6627">
        <v>1.1203399999999999</v>
      </c>
      <c r="G6627" s="355">
        <v>0</v>
      </c>
      <c r="H6627">
        <v>1.1203399999999999</v>
      </c>
      <c r="I6627">
        <v>3.11</v>
      </c>
      <c r="J6627" s="355">
        <v>25062.26</v>
      </c>
    </row>
    <row r="6628" spans="1:10" x14ac:dyDescent="0.2">
      <c r="A6628">
        <v>16016</v>
      </c>
      <c r="B6628" s="585">
        <v>43585.625</v>
      </c>
      <c r="C6628" s="376" t="s">
        <v>92</v>
      </c>
      <c r="D6628" s="355">
        <v>3303</v>
      </c>
      <c r="E6628">
        <v>0.01</v>
      </c>
      <c r="F6628">
        <v>1.12226</v>
      </c>
      <c r="G6628" s="355">
        <v>0</v>
      </c>
      <c r="H6628">
        <v>0</v>
      </c>
    </row>
    <row r="6629" spans="1:10" x14ac:dyDescent="0.2">
      <c r="A6629">
        <v>16022</v>
      </c>
      <c r="B6629" s="585">
        <v>43586.529861111114</v>
      </c>
      <c r="C6629" s="376" t="s">
        <v>2050</v>
      </c>
      <c r="D6629" s="355">
        <v>3303</v>
      </c>
      <c r="E6629">
        <v>0.01</v>
      </c>
      <c r="F6629">
        <v>1.12395</v>
      </c>
      <c r="G6629" s="355">
        <v>0</v>
      </c>
      <c r="H6629">
        <v>1.12395</v>
      </c>
      <c r="I6629">
        <v>1.5</v>
      </c>
      <c r="J6629" s="355">
        <v>25068.36</v>
      </c>
    </row>
    <row r="6630" spans="1:10" x14ac:dyDescent="0.2">
      <c r="A6630">
        <v>16023</v>
      </c>
      <c r="B6630" s="585">
        <v>43586.529861111114</v>
      </c>
      <c r="C6630" s="376" t="s">
        <v>92</v>
      </c>
      <c r="D6630" s="355">
        <v>3304</v>
      </c>
      <c r="E6630">
        <v>0.01</v>
      </c>
      <c r="F6630">
        <v>1.1239699999999999</v>
      </c>
      <c r="G6630" s="355">
        <v>0</v>
      </c>
      <c r="H6630">
        <v>0</v>
      </c>
    </row>
    <row r="6631" spans="1:10" x14ac:dyDescent="0.2">
      <c r="A6631">
        <v>16030</v>
      </c>
      <c r="B6631" s="585">
        <v>43586.875</v>
      </c>
      <c r="C6631" s="376" t="s">
        <v>2050</v>
      </c>
      <c r="D6631" s="355">
        <v>3304</v>
      </c>
      <c r="E6631">
        <v>0.01</v>
      </c>
      <c r="F6631">
        <v>1.12554</v>
      </c>
      <c r="G6631" s="355">
        <v>0</v>
      </c>
      <c r="H6631">
        <v>1.12554</v>
      </c>
      <c r="I6631">
        <v>1.5</v>
      </c>
      <c r="J6631" s="355">
        <v>25069.86</v>
      </c>
    </row>
    <row r="6632" spans="1:10" x14ac:dyDescent="0.2">
      <c r="A6632">
        <v>16025</v>
      </c>
      <c r="B6632" s="585">
        <v>43586.761805555558</v>
      </c>
      <c r="C6632" s="376" t="s">
        <v>93</v>
      </c>
      <c r="D6632" s="355">
        <v>3305</v>
      </c>
      <c r="E6632">
        <v>0.06</v>
      </c>
      <c r="F6632">
        <v>1.1248800000000001</v>
      </c>
      <c r="G6632" s="355">
        <v>0</v>
      </c>
      <c r="H6632">
        <v>0</v>
      </c>
    </row>
    <row r="6633" spans="1:10" x14ac:dyDescent="0.2">
      <c r="A6633">
        <v>16039</v>
      </c>
      <c r="B6633" s="585">
        <v>43586.902777777781</v>
      </c>
      <c r="C6633" s="376" t="s">
        <v>2050</v>
      </c>
      <c r="D6633" s="355">
        <v>3305</v>
      </c>
      <c r="E6633">
        <v>0.06</v>
      </c>
      <c r="F6633">
        <v>1.1203399999999999</v>
      </c>
      <c r="G6633" s="355">
        <v>0</v>
      </c>
      <c r="H6633">
        <v>1.1203399999999999</v>
      </c>
      <c r="I6633">
        <v>26.82</v>
      </c>
      <c r="J6633" s="355">
        <v>25089.08</v>
      </c>
    </row>
    <row r="6634" spans="1:10" x14ac:dyDescent="0.2">
      <c r="A6634">
        <v>16031</v>
      </c>
      <c r="B6634" s="585">
        <v>43586.875</v>
      </c>
      <c r="C6634" s="376" t="s">
        <v>92</v>
      </c>
      <c r="D6634" s="355">
        <v>3306</v>
      </c>
      <c r="E6634">
        <v>0.01</v>
      </c>
      <c r="F6634">
        <v>1.12557</v>
      </c>
      <c r="G6634" s="355">
        <v>0</v>
      </c>
      <c r="H6634">
        <v>0</v>
      </c>
    </row>
    <row r="6635" spans="1:10" x14ac:dyDescent="0.2">
      <c r="A6635">
        <v>16073</v>
      </c>
      <c r="B6635" s="585">
        <v>43588.754166666666</v>
      </c>
      <c r="C6635" s="376" t="s">
        <v>2050</v>
      </c>
      <c r="D6635" s="355">
        <v>3306</v>
      </c>
      <c r="E6635">
        <v>0.01</v>
      </c>
      <c r="F6635">
        <v>1.1197999999999999</v>
      </c>
      <c r="G6635" s="355">
        <v>0</v>
      </c>
      <c r="H6635">
        <v>1.1197999999999999</v>
      </c>
      <c r="I6635">
        <v>-6.32</v>
      </c>
      <c r="J6635" s="355">
        <v>25088.75</v>
      </c>
    </row>
    <row r="6636" spans="1:10" x14ac:dyDescent="0.2">
      <c r="A6636">
        <v>16033</v>
      </c>
      <c r="B6636" s="585">
        <v>43586.899305555555</v>
      </c>
      <c r="C6636" s="376" t="s">
        <v>92</v>
      </c>
      <c r="D6636" s="355">
        <v>3307</v>
      </c>
      <c r="E6636">
        <v>0.02</v>
      </c>
      <c r="F6636">
        <v>1.1220600000000001</v>
      </c>
      <c r="G6636" s="355">
        <v>0</v>
      </c>
      <c r="H6636">
        <v>0</v>
      </c>
    </row>
    <row r="6637" spans="1:10" x14ac:dyDescent="0.2">
      <c r="A6637">
        <v>16074</v>
      </c>
      <c r="B6637" s="585">
        <v>43588.754166666666</v>
      </c>
      <c r="C6637" s="376" t="s">
        <v>2050</v>
      </c>
      <c r="D6637" s="355">
        <v>3307</v>
      </c>
      <c r="E6637">
        <v>0.02</v>
      </c>
      <c r="F6637">
        <v>1.1197999999999999</v>
      </c>
      <c r="G6637" s="355">
        <v>0</v>
      </c>
      <c r="H6637">
        <v>1.1197999999999999</v>
      </c>
      <c r="I6637">
        <v>-5.61</v>
      </c>
      <c r="J6637" s="355">
        <v>25083.14</v>
      </c>
    </row>
    <row r="6638" spans="1:10" x14ac:dyDescent="0.2">
      <c r="A6638">
        <v>16040</v>
      </c>
      <c r="B6638" s="585">
        <v>43586.902777777781</v>
      </c>
      <c r="C6638" s="376" t="s">
        <v>93</v>
      </c>
      <c r="D6638" s="355">
        <v>3308</v>
      </c>
      <c r="E6638">
        <v>0.01</v>
      </c>
      <c r="F6638">
        <v>1.12033</v>
      </c>
      <c r="G6638" s="355">
        <v>0</v>
      </c>
      <c r="H6638">
        <v>0</v>
      </c>
    </row>
    <row r="6639" spans="1:10" x14ac:dyDescent="0.2">
      <c r="A6639">
        <v>16042</v>
      </c>
      <c r="B6639" s="585">
        <v>43586.934027777781</v>
      </c>
      <c r="C6639" s="376" t="s">
        <v>2050</v>
      </c>
      <c r="D6639" s="355">
        <v>3308</v>
      </c>
      <c r="E6639">
        <v>0.01</v>
      </c>
      <c r="F6639">
        <v>1.11876</v>
      </c>
      <c r="G6639" s="355">
        <v>0</v>
      </c>
      <c r="H6639">
        <v>1.11876</v>
      </c>
      <c r="I6639">
        <v>1.5</v>
      </c>
      <c r="J6639" s="355">
        <v>25090.58</v>
      </c>
    </row>
    <row r="6640" spans="1:10" x14ac:dyDescent="0.2">
      <c r="A6640">
        <v>16043</v>
      </c>
      <c r="B6640" s="585">
        <v>43586.934027777781</v>
      </c>
      <c r="C6640" s="376" t="s">
        <v>93</v>
      </c>
      <c r="D6640" s="355">
        <v>3309</v>
      </c>
      <c r="E6640">
        <v>0.01</v>
      </c>
      <c r="F6640">
        <v>1.1187</v>
      </c>
      <c r="G6640" s="355">
        <v>0</v>
      </c>
      <c r="H6640">
        <v>0</v>
      </c>
    </row>
    <row r="6641" spans="1:10" x14ac:dyDescent="0.2">
      <c r="A6641">
        <v>16052</v>
      </c>
      <c r="B6641" s="585">
        <v>43587.763888888891</v>
      </c>
      <c r="C6641" s="376" t="s">
        <v>2050</v>
      </c>
      <c r="D6641" s="355">
        <v>3309</v>
      </c>
      <c r="E6641">
        <v>0.01</v>
      </c>
      <c r="F6641">
        <v>1.1173299999999999</v>
      </c>
      <c r="G6641" s="355">
        <v>0</v>
      </c>
      <c r="H6641">
        <v>1.1173299999999999</v>
      </c>
      <c r="I6641">
        <v>1.5</v>
      </c>
      <c r="J6641" s="355">
        <v>25092.07</v>
      </c>
    </row>
    <row r="6642" spans="1:10" x14ac:dyDescent="0.2">
      <c r="A6642">
        <v>16048</v>
      </c>
      <c r="B6642" s="585">
        <v>43587.69027777778</v>
      </c>
      <c r="C6642" s="376" t="s">
        <v>92</v>
      </c>
      <c r="D6642" s="355">
        <v>3310</v>
      </c>
      <c r="E6642">
        <v>0.03</v>
      </c>
      <c r="F6642">
        <v>1.11856</v>
      </c>
      <c r="G6642" s="355">
        <v>0</v>
      </c>
      <c r="H6642">
        <v>0</v>
      </c>
    </row>
    <row r="6643" spans="1:10" x14ac:dyDescent="0.2">
      <c r="A6643">
        <v>16075</v>
      </c>
      <c r="B6643" s="585">
        <v>43588.754166666666</v>
      </c>
      <c r="C6643" s="376" t="s">
        <v>2050</v>
      </c>
      <c r="D6643" s="355">
        <v>3310</v>
      </c>
      <c r="E6643">
        <v>0.03</v>
      </c>
      <c r="F6643">
        <v>1.1197999999999999</v>
      </c>
      <c r="G6643" s="355">
        <v>0</v>
      </c>
      <c r="H6643">
        <v>1.1197999999999999</v>
      </c>
      <c r="I6643">
        <v>3.15</v>
      </c>
      <c r="J6643" s="355">
        <v>25086.3</v>
      </c>
    </row>
    <row r="6644" spans="1:10" x14ac:dyDescent="0.2">
      <c r="A6644">
        <v>16053</v>
      </c>
      <c r="B6644" s="585">
        <v>43587.763888888891</v>
      </c>
      <c r="C6644" s="376" t="s">
        <v>93</v>
      </c>
      <c r="D6644" s="355">
        <v>3311</v>
      </c>
      <c r="E6644">
        <v>0.01</v>
      </c>
      <c r="F6644">
        <v>1.11731</v>
      </c>
      <c r="G6644" s="355">
        <v>0</v>
      </c>
      <c r="H6644">
        <v>0</v>
      </c>
    </row>
    <row r="6645" spans="1:10" x14ac:dyDescent="0.2">
      <c r="A6645">
        <v>16059</v>
      </c>
      <c r="B6645" s="585">
        <v>43588.505555555559</v>
      </c>
      <c r="C6645" s="376" t="s">
        <v>2050</v>
      </c>
      <c r="D6645" s="355">
        <v>3311</v>
      </c>
      <c r="E6645">
        <v>0.01</v>
      </c>
      <c r="F6645">
        <v>1.11581</v>
      </c>
      <c r="G6645" s="355">
        <v>0</v>
      </c>
      <c r="H6645">
        <v>1.11581</v>
      </c>
      <c r="I6645">
        <v>1.5</v>
      </c>
      <c r="J6645" s="355">
        <v>25093.57</v>
      </c>
    </row>
    <row r="6646" spans="1:10" x14ac:dyDescent="0.2">
      <c r="A6646">
        <v>16060</v>
      </c>
      <c r="B6646" s="585">
        <v>43588.505555555559</v>
      </c>
      <c r="C6646" s="376" t="s">
        <v>93</v>
      </c>
      <c r="D6646" s="355">
        <v>3312</v>
      </c>
      <c r="E6646">
        <v>0.01</v>
      </c>
      <c r="F6646">
        <v>1.1157900000000001</v>
      </c>
      <c r="G6646" s="355">
        <v>0</v>
      </c>
      <c r="H6646">
        <v>0</v>
      </c>
    </row>
    <row r="6647" spans="1:10" x14ac:dyDescent="0.2">
      <c r="A6647">
        <v>16067</v>
      </c>
      <c r="B6647" s="585">
        <v>43588.645833333336</v>
      </c>
      <c r="C6647" s="376" t="s">
        <v>2050</v>
      </c>
      <c r="D6647" s="355">
        <v>3312</v>
      </c>
      <c r="E6647">
        <v>0.01</v>
      </c>
      <c r="F6647">
        <v>1.11422</v>
      </c>
      <c r="G6647" s="355">
        <v>0</v>
      </c>
      <c r="H6647">
        <v>1.11422</v>
      </c>
      <c r="I6647">
        <v>1.5</v>
      </c>
      <c r="J6647" s="355">
        <v>25095.07</v>
      </c>
    </row>
    <row r="6648" spans="1:10" x14ac:dyDescent="0.2">
      <c r="A6648">
        <v>16062</v>
      </c>
      <c r="B6648" s="585">
        <v>43588.590277777781</v>
      </c>
      <c r="C6648" s="376" t="s">
        <v>92</v>
      </c>
      <c r="D6648" s="355">
        <v>3313</v>
      </c>
      <c r="E6648">
        <v>0.06</v>
      </c>
      <c r="F6648">
        <v>1.1150599999999999</v>
      </c>
      <c r="G6648" s="355">
        <v>0</v>
      </c>
      <c r="H6648">
        <v>0</v>
      </c>
    </row>
    <row r="6649" spans="1:10" x14ac:dyDescent="0.2">
      <c r="A6649">
        <v>16076</v>
      </c>
      <c r="B6649" s="585">
        <v>43588.754166666666</v>
      </c>
      <c r="C6649" s="376" t="s">
        <v>2050</v>
      </c>
      <c r="D6649" s="355">
        <v>3313</v>
      </c>
      <c r="E6649">
        <v>0.06</v>
      </c>
      <c r="F6649">
        <v>1.1197999999999999</v>
      </c>
      <c r="G6649" s="355">
        <v>0</v>
      </c>
      <c r="H6649">
        <v>1.1197999999999999</v>
      </c>
      <c r="I6649">
        <v>28.02</v>
      </c>
      <c r="J6649" s="355">
        <v>25114.32</v>
      </c>
    </row>
    <row r="6650" spans="1:10" x14ac:dyDescent="0.2">
      <c r="A6650">
        <v>16068</v>
      </c>
      <c r="B6650" s="585">
        <v>43588.649305555555</v>
      </c>
      <c r="C6650" s="376" t="s">
        <v>93</v>
      </c>
      <c r="D6650" s="355">
        <v>3314</v>
      </c>
      <c r="E6650">
        <v>0.01</v>
      </c>
      <c r="F6650">
        <v>1.11473</v>
      </c>
      <c r="G6650" s="355">
        <v>0</v>
      </c>
      <c r="H6650">
        <v>0</v>
      </c>
    </row>
    <row r="6651" spans="1:10" x14ac:dyDescent="0.2">
      <c r="A6651">
        <v>16095</v>
      </c>
      <c r="B6651" s="585">
        <v>43592.62222222222</v>
      </c>
      <c r="C6651" s="376" t="s">
        <v>2050</v>
      </c>
      <c r="D6651" s="355">
        <v>3314</v>
      </c>
      <c r="E6651">
        <v>0.01</v>
      </c>
      <c r="F6651">
        <v>1.1178999999999999</v>
      </c>
      <c r="G6651" s="355">
        <v>0</v>
      </c>
      <c r="H6651">
        <v>1.1178999999999999</v>
      </c>
      <c r="I6651">
        <v>-3.11</v>
      </c>
      <c r="J6651" s="355">
        <v>25112.71</v>
      </c>
    </row>
    <row r="6652" spans="1:10" x14ac:dyDescent="0.2">
      <c r="A6652">
        <v>16070</v>
      </c>
      <c r="B6652" s="585">
        <v>43588.714583333334</v>
      </c>
      <c r="C6652" s="376" t="s">
        <v>93</v>
      </c>
      <c r="D6652" s="355">
        <v>3315</v>
      </c>
      <c r="E6652">
        <v>0.02</v>
      </c>
      <c r="F6652">
        <v>1.1182300000000001</v>
      </c>
      <c r="G6652" s="355">
        <v>0</v>
      </c>
      <c r="H6652">
        <v>0</v>
      </c>
    </row>
    <row r="6653" spans="1:10" x14ac:dyDescent="0.2">
      <c r="A6653">
        <v>16096</v>
      </c>
      <c r="B6653" s="585">
        <v>43592.62222222222</v>
      </c>
      <c r="C6653" s="376" t="s">
        <v>2050</v>
      </c>
      <c r="D6653" s="355">
        <v>3315</v>
      </c>
      <c r="E6653">
        <v>0.02</v>
      </c>
      <c r="F6653">
        <v>1.1178999999999999</v>
      </c>
      <c r="G6653" s="355">
        <v>0</v>
      </c>
      <c r="H6653">
        <v>1.1178999999999999</v>
      </c>
      <c r="I6653">
        <v>0.78</v>
      </c>
      <c r="J6653" s="355">
        <v>25113.49</v>
      </c>
    </row>
    <row r="6654" spans="1:10" x14ac:dyDescent="0.2">
      <c r="A6654">
        <v>16077</v>
      </c>
      <c r="B6654" s="585">
        <v>43588.754166666666</v>
      </c>
      <c r="C6654" s="376" t="s">
        <v>92</v>
      </c>
      <c r="D6654" s="355">
        <v>3316</v>
      </c>
      <c r="E6654">
        <v>0.01</v>
      </c>
      <c r="F6654">
        <v>1.1198999999999999</v>
      </c>
      <c r="G6654" s="355">
        <v>0</v>
      </c>
      <c r="H6654">
        <v>0</v>
      </c>
    </row>
    <row r="6655" spans="1:10" x14ac:dyDescent="0.2">
      <c r="A6655">
        <v>16085</v>
      </c>
      <c r="B6655" s="585">
        <v>43592.393055555556</v>
      </c>
      <c r="C6655" s="376" t="s">
        <v>2050</v>
      </c>
      <c r="D6655" s="355">
        <v>3316</v>
      </c>
      <c r="E6655">
        <v>0.01</v>
      </c>
      <c r="F6655">
        <v>1.12171</v>
      </c>
      <c r="G6655" s="355">
        <v>0</v>
      </c>
      <c r="H6655">
        <v>1.12171</v>
      </c>
      <c r="I6655">
        <v>1.5</v>
      </c>
      <c r="J6655" s="355">
        <v>25115.82</v>
      </c>
    </row>
    <row r="6656" spans="1:10" x14ac:dyDescent="0.2">
      <c r="A6656">
        <v>16086</v>
      </c>
      <c r="B6656" s="585">
        <v>43592.393055555556</v>
      </c>
      <c r="C6656" s="376" t="s">
        <v>93</v>
      </c>
      <c r="D6656" s="355">
        <v>3317</v>
      </c>
      <c r="E6656">
        <v>0.03</v>
      </c>
      <c r="F6656">
        <v>1.12174</v>
      </c>
      <c r="G6656" s="355">
        <v>0</v>
      </c>
      <c r="H6656">
        <v>0</v>
      </c>
    </row>
    <row r="6657" spans="1:10" x14ac:dyDescent="0.2">
      <c r="A6657">
        <v>16097</v>
      </c>
      <c r="B6657" s="585">
        <v>43592.62222222222</v>
      </c>
      <c r="C6657" s="376" t="s">
        <v>2050</v>
      </c>
      <c r="D6657" s="355">
        <v>3317</v>
      </c>
      <c r="E6657">
        <v>0.03</v>
      </c>
      <c r="F6657">
        <v>1.1178999999999999</v>
      </c>
      <c r="G6657" s="355">
        <v>0</v>
      </c>
      <c r="H6657">
        <v>1.1178999999999999</v>
      </c>
      <c r="I6657">
        <v>11.31</v>
      </c>
      <c r="J6657" s="355">
        <v>25124.799999999999</v>
      </c>
    </row>
    <row r="6658" spans="1:10" x14ac:dyDescent="0.2">
      <c r="A6658">
        <v>16090</v>
      </c>
      <c r="B6658" s="585">
        <v>43592.393055555556</v>
      </c>
      <c r="C6658" s="376" t="s">
        <v>92</v>
      </c>
      <c r="D6658" s="355">
        <v>3318</v>
      </c>
      <c r="E6658">
        <v>0.01</v>
      </c>
      <c r="F6658">
        <v>1.12175</v>
      </c>
      <c r="G6658" s="355">
        <v>0</v>
      </c>
      <c r="H6658">
        <v>0</v>
      </c>
    </row>
    <row r="6659" spans="1:10" x14ac:dyDescent="0.2">
      <c r="A6659">
        <v>16103</v>
      </c>
      <c r="B6659" s="585">
        <v>43593.375694444447</v>
      </c>
      <c r="C6659" s="376" t="s">
        <v>2050</v>
      </c>
      <c r="D6659" s="355">
        <v>3318</v>
      </c>
      <c r="E6659">
        <v>0.01</v>
      </c>
      <c r="F6659">
        <v>1.1211</v>
      </c>
      <c r="G6659" s="355">
        <v>0</v>
      </c>
      <c r="H6659">
        <v>1.1211</v>
      </c>
      <c r="I6659">
        <v>-0.84</v>
      </c>
      <c r="J6659" s="355">
        <v>25123.96</v>
      </c>
    </row>
    <row r="6660" spans="1:10" x14ac:dyDescent="0.2">
      <c r="A6660">
        <v>16092</v>
      </c>
      <c r="B6660" s="585">
        <v>43592.62222222222</v>
      </c>
      <c r="C6660" s="376" t="s">
        <v>92</v>
      </c>
      <c r="D6660" s="355">
        <v>3319</v>
      </c>
      <c r="E6660">
        <v>0.02</v>
      </c>
      <c r="F6660">
        <v>1.1182399999999999</v>
      </c>
      <c r="G6660" s="355">
        <v>0</v>
      </c>
      <c r="H6660">
        <v>0</v>
      </c>
    </row>
    <row r="6661" spans="1:10" x14ac:dyDescent="0.2">
      <c r="A6661">
        <v>16104</v>
      </c>
      <c r="B6661" s="585">
        <v>43593.375694444447</v>
      </c>
      <c r="C6661" s="376" t="s">
        <v>2050</v>
      </c>
      <c r="D6661" s="355">
        <v>3319</v>
      </c>
      <c r="E6661">
        <v>0.02</v>
      </c>
      <c r="F6661">
        <v>1.1211</v>
      </c>
      <c r="G6661" s="355">
        <v>0</v>
      </c>
      <c r="H6661">
        <v>1.1211</v>
      </c>
      <c r="I6661">
        <v>5.34</v>
      </c>
      <c r="J6661" s="355">
        <v>25129.3</v>
      </c>
    </row>
    <row r="6662" spans="1:10" x14ac:dyDescent="0.2">
      <c r="A6662">
        <v>16098</v>
      </c>
      <c r="B6662" s="585">
        <v>43592.62222222222</v>
      </c>
      <c r="C6662" s="376" t="s">
        <v>93</v>
      </c>
      <c r="D6662" s="355">
        <v>3320</v>
      </c>
      <c r="E6662">
        <v>0.01</v>
      </c>
      <c r="F6662">
        <v>1.1178900000000001</v>
      </c>
      <c r="G6662" s="355">
        <v>0</v>
      </c>
      <c r="H6662">
        <v>0</v>
      </c>
    </row>
    <row r="6663" spans="1:10" x14ac:dyDescent="0.2">
      <c r="A6663">
        <v>16129</v>
      </c>
      <c r="B6663" s="585">
        <v>43594.993055555555</v>
      </c>
      <c r="C6663" s="376" t="s">
        <v>2050</v>
      </c>
      <c r="D6663" s="355">
        <v>3320</v>
      </c>
      <c r="E6663">
        <v>0.01</v>
      </c>
      <c r="F6663">
        <v>1.12104</v>
      </c>
      <c r="G6663" s="355">
        <v>0</v>
      </c>
      <c r="H6663">
        <v>1.12104</v>
      </c>
      <c r="I6663">
        <v>-2.96</v>
      </c>
      <c r="J6663" s="355">
        <v>25133.85</v>
      </c>
    </row>
    <row r="6664" spans="1:10" x14ac:dyDescent="0.2">
      <c r="A6664">
        <v>16105</v>
      </c>
      <c r="B6664" s="585">
        <v>43593.375694444447</v>
      </c>
      <c r="C6664" s="376" t="s">
        <v>92</v>
      </c>
      <c r="D6664" s="355">
        <v>3321</v>
      </c>
      <c r="E6664">
        <v>0.01</v>
      </c>
      <c r="F6664">
        <v>1.12114</v>
      </c>
      <c r="G6664" s="355">
        <v>0</v>
      </c>
      <c r="H6664">
        <v>0</v>
      </c>
    </row>
    <row r="6665" spans="1:10" x14ac:dyDescent="0.2">
      <c r="A6665">
        <v>16112</v>
      </c>
      <c r="B6665" s="585">
        <v>43594.696527777778</v>
      </c>
      <c r="C6665" s="376" t="s">
        <v>2050</v>
      </c>
      <c r="D6665" s="355">
        <v>3321</v>
      </c>
      <c r="E6665">
        <v>0.01</v>
      </c>
      <c r="F6665">
        <v>1.12049</v>
      </c>
      <c r="G6665" s="355">
        <v>0</v>
      </c>
      <c r="H6665">
        <v>1.12049</v>
      </c>
      <c r="I6665">
        <v>-1.08</v>
      </c>
      <c r="J6665" s="355">
        <v>25128.23</v>
      </c>
    </row>
    <row r="6666" spans="1:10" x14ac:dyDescent="0.2">
      <c r="A6666">
        <v>16109</v>
      </c>
      <c r="B6666" s="585">
        <v>43594.473611111112</v>
      </c>
      <c r="C6666" s="376" t="s">
        <v>92</v>
      </c>
      <c r="D6666" s="355">
        <v>3322</v>
      </c>
      <c r="E6666">
        <v>0.02</v>
      </c>
      <c r="F6666">
        <v>1.1176299999999999</v>
      </c>
      <c r="G6666" s="355">
        <v>0</v>
      </c>
      <c r="H6666">
        <v>0</v>
      </c>
    </row>
    <row r="6667" spans="1:10" x14ac:dyDescent="0.2">
      <c r="A6667">
        <v>16113</v>
      </c>
      <c r="B6667" s="585">
        <v>43594.696527777778</v>
      </c>
      <c r="C6667" s="376" t="s">
        <v>2050</v>
      </c>
      <c r="D6667" s="355">
        <v>3322</v>
      </c>
      <c r="E6667">
        <v>0.02</v>
      </c>
      <c r="F6667">
        <v>1.12049</v>
      </c>
      <c r="G6667" s="355">
        <v>0</v>
      </c>
      <c r="H6667">
        <v>1.12049</v>
      </c>
      <c r="I6667">
        <v>5.58</v>
      </c>
      <c r="J6667" s="355">
        <v>25133.81</v>
      </c>
    </row>
    <row r="6668" spans="1:10" x14ac:dyDescent="0.2">
      <c r="A6668">
        <v>16114</v>
      </c>
      <c r="B6668" s="585">
        <v>43594.696527777778</v>
      </c>
      <c r="C6668" s="376" t="s">
        <v>92</v>
      </c>
      <c r="D6668" s="355">
        <v>3323</v>
      </c>
      <c r="E6668">
        <v>0.01</v>
      </c>
      <c r="F6668">
        <v>1.1205000000000001</v>
      </c>
      <c r="G6668" s="355">
        <v>0</v>
      </c>
      <c r="H6668">
        <v>0</v>
      </c>
    </row>
    <row r="6669" spans="1:10" x14ac:dyDescent="0.2">
      <c r="A6669">
        <v>16119</v>
      </c>
      <c r="B6669" s="585">
        <v>43594.70208333333</v>
      </c>
      <c r="C6669" s="376" t="s">
        <v>2050</v>
      </c>
      <c r="D6669" s="355">
        <v>3323</v>
      </c>
      <c r="E6669">
        <v>0.01</v>
      </c>
      <c r="F6669">
        <v>1.1220699999999999</v>
      </c>
      <c r="G6669" s="355">
        <v>0</v>
      </c>
      <c r="H6669">
        <v>1.1220699999999999</v>
      </c>
      <c r="I6669">
        <v>1.5</v>
      </c>
      <c r="J6669" s="355">
        <v>25135.31</v>
      </c>
    </row>
    <row r="6670" spans="1:10" x14ac:dyDescent="0.2">
      <c r="A6670">
        <v>16116</v>
      </c>
      <c r="B6670" s="585">
        <v>43594.70208333333</v>
      </c>
      <c r="C6670" s="376" t="s">
        <v>93</v>
      </c>
      <c r="D6670" s="355">
        <v>3324</v>
      </c>
      <c r="E6670">
        <v>0.02</v>
      </c>
      <c r="F6670">
        <v>1.1213900000000001</v>
      </c>
      <c r="G6670" s="355">
        <v>0</v>
      </c>
      <c r="H6670">
        <v>0</v>
      </c>
    </row>
    <row r="6671" spans="1:10" x14ac:dyDescent="0.2">
      <c r="A6671">
        <v>16130</v>
      </c>
      <c r="B6671" s="585">
        <v>43594.993055555555</v>
      </c>
      <c r="C6671" s="376" t="s">
        <v>2050</v>
      </c>
      <c r="D6671" s="355">
        <v>3324</v>
      </c>
      <c r="E6671">
        <v>0.02</v>
      </c>
      <c r="F6671">
        <v>1.12104</v>
      </c>
      <c r="G6671" s="355">
        <v>0</v>
      </c>
      <c r="H6671">
        <v>1.12104</v>
      </c>
      <c r="I6671">
        <v>0.56000000000000005</v>
      </c>
      <c r="J6671" s="355">
        <v>25134.41</v>
      </c>
    </row>
    <row r="6672" spans="1:10" x14ac:dyDescent="0.2">
      <c r="A6672">
        <v>16120</v>
      </c>
      <c r="B6672" s="585">
        <v>43594.704861111109</v>
      </c>
      <c r="C6672" s="376" t="s">
        <v>92</v>
      </c>
      <c r="D6672" s="355">
        <v>3325</v>
      </c>
      <c r="E6672">
        <v>0.01</v>
      </c>
      <c r="F6672">
        <v>1.12226</v>
      </c>
      <c r="G6672" s="355">
        <v>0</v>
      </c>
      <c r="H6672">
        <v>0</v>
      </c>
    </row>
    <row r="6673" spans="1:10" x14ac:dyDescent="0.2">
      <c r="A6673">
        <v>16122</v>
      </c>
      <c r="B6673" s="585">
        <v>43594.706944444442</v>
      </c>
      <c r="C6673" s="376" t="s">
        <v>2050</v>
      </c>
      <c r="D6673" s="355">
        <v>3325</v>
      </c>
      <c r="E6673">
        <v>0.01</v>
      </c>
      <c r="F6673">
        <v>1.1238300000000001</v>
      </c>
      <c r="G6673" s="355">
        <v>0</v>
      </c>
      <c r="H6673">
        <v>1.1238300000000001</v>
      </c>
      <c r="I6673">
        <v>1.5</v>
      </c>
      <c r="J6673" s="355">
        <v>25136.81</v>
      </c>
    </row>
    <row r="6674" spans="1:10" x14ac:dyDescent="0.2">
      <c r="A6674">
        <v>16123</v>
      </c>
      <c r="B6674" s="585">
        <v>43594.708333333336</v>
      </c>
      <c r="C6674" s="376" t="s">
        <v>92</v>
      </c>
      <c r="D6674" s="355">
        <v>3326</v>
      </c>
      <c r="E6674">
        <v>0.01</v>
      </c>
      <c r="F6674">
        <v>1.1236900000000001</v>
      </c>
      <c r="G6674" s="355">
        <v>0</v>
      </c>
      <c r="H6674">
        <v>0</v>
      </c>
    </row>
    <row r="6675" spans="1:10" x14ac:dyDescent="0.2">
      <c r="A6675">
        <v>16142</v>
      </c>
      <c r="B6675" s="585">
        <v>43598.652777777781</v>
      </c>
      <c r="C6675" s="376" t="s">
        <v>2050</v>
      </c>
      <c r="D6675" s="355">
        <v>3326</v>
      </c>
      <c r="E6675">
        <v>0.01</v>
      </c>
      <c r="F6675">
        <v>1.1254999999999999</v>
      </c>
      <c r="G6675" s="355">
        <v>0</v>
      </c>
      <c r="H6675">
        <v>1.1254999999999999</v>
      </c>
      <c r="I6675">
        <v>1.5</v>
      </c>
      <c r="J6675" s="355">
        <v>25147.279999999999</v>
      </c>
    </row>
    <row r="6676" spans="1:10" x14ac:dyDescent="0.2">
      <c r="A6676">
        <v>16125</v>
      </c>
      <c r="B6676" s="585">
        <v>43594.723611111112</v>
      </c>
      <c r="C6676" s="376" t="s">
        <v>93</v>
      </c>
      <c r="D6676" s="355">
        <v>3327</v>
      </c>
      <c r="E6676">
        <v>0.03</v>
      </c>
      <c r="F6676">
        <v>1.1249</v>
      </c>
      <c r="G6676" s="355">
        <v>0</v>
      </c>
      <c r="H6676">
        <v>0</v>
      </c>
    </row>
    <row r="6677" spans="1:10" x14ac:dyDescent="0.2">
      <c r="A6677">
        <v>16131</v>
      </c>
      <c r="B6677" s="585">
        <v>43594.993055555555</v>
      </c>
      <c r="C6677" s="376" t="s">
        <v>2050</v>
      </c>
      <c r="D6677" s="355">
        <v>3327</v>
      </c>
      <c r="E6677">
        <v>0.03</v>
      </c>
      <c r="F6677">
        <v>1.12104</v>
      </c>
      <c r="G6677" s="355">
        <v>0</v>
      </c>
      <c r="H6677">
        <v>1.12104</v>
      </c>
      <c r="I6677">
        <v>11.37</v>
      </c>
      <c r="J6677" s="355">
        <v>25145.78</v>
      </c>
    </row>
    <row r="6678" spans="1:10" x14ac:dyDescent="0.2">
      <c r="A6678">
        <v>16132</v>
      </c>
      <c r="B6678" s="585">
        <v>43594.993055555555</v>
      </c>
      <c r="C6678" s="376" t="s">
        <v>93</v>
      </c>
      <c r="D6678" s="355">
        <v>3328</v>
      </c>
      <c r="E6678">
        <v>0.01</v>
      </c>
      <c r="F6678">
        <v>1.1210100000000001</v>
      </c>
      <c r="G6678" s="355">
        <v>0</v>
      </c>
      <c r="H6678">
        <v>0</v>
      </c>
    </row>
    <row r="6679" spans="1:10" x14ac:dyDescent="0.2">
      <c r="A6679">
        <v>16151</v>
      </c>
      <c r="B6679" s="585">
        <v>43599.635416666664</v>
      </c>
      <c r="C6679" s="376" t="s">
        <v>2050</v>
      </c>
      <c r="D6679" s="355">
        <v>3328</v>
      </c>
      <c r="E6679">
        <v>0.01</v>
      </c>
      <c r="F6679">
        <v>1.1219300000000001</v>
      </c>
      <c r="G6679" s="355">
        <v>0</v>
      </c>
      <c r="H6679">
        <v>1.1219300000000001</v>
      </c>
      <c r="I6679">
        <v>-0.79</v>
      </c>
      <c r="J6679" s="355">
        <v>25146.49</v>
      </c>
    </row>
    <row r="6680" spans="1:10" x14ac:dyDescent="0.2">
      <c r="A6680">
        <v>16136</v>
      </c>
      <c r="B6680" s="585">
        <v>43595.657638888886</v>
      </c>
      <c r="C6680" s="376" t="s">
        <v>93</v>
      </c>
      <c r="D6680" s="355">
        <v>3329</v>
      </c>
      <c r="E6680">
        <v>0.02</v>
      </c>
      <c r="F6680">
        <v>1.12452</v>
      </c>
      <c r="G6680" s="355">
        <v>0</v>
      </c>
      <c r="H6680">
        <v>0</v>
      </c>
    </row>
    <row r="6681" spans="1:10" x14ac:dyDescent="0.2">
      <c r="A6681">
        <v>16152</v>
      </c>
      <c r="B6681" s="585">
        <v>43599.635416666664</v>
      </c>
      <c r="C6681" s="376" t="s">
        <v>2050</v>
      </c>
      <c r="D6681" s="355">
        <v>3329</v>
      </c>
      <c r="E6681">
        <v>0.02</v>
      </c>
      <c r="F6681">
        <v>1.1219300000000001</v>
      </c>
      <c r="G6681" s="355">
        <v>0</v>
      </c>
      <c r="H6681">
        <v>1.1219300000000001</v>
      </c>
      <c r="I6681">
        <v>5.3</v>
      </c>
      <c r="J6681" s="355">
        <v>25151.79</v>
      </c>
    </row>
    <row r="6682" spans="1:10" x14ac:dyDescent="0.2">
      <c r="A6682">
        <v>16143</v>
      </c>
      <c r="B6682" s="585">
        <v>43598.652777777781</v>
      </c>
      <c r="C6682" s="376" t="s">
        <v>92</v>
      </c>
      <c r="D6682" s="355">
        <v>3330</v>
      </c>
      <c r="E6682">
        <v>0.01</v>
      </c>
      <c r="F6682">
        <v>1.1255299999999999</v>
      </c>
      <c r="G6682" s="355">
        <v>0</v>
      </c>
      <c r="H6682">
        <v>0</v>
      </c>
    </row>
    <row r="6683" spans="1:10" x14ac:dyDescent="0.2">
      <c r="A6683">
        <v>16231</v>
      </c>
      <c r="B6683" s="585">
        <v>43608.787499999999</v>
      </c>
      <c r="C6683" s="376" t="s">
        <v>2050</v>
      </c>
      <c r="D6683" s="355">
        <v>3330</v>
      </c>
      <c r="E6683">
        <v>0.01</v>
      </c>
      <c r="F6683">
        <v>1.1172200000000001</v>
      </c>
      <c r="G6683" s="355">
        <v>0</v>
      </c>
      <c r="H6683">
        <v>1.1172200000000001</v>
      </c>
      <c r="I6683">
        <v>-9.81</v>
      </c>
      <c r="J6683" s="355">
        <v>25156.959999999999</v>
      </c>
    </row>
    <row r="6684" spans="1:10" x14ac:dyDescent="0.2">
      <c r="A6684">
        <v>16148</v>
      </c>
      <c r="B6684" s="585">
        <v>43599.00277777778</v>
      </c>
      <c r="C6684" s="376" t="s">
        <v>92</v>
      </c>
      <c r="D6684" s="355">
        <v>3331</v>
      </c>
      <c r="E6684">
        <v>0.02</v>
      </c>
      <c r="F6684">
        <v>1.12201</v>
      </c>
      <c r="G6684" s="355">
        <v>0</v>
      </c>
      <c r="H6684">
        <v>0</v>
      </c>
    </row>
    <row r="6685" spans="1:10" x14ac:dyDescent="0.2">
      <c r="A6685">
        <v>16232</v>
      </c>
      <c r="B6685" s="585">
        <v>43608.787499999999</v>
      </c>
      <c r="C6685" s="376" t="s">
        <v>2050</v>
      </c>
      <c r="D6685" s="355">
        <v>3331</v>
      </c>
      <c r="E6685">
        <v>0.02</v>
      </c>
      <c r="F6685">
        <v>1.1172200000000001</v>
      </c>
      <c r="G6685" s="355">
        <v>0</v>
      </c>
      <c r="H6685">
        <v>1.1172200000000001</v>
      </c>
      <c r="I6685">
        <v>-12.33</v>
      </c>
      <c r="J6685" s="355">
        <v>25144.62</v>
      </c>
    </row>
    <row r="6686" spans="1:10" x14ac:dyDescent="0.2">
      <c r="A6686">
        <v>16153</v>
      </c>
      <c r="B6686" s="585">
        <v>43599.635416666664</v>
      </c>
      <c r="C6686" s="376" t="s">
        <v>93</v>
      </c>
      <c r="D6686" s="355">
        <v>3332</v>
      </c>
      <c r="E6686">
        <v>0.01</v>
      </c>
      <c r="F6686">
        <v>1.1218999999999999</v>
      </c>
      <c r="G6686" s="355">
        <v>0</v>
      </c>
      <c r="H6686">
        <v>0</v>
      </c>
    </row>
    <row r="6687" spans="1:10" x14ac:dyDescent="0.2">
      <c r="A6687">
        <v>16155</v>
      </c>
      <c r="B6687" s="585">
        <v>43599.98541666667</v>
      </c>
      <c r="C6687" s="376" t="s">
        <v>2050</v>
      </c>
      <c r="D6687" s="355">
        <v>3332</v>
      </c>
      <c r="E6687">
        <v>0.01</v>
      </c>
      <c r="F6687">
        <v>1.12033</v>
      </c>
      <c r="G6687" s="355">
        <v>0</v>
      </c>
      <c r="H6687">
        <v>1.12033</v>
      </c>
      <c r="I6687">
        <v>1.5</v>
      </c>
      <c r="J6687" s="355">
        <v>25153.29</v>
      </c>
    </row>
    <row r="6688" spans="1:10" x14ac:dyDescent="0.2">
      <c r="A6688">
        <v>16156</v>
      </c>
      <c r="B6688" s="585">
        <v>43599.98541666667</v>
      </c>
      <c r="C6688" s="376" t="s">
        <v>93</v>
      </c>
      <c r="D6688" s="355">
        <v>3333</v>
      </c>
      <c r="E6688">
        <v>0.01</v>
      </c>
      <c r="F6688">
        <v>1.1203099999999999</v>
      </c>
      <c r="G6688" s="355">
        <v>0</v>
      </c>
      <c r="H6688">
        <v>0</v>
      </c>
    </row>
    <row r="6689" spans="1:10" x14ac:dyDescent="0.2">
      <c r="A6689">
        <v>16161</v>
      </c>
      <c r="B6689" s="585">
        <v>43600.604166666664</v>
      </c>
      <c r="C6689" s="376" t="s">
        <v>2050</v>
      </c>
      <c r="D6689" s="355">
        <v>3333</v>
      </c>
      <c r="E6689">
        <v>0.01</v>
      </c>
      <c r="F6689">
        <v>1.1188100000000001</v>
      </c>
      <c r="G6689" s="355">
        <v>0</v>
      </c>
      <c r="H6689">
        <v>1.1188100000000001</v>
      </c>
      <c r="I6689">
        <v>1.5</v>
      </c>
      <c r="J6689" s="355">
        <v>25154.78</v>
      </c>
    </row>
    <row r="6690" spans="1:10" x14ac:dyDescent="0.2">
      <c r="A6690">
        <v>16162</v>
      </c>
      <c r="B6690" s="585">
        <v>43600.604166666664</v>
      </c>
      <c r="C6690" s="376" t="s">
        <v>93</v>
      </c>
      <c r="D6690" s="355">
        <v>3334</v>
      </c>
      <c r="E6690">
        <v>0.01</v>
      </c>
      <c r="F6690">
        <v>1.1188</v>
      </c>
      <c r="G6690" s="355">
        <v>0</v>
      </c>
      <c r="H6690">
        <v>0</v>
      </c>
    </row>
    <row r="6691" spans="1:10" x14ac:dyDescent="0.2">
      <c r="A6691">
        <v>16176</v>
      </c>
      <c r="B6691" s="585">
        <v>43601.647916666669</v>
      </c>
      <c r="C6691" s="376" t="s">
        <v>2050</v>
      </c>
      <c r="D6691" s="355">
        <v>3334</v>
      </c>
      <c r="E6691">
        <v>0.01</v>
      </c>
      <c r="F6691">
        <v>1.1197699999999999</v>
      </c>
      <c r="G6691" s="355">
        <v>0</v>
      </c>
      <c r="H6691">
        <v>1.1197699999999999</v>
      </c>
      <c r="I6691">
        <v>-0.84</v>
      </c>
      <c r="J6691" s="355">
        <v>25153.94</v>
      </c>
    </row>
    <row r="6692" spans="1:10" x14ac:dyDescent="0.2">
      <c r="A6692">
        <v>16164</v>
      </c>
      <c r="B6692" s="585">
        <v>43600.604861111111</v>
      </c>
      <c r="C6692" s="376" t="s">
        <v>92</v>
      </c>
      <c r="D6692" s="355">
        <v>3335</v>
      </c>
      <c r="E6692">
        <v>0.03</v>
      </c>
      <c r="F6692">
        <v>1.1185099999999999</v>
      </c>
      <c r="G6692" s="355">
        <v>0</v>
      </c>
      <c r="H6692">
        <v>0</v>
      </c>
    </row>
    <row r="6693" spans="1:10" x14ac:dyDescent="0.2">
      <c r="A6693">
        <v>16233</v>
      </c>
      <c r="B6693" s="585">
        <v>43608.787499999999</v>
      </c>
      <c r="C6693" s="376" t="s">
        <v>2050</v>
      </c>
      <c r="D6693" s="355">
        <v>3335</v>
      </c>
      <c r="E6693">
        <v>0.03</v>
      </c>
      <c r="F6693">
        <v>1.1172200000000001</v>
      </c>
      <c r="G6693" s="355">
        <v>0</v>
      </c>
      <c r="H6693">
        <v>1.1172200000000001</v>
      </c>
      <c r="I6693">
        <v>-7.64</v>
      </c>
      <c r="J6693" s="355">
        <v>25136.98</v>
      </c>
    </row>
    <row r="6694" spans="1:10" x14ac:dyDescent="0.2">
      <c r="A6694">
        <v>16168</v>
      </c>
      <c r="B6694" s="585">
        <v>43600.728472222225</v>
      </c>
      <c r="C6694" s="376" t="s">
        <v>93</v>
      </c>
      <c r="D6694" s="355">
        <v>3336</v>
      </c>
      <c r="E6694">
        <v>0.02</v>
      </c>
      <c r="F6694">
        <v>1.1223099999999999</v>
      </c>
      <c r="G6694" s="355">
        <v>0</v>
      </c>
      <c r="H6694">
        <v>0</v>
      </c>
    </row>
    <row r="6695" spans="1:10" x14ac:dyDescent="0.2">
      <c r="A6695">
        <v>16177</v>
      </c>
      <c r="B6695" s="585">
        <v>43601.647916666669</v>
      </c>
      <c r="C6695" s="376" t="s">
        <v>2050</v>
      </c>
      <c r="D6695" s="355">
        <v>3336</v>
      </c>
      <c r="E6695">
        <v>0.02</v>
      </c>
      <c r="F6695">
        <v>1.1197699999999999</v>
      </c>
      <c r="G6695" s="355">
        <v>0</v>
      </c>
      <c r="H6695">
        <v>1.1197699999999999</v>
      </c>
      <c r="I6695">
        <v>5.33</v>
      </c>
      <c r="J6695" s="355">
        <v>25159.27</v>
      </c>
    </row>
    <row r="6696" spans="1:10" x14ac:dyDescent="0.2">
      <c r="A6696">
        <v>16178</v>
      </c>
      <c r="B6696" s="585">
        <v>43601.647916666669</v>
      </c>
      <c r="C6696" s="376" t="s">
        <v>93</v>
      </c>
      <c r="D6696" s="355">
        <v>3337</v>
      </c>
      <c r="E6696">
        <v>0.01</v>
      </c>
      <c r="F6696">
        <v>1.1197299999999999</v>
      </c>
      <c r="G6696" s="355">
        <v>0</v>
      </c>
      <c r="H6696">
        <v>0</v>
      </c>
    </row>
    <row r="6697" spans="1:10" x14ac:dyDescent="0.2">
      <c r="A6697">
        <v>16180</v>
      </c>
      <c r="B6697" s="585">
        <v>43601.716666666667</v>
      </c>
      <c r="C6697" s="376" t="s">
        <v>2050</v>
      </c>
      <c r="D6697" s="355">
        <v>3337</v>
      </c>
      <c r="E6697">
        <v>0.01</v>
      </c>
      <c r="F6697">
        <v>1.11816</v>
      </c>
      <c r="G6697" s="355">
        <v>0</v>
      </c>
      <c r="H6697">
        <v>1.11816</v>
      </c>
      <c r="I6697">
        <v>1.5</v>
      </c>
      <c r="J6697" s="355">
        <v>25160.77</v>
      </c>
    </row>
    <row r="6698" spans="1:10" x14ac:dyDescent="0.2">
      <c r="A6698">
        <v>16181</v>
      </c>
      <c r="B6698" s="585">
        <v>43601.716666666667</v>
      </c>
      <c r="C6698" s="376" t="s">
        <v>93</v>
      </c>
      <c r="D6698" s="355">
        <v>3338</v>
      </c>
      <c r="E6698">
        <v>0.01</v>
      </c>
      <c r="F6698">
        <v>1.1181300000000001</v>
      </c>
      <c r="G6698" s="355">
        <v>0</v>
      </c>
      <c r="H6698">
        <v>0</v>
      </c>
    </row>
    <row r="6699" spans="1:10" x14ac:dyDescent="0.2">
      <c r="A6699">
        <v>16187</v>
      </c>
      <c r="B6699" s="585">
        <v>43602.513888888891</v>
      </c>
      <c r="C6699" s="376" t="s">
        <v>2050</v>
      </c>
      <c r="D6699" s="355">
        <v>3338</v>
      </c>
      <c r="E6699">
        <v>0.01</v>
      </c>
      <c r="F6699">
        <v>1.11663</v>
      </c>
      <c r="G6699" s="355">
        <v>0</v>
      </c>
      <c r="H6699">
        <v>1.11663</v>
      </c>
      <c r="I6699">
        <v>1.5</v>
      </c>
      <c r="J6699" s="355">
        <v>25162.27</v>
      </c>
    </row>
    <row r="6700" spans="1:10" x14ac:dyDescent="0.2">
      <c r="A6700">
        <v>16188</v>
      </c>
      <c r="B6700" s="585">
        <v>43602.513888888891</v>
      </c>
      <c r="C6700" s="376" t="s">
        <v>93</v>
      </c>
      <c r="D6700" s="355">
        <v>3339</v>
      </c>
      <c r="E6700">
        <v>0.01</v>
      </c>
      <c r="F6700">
        <v>1.1166</v>
      </c>
      <c r="G6700" s="355">
        <v>0</v>
      </c>
      <c r="H6700">
        <v>0</v>
      </c>
    </row>
    <row r="6701" spans="1:10" x14ac:dyDescent="0.2">
      <c r="A6701">
        <v>16194</v>
      </c>
      <c r="B6701" s="585">
        <v>43605.354166666664</v>
      </c>
      <c r="C6701" s="376" t="s">
        <v>2050</v>
      </c>
      <c r="D6701" s="355">
        <v>3339</v>
      </c>
      <c r="E6701">
        <v>0.01</v>
      </c>
      <c r="F6701">
        <v>1.1151</v>
      </c>
      <c r="G6701" s="355">
        <v>0</v>
      </c>
      <c r="H6701">
        <v>1.1151</v>
      </c>
      <c r="I6701">
        <v>1.5</v>
      </c>
      <c r="J6701" s="355">
        <v>25163.759999999998</v>
      </c>
    </row>
    <row r="6702" spans="1:10" x14ac:dyDescent="0.2">
      <c r="A6702">
        <v>16195</v>
      </c>
      <c r="B6702" s="585">
        <v>43605.354166666664</v>
      </c>
      <c r="C6702" s="376" t="s">
        <v>93</v>
      </c>
      <c r="D6702" s="355">
        <v>3340</v>
      </c>
      <c r="E6702">
        <v>0.01</v>
      </c>
      <c r="F6702">
        <v>1.1150899999999999</v>
      </c>
      <c r="G6702" s="355">
        <v>0</v>
      </c>
      <c r="H6702">
        <v>0</v>
      </c>
    </row>
    <row r="6703" spans="1:10" x14ac:dyDescent="0.2">
      <c r="A6703">
        <v>16216</v>
      </c>
      <c r="B6703" s="585">
        <v>43608.419444444444</v>
      </c>
      <c r="C6703" s="376" t="s">
        <v>2050</v>
      </c>
      <c r="D6703" s="355">
        <v>3340</v>
      </c>
      <c r="E6703">
        <v>0.01</v>
      </c>
      <c r="F6703">
        <v>1.11385</v>
      </c>
      <c r="G6703" s="355">
        <v>0</v>
      </c>
      <c r="H6703">
        <v>1.11385</v>
      </c>
      <c r="I6703">
        <v>1.5</v>
      </c>
      <c r="J6703" s="355">
        <v>25165.26</v>
      </c>
    </row>
    <row r="6704" spans="1:10" x14ac:dyDescent="0.2">
      <c r="A6704">
        <v>16201</v>
      </c>
      <c r="B6704" s="585">
        <v>43606.388194444444</v>
      </c>
      <c r="C6704" s="376" t="s">
        <v>92</v>
      </c>
      <c r="D6704" s="355">
        <v>3341</v>
      </c>
      <c r="E6704">
        <v>0.06</v>
      </c>
      <c r="F6704">
        <v>1.1149800000000001</v>
      </c>
      <c r="G6704" s="355">
        <v>0</v>
      </c>
      <c r="H6704">
        <v>0</v>
      </c>
    </row>
    <row r="6705" spans="1:10" x14ac:dyDescent="0.2">
      <c r="A6705">
        <v>16234</v>
      </c>
      <c r="B6705" s="585">
        <v>43608.787499999999</v>
      </c>
      <c r="C6705" s="376" t="s">
        <v>2050</v>
      </c>
      <c r="D6705" s="355">
        <v>3341</v>
      </c>
      <c r="E6705">
        <v>0.06</v>
      </c>
      <c r="F6705">
        <v>1.1172200000000001</v>
      </c>
      <c r="G6705" s="355">
        <v>0</v>
      </c>
      <c r="H6705">
        <v>1.1172200000000001</v>
      </c>
      <c r="I6705">
        <v>10.17</v>
      </c>
      <c r="J6705" s="355">
        <v>25147.15</v>
      </c>
    </row>
    <row r="6706" spans="1:10" x14ac:dyDescent="0.2">
      <c r="A6706">
        <v>16217</v>
      </c>
      <c r="B6706" s="585">
        <v>43608.419444444444</v>
      </c>
      <c r="C6706" s="376" t="s">
        <v>93</v>
      </c>
      <c r="D6706" s="355">
        <v>3342</v>
      </c>
      <c r="E6706">
        <v>0.01</v>
      </c>
      <c r="F6706">
        <v>1.1138399999999999</v>
      </c>
      <c r="G6706" s="355">
        <v>0</v>
      </c>
      <c r="H6706">
        <v>0</v>
      </c>
    </row>
    <row r="6707" spans="1:10" x14ac:dyDescent="0.2">
      <c r="A6707">
        <v>16219</v>
      </c>
      <c r="B6707" s="585">
        <v>43608.670138888891</v>
      </c>
      <c r="C6707" s="376" t="s">
        <v>2050</v>
      </c>
      <c r="D6707" s="355">
        <v>3342</v>
      </c>
      <c r="E6707">
        <v>0.01</v>
      </c>
      <c r="F6707">
        <v>1.1122700000000001</v>
      </c>
      <c r="G6707" s="355">
        <v>0</v>
      </c>
      <c r="H6707">
        <v>1.1122700000000001</v>
      </c>
      <c r="I6707">
        <v>1.5</v>
      </c>
      <c r="J6707" s="355">
        <v>25166.76</v>
      </c>
    </row>
    <row r="6708" spans="1:10" x14ac:dyDescent="0.2">
      <c r="A6708">
        <v>16220</v>
      </c>
      <c r="B6708" s="585">
        <v>43608.670138888891</v>
      </c>
      <c r="C6708" s="376" t="s">
        <v>93</v>
      </c>
      <c r="D6708" s="355">
        <v>3343</v>
      </c>
      <c r="E6708">
        <v>0.01</v>
      </c>
      <c r="F6708">
        <v>1.11226</v>
      </c>
      <c r="G6708" s="355">
        <v>0</v>
      </c>
      <c r="H6708">
        <v>0</v>
      </c>
    </row>
    <row r="6709" spans="1:10" x14ac:dyDescent="0.2">
      <c r="A6709">
        <v>16267</v>
      </c>
      <c r="B6709" s="585">
        <v>43614.415277777778</v>
      </c>
      <c r="C6709" s="376" t="s">
        <v>2050</v>
      </c>
      <c r="D6709" s="355">
        <v>3343</v>
      </c>
      <c r="E6709">
        <v>0.01</v>
      </c>
      <c r="F6709">
        <v>1.1155999999999999</v>
      </c>
      <c r="G6709" s="355">
        <v>0</v>
      </c>
      <c r="H6709">
        <v>1.1155999999999999</v>
      </c>
      <c r="I6709">
        <v>-3.15</v>
      </c>
      <c r="J6709" s="355">
        <v>25204.1</v>
      </c>
    </row>
    <row r="6710" spans="1:10" x14ac:dyDescent="0.2">
      <c r="A6710">
        <v>16222</v>
      </c>
      <c r="B6710" s="585">
        <v>43608.682638888888</v>
      </c>
      <c r="C6710" s="376" t="s">
        <v>92</v>
      </c>
      <c r="D6710" s="355">
        <v>3344</v>
      </c>
      <c r="E6710">
        <v>0.1</v>
      </c>
      <c r="F6710">
        <v>1.11144</v>
      </c>
      <c r="G6710" s="355">
        <v>0</v>
      </c>
      <c r="H6710">
        <v>0</v>
      </c>
    </row>
    <row r="6711" spans="1:10" x14ac:dyDescent="0.2">
      <c r="A6711">
        <v>16235</v>
      </c>
      <c r="B6711" s="585">
        <v>43608.787499999999</v>
      </c>
      <c r="C6711" s="376" t="s">
        <v>2050</v>
      </c>
      <c r="D6711" s="355">
        <v>3344</v>
      </c>
      <c r="E6711">
        <v>0.1</v>
      </c>
      <c r="F6711">
        <v>1.1172200000000001</v>
      </c>
      <c r="G6711" s="355">
        <v>0</v>
      </c>
      <c r="H6711">
        <v>1.1172200000000001</v>
      </c>
      <c r="I6711">
        <v>57.1</v>
      </c>
      <c r="J6711" s="355">
        <v>25204.25</v>
      </c>
    </row>
    <row r="6712" spans="1:10" x14ac:dyDescent="0.2">
      <c r="A6712">
        <v>16228</v>
      </c>
      <c r="B6712" s="585">
        <v>43608.756249999999</v>
      </c>
      <c r="C6712" s="376" t="s">
        <v>93</v>
      </c>
      <c r="D6712" s="355">
        <v>3345</v>
      </c>
      <c r="E6712">
        <v>0.02</v>
      </c>
      <c r="F6712">
        <v>1.11578</v>
      </c>
      <c r="G6712" s="355">
        <v>0</v>
      </c>
      <c r="H6712">
        <v>0</v>
      </c>
    </row>
    <row r="6713" spans="1:10" x14ac:dyDescent="0.2">
      <c r="A6713">
        <v>16268</v>
      </c>
      <c r="B6713" s="585">
        <v>43614.415277777778</v>
      </c>
      <c r="C6713" s="376" t="s">
        <v>2050</v>
      </c>
      <c r="D6713" s="355">
        <v>3345</v>
      </c>
      <c r="E6713">
        <v>0.02</v>
      </c>
      <c r="F6713">
        <v>1.1155999999999999</v>
      </c>
      <c r="G6713" s="355">
        <v>0</v>
      </c>
      <c r="H6713">
        <v>1.1155999999999999</v>
      </c>
      <c r="I6713">
        <v>0.74</v>
      </c>
      <c r="J6713" s="355">
        <v>25204.84</v>
      </c>
    </row>
    <row r="6714" spans="1:10" x14ac:dyDescent="0.2">
      <c r="A6714">
        <v>16236</v>
      </c>
      <c r="B6714" s="585">
        <v>43608.787499999999</v>
      </c>
      <c r="C6714" s="376" t="s">
        <v>92</v>
      </c>
      <c r="D6714" s="355">
        <v>3346</v>
      </c>
      <c r="E6714">
        <v>0.01</v>
      </c>
      <c r="F6714">
        <v>1.11724</v>
      </c>
      <c r="G6714" s="355">
        <v>0</v>
      </c>
      <c r="H6714">
        <v>0</v>
      </c>
    </row>
    <row r="6715" spans="1:10" x14ac:dyDescent="0.2">
      <c r="A6715">
        <v>16241</v>
      </c>
      <c r="B6715" s="585">
        <v>43609.382638888892</v>
      </c>
      <c r="C6715" s="376" t="s">
        <v>2050</v>
      </c>
      <c r="D6715" s="355">
        <v>3346</v>
      </c>
      <c r="E6715">
        <v>0.01</v>
      </c>
      <c r="F6715">
        <v>1.11893</v>
      </c>
      <c r="G6715" s="355">
        <v>0</v>
      </c>
      <c r="H6715">
        <v>1.11893</v>
      </c>
      <c r="I6715">
        <v>1.5</v>
      </c>
      <c r="J6715" s="355">
        <v>25205.75</v>
      </c>
    </row>
    <row r="6716" spans="1:10" x14ac:dyDescent="0.2">
      <c r="A6716">
        <v>16242</v>
      </c>
      <c r="B6716" s="585">
        <v>43609.382638888892</v>
      </c>
      <c r="C6716" s="376" t="s">
        <v>92</v>
      </c>
      <c r="D6716" s="355">
        <v>3347</v>
      </c>
      <c r="E6716">
        <v>0.01</v>
      </c>
      <c r="F6716">
        <v>1.1189499999999999</v>
      </c>
      <c r="G6716" s="355">
        <v>0</v>
      </c>
      <c r="H6716">
        <v>0</v>
      </c>
    </row>
    <row r="6717" spans="1:10" x14ac:dyDescent="0.2">
      <c r="A6717">
        <v>16248</v>
      </c>
      <c r="B6717" s="585">
        <v>43609.401388888888</v>
      </c>
      <c r="C6717" s="376" t="s">
        <v>2050</v>
      </c>
      <c r="D6717" s="355">
        <v>3347</v>
      </c>
      <c r="E6717">
        <v>0.01</v>
      </c>
      <c r="F6717">
        <v>1.12052</v>
      </c>
      <c r="G6717" s="355">
        <v>0</v>
      </c>
      <c r="H6717">
        <v>1.12052</v>
      </c>
      <c r="I6717">
        <v>1.5</v>
      </c>
      <c r="J6717" s="355">
        <v>25207.25</v>
      </c>
    </row>
    <row r="6718" spans="1:10" x14ac:dyDescent="0.2">
      <c r="A6718">
        <v>16244</v>
      </c>
      <c r="B6718" s="585">
        <v>43609.382638888892</v>
      </c>
      <c r="C6718" s="376" t="s">
        <v>93</v>
      </c>
      <c r="D6718" s="355">
        <v>3348</v>
      </c>
      <c r="E6718">
        <v>0.03</v>
      </c>
      <c r="F6718">
        <v>1.1192800000000001</v>
      </c>
      <c r="G6718" s="355">
        <v>0</v>
      </c>
      <c r="H6718">
        <v>0</v>
      </c>
    </row>
    <row r="6719" spans="1:10" x14ac:dyDescent="0.2">
      <c r="A6719">
        <v>16269</v>
      </c>
      <c r="B6719" s="585">
        <v>43614.415277777778</v>
      </c>
      <c r="C6719" s="376" t="s">
        <v>2050</v>
      </c>
      <c r="D6719" s="355">
        <v>3348</v>
      </c>
      <c r="E6719">
        <v>0.03</v>
      </c>
      <c r="F6719">
        <v>1.1155999999999999</v>
      </c>
      <c r="G6719" s="355">
        <v>0</v>
      </c>
      <c r="H6719">
        <v>1.1155999999999999</v>
      </c>
      <c r="I6719">
        <v>11.42</v>
      </c>
      <c r="J6719" s="355">
        <v>25216.26</v>
      </c>
    </row>
    <row r="6720" spans="1:10" x14ac:dyDescent="0.2">
      <c r="A6720">
        <v>16249</v>
      </c>
      <c r="B6720" s="585">
        <v>43609.401388888888</v>
      </c>
      <c r="C6720" s="376" t="s">
        <v>92</v>
      </c>
      <c r="D6720" s="355">
        <v>3349</v>
      </c>
      <c r="E6720">
        <v>0.01</v>
      </c>
      <c r="F6720">
        <v>1.1205400000000001</v>
      </c>
      <c r="G6720" s="355">
        <v>0</v>
      </c>
      <c r="H6720">
        <v>0</v>
      </c>
    </row>
    <row r="6721" spans="1:10" x14ac:dyDescent="0.2">
      <c r="A6721">
        <v>16293</v>
      </c>
      <c r="B6721" s="585">
        <v>43616.737500000003</v>
      </c>
      <c r="C6721" s="376" t="s">
        <v>2050</v>
      </c>
      <c r="D6721" s="355">
        <v>3349</v>
      </c>
      <c r="E6721">
        <v>0.01</v>
      </c>
      <c r="F6721">
        <v>1.11795</v>
      </c>
      <c r="G6721" s="355">
        <v>0</v>
      </c>
      <c r="H6721">
        <v>1.11795</v>
      </c>
      <c r="I6721">
        <v>-3.49</v>
      </c>
      <c r="J6721" s="355">
        <v>25215.77</v>
      </c>
    </row>
    <row r="6722" spans="1:10" x14ac:dyDescent="0.2">
      <c r="A6722">
        <v>16259</v>
      </c>
      <c r="B6722" s="585">
        <v>43613.747916666667</v>
      </c>
      <c r="C6722" s="376" t="s">
        <v>92</v>
      </c>
      <c r="D6722" s="355">
        <v>3350</v>
      </c>
      <c r="E6722">
        <v>0.02</v>
      </c>
      <c r="F6722">
        <v>1.11696</v>
      </c>
      <c r="G6722" s="355">
        <v>0</v>
      </c>
      <c r="H6722">
        <v>0</v>
      </c>
    </row>
    <row r="6723" spans="1:10" x14ac:dyDescent="0.2">
      <c r="A6723">
        <v>16294</v>
      </c>
      <c r="B6723" s="585">
        <v>43616.737500000003</v>
      </c>
      <c r="C6723" s="376" t="s">
        <v>2050</v>
      </c>
      <c r="D6723" s="355">
        <v>3350</v>
      </c>
      <c r="E6723">
        <v>0.02</v>
      </c>
      <c r="F6723">
        <v>1.11795</v>
      </c>
      <c r="G6723" s="355">
        <v>0</v>
      </c>
      <c r="H6723">
        <v>1.11795</v>
      </c>
      <c r="I6723">
        <v>0.65</v>
      </c>
      <c r="J6723" s="355">
        <v>25216.42</v>
      </c>
    </row>
    <row r="6724" spans="1:10" x14ac:dyDescent="0.2">
      <c r="A6724">
        <v>16270</v>
      </c>
      <c r="B6724" s="585">
        <v>43614.415277777778</v>
      </c>
      <c r="C6724" s="376" t="s">
        <v>93</v>
      </c>
      <c r="D6724" s="355">
        <v>3351</v>
      </c>
      <c r="E6724">
        <v>0.01</v>
      </c>
      <c r="F6724">
        <v>1.11558</v>
      </c>
      <c r="G6724" s="355">
        <v>0</v>
      </c>
      <c r="H6724">
        <v>0</v>
      </c>
    </row>
    <row r="6725" spans="1:10" x14ac:dyDescent="0.2">
      <c r="A6725">
        <v>16272</v>
      </c>
      <c r="B6725" s="585">
        <v>43614.709027777775</v>
      </c>
      <c r="C6725" s="376" t="s">
        <v>2050</v>
      </c>
      <c r="D6725" s="355">
        <v>3351</v>
      </c>
      <c r="E6725">
        <v>0.01</v>
      </c>
      <c r="F6725">
        <v>1.1140099999999999</v>
      </c>
      <c r="G6725" s="355">
        <v>0</v>
      </c>
      <c r="H6725">
        <v>1.1140099999999999</v>
      </c>
      <c r="I6725">
        <v>1.5</v>
      </c>
      <c r="J6725" s="355">
        <v>25217.759999999998</v>
      </c>
    </row>
    <row r="6726" spans="1:10" x14ac:dyDescent="0.2">
      <c r="A6726">
        <v>16273</v>
      </c>
      <c r="B6726" s="585">
        <v>43614.709027777775</v>
      </c>
      <c r="C6726" s="376" t="s">
        <v>93</v>
      </c>
      <c r="D6726" s="355">
        <v>3352</v>
      </c>
      <c r="E6726">
        <v>0.01</v>
      </c>
      <c r="F6726">
        <v>1.11399</v>
      </c>
      <c r="G6726" s="355">
        <v>0</v>
      </c>
      <c r="H6726">
        <v>0</v>
      </c>
    </row>
    <row r="6727" spans="1:10" x14ac:dyDescent="0.2">
      <c r="A6727">
        <v>16283</v>
      </c>
      <c r="B6727" s="585">
        <v>43615.427777777775</v>
      </c>
      <c r="C6727" s="376" t="s">
        <v>2050</v>
      </c>
      <c r="D6727" s="355">
        <v>3352</v>
      </c>
      <c r="E6727">
        <v>0.01</v>
      </c>
      <c r="F6727">
        <v>1.1126199999999999</v>
      </c>
      <c r="G6727" s="355">
        <v>0</v>
      </c>
      <c r="H6727">
        <v>1.1126199999999999</v>
      </c>
      <c r="I6727">
        <v>1.5</v>
      </c>
      <c r="J6727" s="355">
        <v>25219.26</v>
      </c>
    </row>
    <row r="6728" spans="1:10" x14ac:dyDescent="0.2">
      <c r="A6728">
        <v>16275</v>
      </c>
      <c r="B6728" s="585">
        <v>43614.751388888886</v>
      </c>
      <c r="C6728" s="376" t="s">
        <v>92</v>
      </c>
      <c r="D6728" s="355">
        <v>3353</v>
      </c>
      <c r="E6728">
        <v>0.03</v>
      </c>
      <c r="F6728">
        <v>1.1134599999999999</v>
      </c>
      <c r="G6728" s="355">
        <v>0</v>
      </c>
      <c r="H6728">
        <v>0</v>
      </c>
    </row>
    <row r="6729" spans="1:10" x14ac:dyDescent="0.2">
      <c r="A6729">
        <v>16295</v>
      </c>
      <c r="B6729" s="585">
        <v>43616.737500000003</v>
      </c>
      <c r="C6729" s="376" t="s">
        <v>2050</v>
      </c>
      <c r="D6729" s="355">
        <v>3353</v>
      </c>
      <c r="E6729">
        <v>0.03</v>
      </c>
      <c r="F6729">
        <v>1.11795</v>
      </c>
      <c r="G6729" s="355">
        <v>0</v>
      </c>
      <c r="H6729">
        <v>1.11795</v>
      </c>
      <c r="I6729">
        <v>11.83</v>
      </c>
      <c r="J6729" s="355">
        <v>25228.25</v>
      </c>
    </row>
    <row r="6730" spans="1:10" x14ac:dyDescent="0.2">
      <c r="A6730">
        <v>16284</v>
      </c>
      <c r="B6730" s="585">
        <v>43615.427777777775</v>
      </c>
      <c r="C6730" s="376" t="s">
        <v>93</v>
      </c>
      <c r="D6730" s="355">
        <v>3354</v>
      </c>
      <c r="E6730">
        <v>0.01</v>
      </c>
      <c r="F6730">
        <v>1.1126100000000001</v>
      </c>
      <c r="G6730" s="355">
        <v>0</v>
      </c>
      <c r="H6730">
        <v>0</v>
      </c>
    </row>
    <row r="6731" spans="1:10" x14ac:dyDescent="0.2">
      <c r="A6731">
        <v>16378</v>
      </c>
      <c r="B6731" s="585">
        <v>43621.775694444441</v>
      </c>
      <c r="C6731" s="376" t="s">
        <v>2050</v>
      </c>
      <c r="D6731" s="355">
        <v>3354</v>
      </c>
      <c r="E6731">
        <v>0.01</v>
      </c>
      <c r="F6731">
        <v>1.12459</v>
      </c>
      <c r="G6731" s="355">
        <v>0</v>
      </c>
      <c r="H6731">
        <v>1.12459</v>
      </c>
      <c r="I6731">
        <v>-11.79</v>
      </c>
      <c r="J6731" s="355">
        <v>25238.98</v>
      </c>
    </row>
    <row r="6732" spans="1:10" x14ac:dyDescent="0.2">
      <c r="A6732">
        <v>16290</v>
      </c>
      <c r="B6732" s="585">
        <v>43616.658333333333</v>
      </c>
      <c r="C6732" s="376" t="s">
        <v>93</v>
      </c>
      <c r="D6732" s="355">
        <v>3355</v>
      </c>
      <c r="E6732">
        <v>0.02</v>
      </c>
      <c r="F6732">
        <v>1.11612</v>
      </c>
      <c r="G6732" s="355">
        <v>0</v>
      </c>
      <c r="H6732">
        <v>0</v>
      </c>
    </row>
    <row r="6733" spans="1:10" x14ac:dyDescent="0.2">
      <c r="A6733">
        <v>16379</v>
      </c>
      <c r="B6733" s="585">
        <v>43621.775694444441</v>
      </c>
      <c r="C6733" s="376" t="s">
        <v>2050</v>
      </c>
      <c r="D6733" s="355">
        <v>3355</v>
      </c>
      <c r="E6733">
        <v>0.02</v>
      </c>
      <c r="F6733">
        <v>1.12459</v>
      </c>
      <c r="G6733" s="355">
        <v>0</v>
      </c>
      <c r="H6733">
        <v>1.12459</v>
      </c>
      <c r="I6733">
        <v>-16.690000000000001</v>
      </c>
      <c r="J6733" s="355">
        <v>25222.29</v>
      </c>
    </row>
    <row r="6734" spans="1:10" x14ac:dyDescent="0.2">
      <c r="A6734">
        <v>16296</v>
      </c>
      <c r="B6734" s="585">
        <v>43616.737500000003</v>
      </c>
      <c r="C6734" s="376" t="s">
        <v>92</v>
      </c>
      <c r="D6734" s="355">
        <v>3356</v>
      </c>
      <c r="E6734">
        <v>0.01</v>
      </c>
      <c r="F6734">
        <v>1.11798</v>
      </c>
      <c r="G6734" s="355">
        <v>0</v>
      </c>
      <c r="H6734">
        <v>0</v>
      </c>
    </row>
    <row r="6735" spans="1:10" x14ac:dyDescent="0.2">
      <c r="A6735">
        <v>16301</v>
      </c>
      <c r="B6735" s="585">
        <v>43616.879166666666</v>
      </c>
      <c r="C6735" s="376" t="s">
        <v>2050</v>
      </c>
      <c r="D6735" s="355">
        <v>3356</v>
      </c>
      <c r="E6735">
        <v>0.01</v>
      </c>
      <c r="F6735">
        <v>1.11721</v>
      </c>
      <c r="G6735" s="355">
        <v>0</v>
      </c>
      <c r="H6735">
        <v>1.11721</v>
      </c>
      <c r="I6735">
        <v>-0.84</v>
      </c>
      <c r="J6735" s="355">
        <v>25227.41</v>
      </c>
    </row>
    <row r="6736" spans="1:10" x14ac:dyDescent="0.2">
      <c r="A6736">
        <v>16298</v>
      </c>
      <c r="B6736" s="585">
        <v>43616.748611111114</v>
      </c>
      <c r="C6736" s="376" t="s">
        <v>92</v>
      </c>
      <c r="D6736" s="355">
        <v>3357</v>
      </c>
      <c r="E6736">
        <v>0.02</v>
      </c>
      <c r="F6736">
        <v>1.1144700000000001</v>
      </c>
      <c r="G6736" s="355">
        <v>0</v>
      </c>
      <c r="H6736">
        <v>0</v>
      </c>
    </row>
    <row r="6737" spans="1:10" x14ac:dyDescent="0.2">
      <c r="A6737">
        <v>16302</v>
      </c>
      <c r="B6737" s="585">
        <v>43616.879166666666</v>
      </c>
      <c r="C6737" s="376" t="s">
        <v>2050</v>
      </c>
      <c r="D6737" s="355">
        <v>3357</v>
      </c>
      <c r="E6737">
        <v>0.02</v>
      </c>
      <c r="F6737">
        <v>1.11721</v>
      </c>
      <c r="G6737" s="355">
        <v>0</v>
      </c>
      <c r="H6737">
        <v>1.11721</v>
      </c>
      <c r="I6737">
        <v>5.34</v>
      </c>
      <c r="J6737" s="355">
        <v>25232.75</v>
      </c>
    </row>
    <row r="6738" spans="1:10" x14ac:dyDescent="0.2">
      <c r="A6738">
        <v>16303</v>
      </c>
      <c r="B6738" s="585">
        <v>43616.879166666666</v>
      </c>
      <c r="C6738" s="376" t="s">
        <v>92</v>
      </c>
      <c r="D6738" s="355">
        <v>3358</v>
      </c>
      <c r="E6738">
        <v>0.01</v>
      </c>
      <c r="F6738">
        <v>1.1172200000000001</v>
      </c>
      <c r="G6738" s="355">
        <v>0</v>
      </c>
      <c r="H6738">
        <v>0</v>
      </c>
    </row>
    <row r="6739" spans="1:10" x14ac:dyDescent="0.2">
      <c r="A6739">
        <v>16308</v>
      </c>
      <c r="B6739" s="585">
        <v>43619.255555555559</v>
      </c>
      <c r="C6739" s="376" t="s">
        <v>2050</v>
      </c>
      <c r="D6739" s="355">
        <v>3358</v>
      </c>
      <c r="E6739">
        <v>0.01</v>
      </c>
      <c r="F6739">
        <v>1.1189100000000001</v>
      </c>
      <c r="G6739" s="355">
        <v>0</v>
      </c>
      <c r="H6739">
        <v>1.1189100000000001</v>
      </c>
      <c r="I6739">
        <v>1.5</v>
      </c>
      <c r="J6739" s="355">
        <v>25234.25</v>
      </c>
    </row>
    <row r="6740" spans="1:10" x14ac:dyDescent="0.2">
      <c r="A6740">
        <v>16309</v>
      </c>
      <c r="B6740" s="585">
        <v>43619.255555555559</v>
      </c>
      <c r="C6740" s="376" t="s">
        <v>92</v>
      </c>
      <c r="D6740" s="355">
        <v>3359</v>
      </c>
      <c r="E6740">
        <v>0.01</v>
      </c>
      <c r="F6740">
        <v>1.1189199999999999</v>
      </c>
      <c r="G6740" s="355">
        <v>0</v>
      </c>
      <c r="H6740">
        <v>0</v>
      </c>
    </row>
    <row r="6741" spans="1:10" x14ac:dyDescent="0.2">
      <c r="A6741">
        <v>16315</v>
      </c>
      <c r="B6741" s="585">
        <v>43619.701388888891</v>
      </c>
      <c r="C6741" s="376" t="s">
        <v>2050</v>
      </c>
      <c r="D6741" s="355">
        <v>3359</v>
      </c>
      <c r="E6741">
        <v>0.01</v>
      </c>
      <c r="F6741">
        <v>1.12049</v>
      </c>
      <c r="G6741" s="355">
        <v>0</v>
      </c>
      <c r="H6741">
        <v>1.12049</v>
      </c>
      <c r="I6741">
        <v>1.5</v>
      </c>
      <c r="J6741" s="355">
        <v>25235.75</v>
      </c>
    </row>
    <row r="6742" spans="1:10" x14ac:dyDescent="0.2">
      <c r="A6742">
        <v>16311</v>
      </c>
      <c r="B6742" s="585">
        <v>43619.640277777777</v>
      </c>
      <c r="C6742" s="376" t="s">
        <v>93</v>
      </c>
      <c r="D6742" s="355">
        <v>3360</v>
      </c>
      <c r="E6742">
        <v>0.03</v>
      </c>
      <c r="F6742">
        <v>1.1196200000000001</v>
      </c>
      <c r="G6742" s="355">
        <v>0</v>
      </c>
      <c r="H6742">
        <v>0</v>
      </c>
    </row>
    <row r="6743" spans="1:10" x14ac:dyDescent="0.2">
      <c r="A6743">
        <v>16380</v>
      </c>
      <c r="B6743" s="585">
        <v>43621.775694444441</v>
      </c>
      <c r="C6743" s="376" t="s">
        <v>2050</v>
      </c>
      <c r="D6743" s="355">
        <v>3360</v>
      </c>
      <c r="E6743">
        <v>0.03</v>
      </c>
      <c r="F6743">
        <v>1.12459</v>
      </c>
      <c r="G6743" s="355">
        <v>0</v>
      </c>
      <c r="H6743">
        <v>1.12459</v>
      </c>
      <c r="I6743">
        <v>-14.73</v>
      </c>
      <c r="J6743" s="355">
        <v>25207.56</v>
      </c>
    </row>
    <row r="6744" spans="1:10" x14ac:dyDescent="0.2">
      <c r="A6744">
        <v>16316</v>
      </c>
      <c r="B6744" s="585">
        <v>43619.701388888891</v>
      </c>
      <c r="C6744" s="376" t="s">
        <v>92</v>
      </c>
      <c r="D6744" s="355">
        <v>3361</v>
      </c>
      <c r="E6744">
        <v>0.01</v>
      </c>
      <c r="F6744">
        <v>1.1205099999999999</v>
      </c>
      <c r="G6744" s="355">
        <v>0</v>
      </c>
      <c r="H6744">
        <v>0</v>
      </c>
    </row>
    <row r="6745" spans="1:10" x14ac:dyDescent="0.2">
      <c r="A6745">
        <v>16318</v>
      </c>
      <c r="B6745" s="585">
        <v>43619.84652777778</v>
      </c>
      <c r="C6745" s="376" t="s">
        <v>2050</v>
      </c>
      <c r="D6745" s="355">
        <v>3361</v>
      </c>
      <c r="E6745">
        <v>0.01</v>
      </c>
      <c r="F6745">
        <v>1.12208</v>
      </c>
      <c r="G6745" s="355">
        <v>0</v>
      </c>
      <c r="H6745">
        <v>1.12208</v>
      </c>
      <c r="I6745">
        <v>1.5</v>
      </c>
      <c r="J6745" s="355">
        <v>25237.25</v>
      </c>
    </row>
    <row r="6746" spans="1:10" x14ac:dyDescent="0.2">
      <c r="A6746">
        <v>16319</v>
      </c>
      <c r="B6746" s="585">
        <v>43619.84652777778</v>
      </c>
      <c r="C6746" s="376" t="s">
        <v>92</v>
      </c>
      <c r="D6746" s="355">
        <v>3362</v>
      </c>
      <c r="E6746">
        <v>0.01</v>
      </c>
      <c r="F6746">
        <v>1.1221099999999999</v>
      </c>
      <c r="G6746" s="355">
        <v>0</v>
      </c>
      <c r="H6746">
        <v>0</v>
      </c>
    </row>
    <row r="6747" spans="1:10" x14ac:dyDescent="0.2">
      <c r="A6747">
        <v>16326</v>
      </c>
      <c r="B6747" s="585">
        <v>43619.863888888889</v>
      </c>
      <c r="C6747" s="376" t="s">
        <v>2050</v>
      </c>
      <c r="D6747" s="355">
        <v>3362</v>
      </c>
      <c r="E6747">
        <v>0.01</v>
      </c>
      <c r="F6747">
        <v>1.12368</v>
      </c>
      <c r="G6747" s="355">
        <v>0</v>
      </c>
      <c r="H6747">
        <v>1.12368</v>
      </c>
      <c r="I6747">
        <v>1.5</v>
      </c>
      <c r="J6747" s="355">
        <v>25238.75</v>
      </c>
    </row>
    <row r="6748" spans="1:10" x14ac:dyDescent="0.2">
      <c r="A6748">
        <v>16321</v>
      </c>
      <c r="B6748" s="585">
        <v>43619.856249999997</v>
      </c>
      <c r="C6748" s="376" t="s">
        <v>93</v>
      </c>
      <c r="D6748" s="355">
        <v>3363</v>
      </c>
      <c r="E6748">
        <v>0.06</v>
      </c>
      <c r="F6748">
        <v>1.1231500000000001</v>
      </c>
      <c r="G6748" s="355">
        <v>0</v>
      </c>
      <c r="H6748">
        <v>0</v>
      </c>
    </row>
    <row r="6749" spans="1:10" x14ac:dyDescent="0.2">
      <c r="A6749">
        <v>16381</v>
      </c>
      <c r="B6749" s="585">
        <v>43621.775694444441</v>
      </c>
      <c r="C6749" s="376" t="s">
        <v>2050</v>
      </c>
      <c r="D6749" s="355">
        <v>3363</v>
      </c>
      <c r="E6749">
        <v>0.06</v>
      </c>
      <c r="F6749">
        <v>1.12459</v>
      </c>
      <c r="G6749" s="355">
        <v>0</v>
      </c>
      <c r="H6749">
        <v>1.12459</v>
      </c>
      <c r="I6749">
        <v>-8.2799999999999994</v>
      </c>
      <c r="J6749" s="355">
        <v>25199.29</v>
      </c>
    </row>
    <row r="6750" spans="1:10" x14ac:dyDescent="0.2">
      <c r="A6750">
        <v>16327</v>
      </c>
      <c r="B6750" s="585">
        <v>43619.863888888889</v>
      </c>
      <c r="C6750" s="376" t="s">
        <v>92</v>
      </c>
      <c r="D6750" s="355">
        <v>3364</v>
      </c>
      <c r="E6750">
        <v>0.01</v>
      </c>
      <c r="F6750">
        <v>1.12371</v>
      </c>
      <c r="G6750" s="355">
        <v>0</v>
      </c>
      <c r="H6750">
        <v>0</v>
      </c>
    </row>
    <row r="6751" spans="1:10" x14ac:dyDescent="0.2">
      <c r="A6751">
        <v>16329</v>
      </c>
      <c r="B6751" s="585">
        <v>43619.910416666666</v>
      </c>
      <c r="C6751" s="376" t="s">
        <v>2050</v>
      </c>
      <c r="D6751" s="355">
        <v>3364</v>
      </c>
      <c r="E6751">
        <v>0.01</v>
      </c>
      <c r="F6751">
        <v>1.1252800000000001</v>
      </c>
      <c r="G6751" s="355">
        <v>0</v>
      </c>
      <c r="H6751">
        <v>1.1252800000000001</v>
      </c>
      <c r="I6751">
        <v>1.5</v>
      </c>
      <c r="J6751" s="355">
        <v>25240.25</v>
      </c>
    </row>
    <row r="6752" spans="1:10" x14ac:dyDescent="0.2">
      <c r="A6752">
        <v>16330</v>
      </c>
      <c r="B6752" s="585">
        <v>43619.910416666666</v>
      </c>
      <c r="C6752" s="376" t="s">
        <v>92</v>
      </c>
      <c r="D6752" s="355">
        <v>3365</v>
      </c>
      <c r="E6752">
        <v>0.01</v>
      </c>
      <c r="F6752">
        <v>1.1252899999999999</v>
      </c>
      <c r="G6752" s="355">
        <v>0</v>
      </c>
      <c r="H6752">
        <v>0</v>
      </c>
    </row>
    <row r="6753" spans="1:10" x14ac:dyDescent="0.2">
      <c r="A6753">
        <v>16343</v>
      </c>
      <c r="B6753" s="585">
        <v>43620.410416666666</v>
      </c>
      <c r="C6753" s="376" t="s">
        <v>2050</v>
      </c>
      <c r="D6753" s="355">
        <v>3365</v>
      </c>
      <c r="E6753">
        <v>0.01</v>
      </c>
      <c r="F6753">
        <v>1.1269800000000001</v>
      </c>
      <c r="G6753" s="355">
        <v>0</v>
      </c>
      <c r="H6753">
        <v>1.1269800000000001</v>
      </c>
      <c r="I6753">
        <v>1.5</v>
      </c>
      <c r="J6753" s="355">
        <v>25241.75</v>
      </c>
    </row>
    <row r="6754" spans="1:10" x14ac:dyDescent="0.2">
      <c r="A6754">
        <v>16337</v>
      </c>
      <c r="B6754" s="585">
        <v>43620.409722222219</v>
      </c>
      <c r="C6754" s="376" t="s">
        <v>93</v>
      </c>
      <c r="D6754" s="355">
        <v>3366</v>
      </c>
      <c r="E6754">
        <v>0.1</v>
      </c>
      <c r="F6754">
        <v>1.12666</v>
      </c>
      <c r="G6754" s="355">
        <v>0</v>
      </c>
      <c r="H6754">
        <v>0</v>
      </c>
    </row>
    <row r="6755" spans="1:10" x14ac:dyDescent="0.2">
      <c r="A6755">
        <v>16382</v>
      </c>
      <c r="B6755" s="585">
        <v>43621.775694444441</v>
      </c>
      <c r="C6755" s="376" t="s">
        <v>2050</v>
      </c>
      <c r="D6755" s="355">
        <v>3366</v>
      </c>
      <c r="E6755">
        <v>0.1</v>
      </c>
      <c r="F6755">
        <v>1.12459</v>
      </c>
      <c r="G6755" s="355">
        <v>0</v>
      </c>
      <c r="H6755">
        <v>1.12459</v>
      </c>
      <c r="I6755">
        <v>20.65</v>
      </c>
      <c r="J6755" s="355">
        <v>25219.94</v>
      </c>
    </row>
    <row r="6756" spans="1:10" x14ac:dyDescent="0.2">
      <c r="A6756">
        <v>16344</v>
      </c>
      <c r="B6756" s="585">
        <v>43620.410416666666</v>
      </c>
      <c r="C6756" s="376" t="s">
        <v>92</v>
      </c>
      <c r="D6756" s="355">
        <v>3367</v>
      </c>
      <c r="E6756">
        <v>0.01</v>
      </c>
      <c r="F6756">
        <v>1.1270100000000001</v>
      </c>
      <c r="G6756" s="355">
        <v>0</v>
      </c>
      <c r="H6756">
        <v>0</v>
      </c>
    </row>
    <row r="6757" spans="1:10" x14ac:dyDescent="0.2">
      <c r="A6757">
        <v>16349</v>
      </c>
      <c r="B6757" s="585">
        <v>43620.705555555556</v>
      </c>
      <c r="C6757" s="376" t="s">
        <v>2050</v>
      </c>
      <c r="D6757" s="355">
        <v>3367</v>
      </c>
      <c r="E6757">
        <v>0.01</v>
      </c>
      <c r="F6757">
        <v>1.12625</v>
      </c>
      <c r="G6757" s="355">
        <v>0</v>
      </c>
      <c r="H6757">
        <v>1.12625</v>
      </c>
      <c r="I6757">
        <v>-0.83</v>
      </c>
      <c r="J6757" s="355">
        <v>25240.92</v>
      </c>
    </row>
    <row r="6758" spans="1:10" x14ac:dyDescent="0.2">
      <c r="A6758">
        <v>16346</v>
      </c>
      <c r="B6758" s="585">
        <v>43620.636111111111</v>
      </c>
      <c r="C6758" s="376" t="s">
        <v>92</v>
      </c>
      <c r="D6758" s="355">
        <v>3368</v>
      </c>
      <c r="E6758">
        <v>0.02</v>
      </c>
      <c r="F6758">
        <v>1.12351</v>
      </c>
      <c r="G6758" s="355">
        <v>0</v>
      </c>
      <c r="H6758">
        <v>0</v>
      </c>
    </row>
    <row r="6759" spans="1:10" x14ac:dyDescent="0.2">
      <c r="A6759">
        <v>16350</v>
      </c>
      <c r="B6759" s="585">
        <v>43620.705555555556</v>
      </c>
      <c r="C6759" s="376" t="s">
        <v>2050</v>
      </c>
      <c r="D6759" s="355">
        <v>3368</v>
      </c>
      <c r="E6759">
        <v>0.02</v>
      </c>
      <c r="F6759">
        <v>1.12625</v>
      </c>
      <c r="G6759" s="355">
        <v>0</v>
      </c>
      <c r="H6759">
        <v>1.12625</v>
      </c>
      <c r="I6759">
        <v>5.34</v>
      </c>
      <c r="J6759" s="355">
        <v>25246.26</v>
      </c>
    </row>
    <row r="6760" spans="1:10" x14ac:dyDescent="0.2">
      <c r="A6760">
        <v>16351</v>
      </c>
      <c r="B6760" s="585">
        <v>43620.708333333336</v>
      </c>
      <c r="C6760" s="376" t="s">
        <v>92</v>
      </c>
      <c r="D6760" s="355">
        <v>3369</v>
      </c>
      <c r="E6760">
        <v>0.01</v>
      </c>
      <c r="F6760">
        <v>1.1248100000000001</v>
      </c>
      <c r="G6760" s="355">
        <v>0</v>
      </c>
      <c r="H6760">
        <v>0</v>
      </c>
    </row>
    <row r="6761" spans="1:10" x14ac:dyDescent="0.2">
      <c r="A6761">
        <v>16353</v>
      </c>
      <c r="B6761" s="585">
        <v>43620.878472222219</v>
      </c>
      <c r="C6761" s="376" t="s">
        <v>2050</v>
      </c>
      <c r="D6761" s="355">
        <v>3369</v>
      </c>
      <c r="E6761">
        <v>0.01</v>
      </c>
      <c r="F6761">
        <v>1.1263799999999999</v>
      </c>
      <c r="G6761" s="355">
        <v>0</v>
      </c>
      <c r="H6761">
        <v>1.1263799999999999</v>
      </c>
      <c r="I6761">
        <v>1.5</v>
      </c>
      <c r="J6761" s="355">
        <v>25247.759999999998</v>
      </c>
    </row>
    <row r="6762" spans="1:10" x14ac:dyDescent="0.2">
      <c r="A6762">
        <v>16354</v>
      </c>
      <c r="B6762" s="585">
        <v>43620.878472222219</v>
      </c>
      <c r="C6762" s="376" t="s">
        <v>92</v>
      </c>
      <c r="D6762" s="355">
        <v>3370</v>
      </c>
      <c r="E6762">
        <v>0.01</v>
      </c>
      <c r="F6762">
        <v>1.12639</v>
      </c>
      <c r="G6762" s="355">
        <v>0</v>
      </c>
      <c r="H6762">
        <v>0</v>
      </c>
    </row>
    <row r="6763" spans="1:10" x14ac:dyDescent="0.2">
      <c r="A6763">
        <v>16362</v>
      </c>
      <c r="B6763" s="585">
        <v>43621.491666666669</v>
      </c>
      <c r="C6763" s="376" t="s">
        <v>2050</v>
      </c>
      <c r="D6763" s="355">
        <v>3370</v>
      </c>
      <c r="E6763">
        <v>0.01</v>
      </c>
      <c r="F6763">
        <v>1.12808</v>
      </c>
      <c r="G6763" s="355">
        <v>0</v>
      </c>
      <c r="H6763">
        <v>1.12808</v>
      </c>
      <c r="I6763">
        <v>1.5</v>
      </c>
      <c r="J6763" s="355">
        <v>25249.27</v>
      </c>
    </row>
    <row r="6764" spans="1:10" x14ac:dyDescent="0.2">
      <c r="A6764">
        <v>16363</v>
      </c>
      <c r="B6764" s="585">
        <v>43621.491666666669</v>
      </c>
      <c r="C6764" s="376" t="s">
        <v>92</v>
      </c>
      <c r="D6764" s="355">
        <v>3371</v>
      </c>
      <c r="E6764">
        <v>0.01</v>
      </c>
      <c r="F6764">
        <v>1.12815</v>
      </c>
      <c r="G6764" s="355">
        <v>0</v>
      </c>
      <c r="H6764">
        <v>0</v>
      </c>
    </row>
    <row r="6765" spans="1:10" x14ac:dyDescent="0.2">
      <c r="A6765">
        <v>16365</v>
      </c>
      <c r="B6765" s="585">
        <v>43621.642361111109</v>
      </c>
      <c r="C6765" s="376" t="s">
        <v>2050</v>
      </c>
      <c r="D6765" s="355">
        <v>3371</v>
      </c>
      <c r="E6765">
        <v>0.01</v>
      </c>
      <c r="F6765">
        <v>1.1297200000000001</v>
      </c>
      <c r="G6765" s="355">
        <v>0</v>
      </c>
      <c r="H6765">
        <v>1.1297200000000001</v>
      </c>
      <c r="I6765">
        <v>1.5</v>
      </c>
      <c r="J6765" s="355">
        <v>25250.77</v>
      </c>
    </row>
    <row r="6766" spans="1:10" x14ac:dyDescent="0.2">
      <c r="A6766">
        <v>16366</v>
      </c>
      <c r="B6766" s="585">
        <v>43621.642361111109</v>
      </c>
      <c r="C6766" s="376" t="s">
        <v>92</v>
      </c>
      <c r="D6766" s="355">
        <v>3372</v>
      </c>
      <c r="E6766">
        <v>0.01</v>
      </c>
      <c r="F6766">
        <v>1.1297299999999999</v>
      </c>
      <c r="G6766" s="355">
        <v>0</v>
      </c>
      <c r="H6766">
        <v>0</v>
      </c>
    </row>
    <row r="6767" spans="1:10" x14ac:dyDescent="0.2">
      <c r="A6767">
        <v>16403</v>
      </c>
      <c r="B6767" s="585">
        <v>43622.62222222222</v>
      </c>
      <c r="C6767" s="376" t="s">
        <v>2050</v>
      </c>
      <c r="D6767" s="355">
        <v>3372</v>
      </c>
      <c r="E6767">
        <v>0.01</v>
      </c>
      <c r="F6767">
        <v>1.1269400000000001</v>
      </c>
      <c r="G6767" s="355">
        <v>0</v>
      </c>
      <c r="H6767">
        <v>1.1269400000000001</v>
      </c>
      <c r="I6767">
        <v>-3.22</v>
      </c>
      <c r="J6767" s="355">
        <v>25324.22</v>
      </c>
    </row>
    <row r="6768" spans="1:10" x14ac:dyDescent="0.2">
      <c r="A6768">
        <v>16368</v>
      </c>
      <c r="B6768" s="585">
        <v>43621.650694444441</v>
      </c>
      <c r="C6768" s="376" t="s">
        <v>93</v>
      </c>
      <c r="D6768" s="355">
        <v>3373</v>
      </c>
      <c r="E6768">
        <v>0.19</v>
      </c>
      <c r="F6768">
        <v>1.1301600000000001</v>
      </c>
      <c r="G6768" s="355">
        <v>0</v>
      </c>
      <c r="H6768">
        <v>0</v>
      </c>
    </row>
    <row r="6769" spans="1:10" x14ac:dyDescent="0.2">
      <c r="A6769">
        <v>16383</v>
      </c>
      <c r="B6769" s="585">
        <v>43621.775694444441</v>
      </c>
      <c r="C6769" s="376" t="s">
        <v>2050</v>
      </c>
      <c r="D6769" s="355">
        <v>3373</v>
      </c>
      <c r="E6769">
        <v>0.19</v>
      </c>
      <c r="F6769">
        <v>1.12459</v>
      </c>
      <c r="G6769" s="355">
        <v>0</v>
      </c>
      <c r="H6769">
        <v>1.12459</v>
      </c>
      <c r="I6769">
        <v>104.5</v>
      </c>
      <c r="J6769" s="355">
        <v>25324.44</v>
      </c>
    </row>
    <row r="6770" spans="1:10" x14ac:dyDescent="0.2">
      <c r="A6770">
        <v>16375</v>
      </c>
      <c r="B6770" s="585">
        <v>43621.708333333336</v>
      </c>
      <c r="C6770" s="376" t="s">
        <v>92</v>
      </c>
      <c r="D6770" s="355">
        <v>3374</v>
      </c>
      <c r="E6770">
        <v>0.02</v>
      </c>
      <c r="F6770">
        <v>1.12618</v>
      </c>
      <c r="G6770" s="355">
        <v>0</v>
      </c>
      <c r="H6770">
        <v>0</v>
      </c>
    </row>
    <row r="6771" spans="1:10" x14ac:dyDescent="0.2">
      <c r="A6771">
        <v>16404</v>
      </c>
      <c r="B6771" s="585">
        <v>43622.62222222222</v>
      </c>
      <c r="C6771" s="376" t="s">
        <v>2050</v>
      </c>
      <c r="D6771" s="355">
        <v>3374</v>
      </c>
      <c r="E6771">
        <v>0.02</v>
      </c>
      <c r="F6771">
        <v>1.1269400000000001</v>
      </c>
      <c r="G6771" s="355">
        <v>0</v>
      </c>
      <c r="H6771">
        <v>1.1269400000000001</v>
      </c>
      <c r="I6771">
        <v>0.67</v>
      </c>
      <c r="J6771" s="355">
        <v>25324.89</v>
      </c>
    </row>
    <row r="6772" spans="1:10" x14ac:dyDescent="0.2">
      <c r="A6772">
        <v>16384</v>
      </c>
      <c r="B6772" s="585">
        <v>43621.775694444441</v>
      </c>
      <c r="C6772" s="376" t="s">
        <v>93</v>
      </c>
      <c r="D6772" s="355">
        <v>3375</v>
      </c>
      <c r="E6772">
        <v>0.01</v>
      </c>
      <c r="F6772">
        <v>1.12452</v>
      </c>
      <c r="G6772" s="355">
        <v>0</v>
      </c>
      <c r="H6772">
        <v>0</v>
      </c>
    </row>
    <row r="6773" spans="1:10" x14ac:dyDescent="0.2">
      <c r="A6773">
        <v>16386</v>
      </c>
      <c r="B6773" s="585">
        <v>43621.901388888888</v>
      </c>
      <c r="C6773" s="376" t="s">
        <v>2050</v>
      </c>
      <c r="D6773" s="355">
        <v>3375</v>
      </c>
      <c r="E6773">
        <v>0.01</v>
      </c>
      <c r="F6773">
        <v>1.1229499999999999</v>
      </c>
      <c r="G6773" s="355">
        <v>0</v>
      </c>
      <c r="H6773">
        <v>1.1229499999999999</v>
      </c>
      <c r="I6773">
        <v>1.5</v>
      </c>
      <c r="J6773" s="355">
        <v>25325.94</v>
      </c>
    </row>
    <row r="6774" spans="1:10" x14ac:dyDescent="0.2">
      <c r="A6774">
        <v>16387</v>
      </c>
      <c r="B6774" s="585">
        <v>43621.901388888888</v>
      </c>
      <c r="C6774" s="376" t="s">
        <v>93</v>
      </c>
      <c r="D6774" s="355">
        <v>3376</v>
      </c>
      <c r="E6774">
        <v>0.01</v>
      </c>
      <c r="F6774">
        <v>1.1229100000000001</v>
      </c>
      <c r="G6774" s="355">
        <v>0</v>
      </c>
      <c r="H6774">
        <v>0</v>
      </c>
    </row>
    <row r="6775" spans="1:10" x14ac:dyDescent="0.2">
      <c r="A6775">
        <v>16397</v>
      </c>
      <c r="B6775" s="585">
        <v>43622.614583333336</v>
      </c>
      <c r="C6775" s="376" t="s">
        <v>2050</v>
      </c>
      <c r="D6775" s="355">
        <v>3376</v>
      </c>
      <c r="E6775">
        <v>0.01</v>
      </c>
      <c r="F6775">
        <v>1.12154</v>
      </c>
      <c r="G6775" s="355">
        <v>0</v>
      </c>
      <c r="H6775">
        <v>1.12154</v>
      </c>
      <c r="I6775">
        <v>1.5</v>
      </c>
      <c r="J6775" s="355">
        <v>25327.439999999999</v>
      </c>
    </row>
    <row r="6776" spans="1:10" x14ac:dyDescent="0.2">
      <c r="A6776">
        <v>16389</v>
      </c>
      <c r="B6776" s="585">
        <v>43621.902083333334</v>
      </c>
      <c r="C6776" s="376" t="s">
        <v>92</v>
      </c>
      <c r="D6776" s="355">
        <v>3377</v>
      </c>
      <c r="E6776">
        <v>0.03</v>
      </c>
      <c r="F6776">
        <v>1.12266</v>
      </c>
      <c r="G6776" s="355">
        <v>0</v>
      </c>
      <c r="H6776">
        <v>0</v>
      </c>
    </row>
    <row r="6777" spans="1:10" x14ac:dyDescent="0.2">
      <c r="A6777">
        <v>16405</v>
      </c>
      <c r="B6777" s="585">
        <v>43622.62222222222</v>
      </c>
      <c r="C6777" s="376" t="s">
        <v>2050</v>
      </c>
      <c r="D6777" s="355">
        <v>3377</v>
      </c>
      <c r="E6777">
        <v>0.03</v>
      </c>
      <c r="F6777">
        <v>1.1269400000000001</v>
      </c>
      <c r="G6777" s="355">
        <v>0</v>
      </c>
      <c r="H6777">
        <v>1.1269400000000001</v>
      </c>
      <c r="I6777">
        <v>11.56</v>
      </c>
      <c r="J6777" s="355">
        <v>25336.45</v>
      </c>
    </row>
    <row r="6778" spans="1:10" x14ac:dyDescent="0.2">
      <c r="A6778">
        <v>16398</v>
      </c>
      <c r="B6778" s="585">
        <v>43622.614583333336</v>
      </c>
      <c r="C6778" s="376" t="s">
        <v>93</v>
      </c>
      <c r="D6778" s="355">
        <v>3378</v>
      </c>
      <c r="E6778">
        <v>0.01</v>
      </c>
      <c r="F6778">
        <v>1.12148</v>
      </c>
      <c r="G6778" s="355">
        <v>0</v>
      </c>
      <c r="H6778">
        <v>0</v>
      </c>
    </row>
    <row r="6779" spans="1:10" x14ac:dyDescent="0.2">
      <c r="A6779">
        <v>16421</v>
      </c>
      <c r="B6779" s="585">
        <v>43622.697222222225</v>
      </c>
      <c r="C6779" s="376" t="s">
        <v>2050</v>
      </c>
      <c r="D6779" s="355">
        <v>3378</v>
      </c>
      <c r="E6779">
        <v>0.01</v>
      </c>
      <c r="F6779">
        <v>1.12483</v>
      </c>
      <c r="G6779" s="355">
        <v>0</v>
      </c>
      <c r="H6779">
        <v>1.12483</v>
      </c>
      <c r="I6779">
        <v>-3.42</v>
      </c>
      <c r="J6779" s="355">
        <v>25336.03</v>
      </c>
    </row>
    <row r="6780" spans="1:10" x14ac:dyDescent="0.2">
      <c r="A6780">
        <v>16400</v>
      </c>
      <c r="B6780" s="585">
        <v>43622.618055555555</v>
      </c>
      <c r="C6780" s="376" t="s">
        <v>93</v>
      </c>
      <c r="D6780" s="355">
        <v>3379</v>
      </c>
      <c r="E6780">
        <v>0.02</v>
      </c>
      <c r="F6780">
        <v>1.1252500000000001</v>
      </c>
      <c r="G6780" s="355">
        <v>0</v>
      </c>
      <c r="H6780">
        <v>0</v>
      </c>
    </row>
    <row r="6781" spans="1:10" x14ac:dyDescent="0.2">
      <c r="A6781">
        <v>16422</v>
      </c>
      <c r="B6781" s="585">
        <v>43622.697222222225</v>
      </c>
      <c r="C6781" s="376" t="s">
        <v>2050</v>
      </c>
      <c r="D6781" s="355">
        <v>3379</v>
      </c>
      <c r="E6781">
        <v>0.02</v>
      </c>
      <c r="F6781">
        <v>1.12483</v>
      </c>
      <c r="G6781" s="355">
        <v>0</v>
      </c>
      <c r="H6781">
        <v>1.12483</v>
      </c>
      <c r="I6781">
        <v>0.7</v>
      </c>
      <c r="J6781" s="355">
        <v>25336.73</v>
      </c>
    </row>
    <row r="6782" spans="1:10" x14ac:dyDescent="0.2">
      <c r="A6782">
        <v>16406</v>
      </c>
      <c r="B6782" s="585">
        <v>43622.62222222222</v>
      </c>
      <c r="C6782" s="376" t="s">
        <v>92</v>
      </c>
      <c r="D6782" s="355">
        <v>3380</v>
      </c>
      <c r="E6782">
        <v>0.01</v>
      </c>
      <c r="F6782">
        <v>1.12696</v>
      </c>
      <c r="G6782" s="355">
        <v>0</v>
      </c>
      <c r="H6782">
        <v>0</v>
      </c>
    </row>
    <row r="6783" spans="1:10" x14ac:dyDescent="0.2">
      <c r="A6783">
        <v>16408</v>
      </c>
      <c r="B6783" s="585">
        <v>43622.650694444441</v>
      </c>
      <c r="C6783" s="376" t="s">
        <v>2050</v>
      </c>
      <c r="D6783" s="355">
        <v>3380</v>
      </c>
      <c r="E6783">
        <v>0.01</v>
      </c>
      <c r="F6783">
        <v>1.12853</v>
      </c>
      <c r="G6783" s="355">
        <v>0</v>
      </c>
      <c r="H6783">
        <v>1.12853</v>
      </c>
      <c r="I6783">
        <v>1.5</v>
      </c>
      <c r="J6783" s="355">
        <v>25337.95</v>
      </c>
    </row>
    <row r="6784" spans="1:10" x14ac:dyDescent="0.2">
      <c r="A6784">
        <v>16409</v>
      </c>
      <c r="B6784" s="585">
        <v>43622.652777777781</v>
      </c>
      <c r="C6784" s="376" t="s">
        <v>93</v>
      </c>
      <c r="D6784" s="355">
        <v>3381</v>
      </c>
      <c r="E6784">
        <v>0.03</v>
      </c>
      <c r="F6784">
        <v>1.1288</v>
      </c>
      <c r="G6784" s="355">
        <v>0</v>
      </c>
      <c r="H6784">
        <v>0</v>
      </c>
    </row>
    <row r="6785" spans="1:10" x14ac:dyDescent="0.2">
      <c r="A6785">
        <v>16423</v>
      </c>
      <c r="B6785" s="585">
        <v>43622.697222222225</v>
      </c>
      <c r="C6785" s="376" t="s">
        <v>2050</v>
      </c>
      <c r="D6785" s="355">
        <v>3381</v>
      </c>
      <c r="E6785">
        <v>0.03</v>
      </c>
      <c r="F6785">
        <v>1.12483</v>
      </c>
      <c r="G6785" s="355">
        <v>0</v>
      </c>
      <c r="H6785">
        <v>1.12483</v>
      </c>
      <c r="I6785">
        <v>11.7</v>
      </c>
      <c r="J6785" s="355">
        <v>25348.43</v>
      </c>
    </row>
    <row r="6786" spans="1:10" x14ac:dyDescent="0.2">
      <c r="A6786">
        <v>16413</v>
      </c>
      <c r="B6786" s="585">
        <v>43622.652777777781</v>
      </c>
      <c r="C6786" s="376" t="s">
        <v>92</v>
      </c>
      <c r="D6786" s="355">
        <v>3382</v>
      </c>
      <c r="E6786">
        <v>0.01</v>
      </c>
      <c r="F6786">
        <v>1.1288400000000001</v>
      </c>
      <c r="G6786" s="355">
        <v>0</v>
      </c>
      <c r="H6786">
        <v>0</v>
      </c>
    </row>
    <row r="6787" spans="1:10" x14ac:dyDescent="0.2">
      <c r="A6787">
        <v>16415</v>
      </c>
      <c r="B6787" s="585">
        <v>43622.660416666666</v>
      </c>
      <c r="C6787" s="376" t="s">
        <v>2050</v>
      </c>
      <c r="D6787" s="355">
        <v>3382</v>
      </c>
      <c r="E6787">
        <v>0.01</v>
      </c>
      <c r="F6787">
        <v>1.1304099999999999</v>
      </c>
      <c r="G6787" s="355">
        <v>0</v>
      </c>
      <c r="H6787">
        <v>1.1304099999999999</v>
      </c>
      <c r="I6787">
        <v>1.5</v>
      </c>
      <c r="J6787" s="355">
        <v>25339.45</v>
      </c>
    </row>
    <row r="6788" spans="1:10" x14ac:dyDescent="0.2">
      <c r="A6788">
        <v>16416</v>
      </c>
      <c r="B6788" s="585">
        <v>43622.660416666666</v>
      </c>
      <c r="C6788" s="376" t="s">
        <v>92</v>
      </c>
      <c r="D6788" s="355">
        <v>3383</v>
      </c>
      <c r="E6788">
        <v>0.01</v>
      </c>
      <c r="F6788">
        <v>1.13045</v>
      </c>
      <c r="G6788" s="355">
        <v>0</v>
      </c>
      <c r="H6788">
        <v>0</v>
      </c>
    </row>
    <row r="6789" spans="1:10" x14ac:dyDescent="0.2">
      <c r="A6789">
        <v>16429</v>
      </c>
      <c r="B6789" s="585">
        <v>43622.77847222222</v>
      </c>
      <c r="C6789" s="376" t="s">
        <v>2050</v>
      </c>
      <c r="D6789" s="355">
        <v>3383</v>
      </c>
      <c r="E6789">
        <v>0.01</v>
      </c>
      <c r="F6789">
        <v>1.12961</v>
      </c>
      <c r="G6789" s="355">
        <v>0</v>
      </c>
      <c r="H6789">
        <v>1.12961</v>
      </c>
      <c r="I6789">
        <v>-0.91</v>
      </c>
      <c r="J6789" s="355">
        <v>25347.52</v>
      </c>
    </row>
    <row r="6790" spans="1:10" x14ac:dyDescent="0.2">
      <c r="A6790">
        <v>16418</v>
      </c>
      <c r="B6790" s="585">
        <v>43622.673611111109</v>
      </c>
      <c r="C6790" s="376" t="s">
        <v>92</v>
      </c>
      <c r="D6790" s="355">
        <v>3384</v>
      </c>
      <c r="E6790">
        <v>0.02</v>
      </c>
      <c r="F6790">
        <v>1.12683</v>
      </c>
      <c r="G6790" s="355">
        <v>0</v>
      </c>
      <c r="H6790">
        <v>0</v>
      </c>
    </row>
    <row r="6791" spans="1:10" x14ac:dyDescent="0.2">
      <c r="A6791">
        <v>16430</v>
      </c>
      <c r="B6791" s="585">
        <v>43622.77847222222</v>
      </c>
      <c r="C6791" s="376" t="s">
        <v>2050</v>
      </c>
      <c r="D6791" s="355">
        <v>3384</v>
      </c>
      <c r="E6791">
        <v>0.02</v>
      </c>
      <c r="F6791">
        <v>1.12961</v>
      </c>
      <c r="G6791" s="355">
        <v>0</v>
      </c>
      <c r="H6791">
        <v>1.12961</v>
      </c>
      <c r="I6791">
        <v>5.42</v>
      </c>
      <c r="J6791" s="355">
        <v>25352.94</v>
      </c>
    </row>
    <row r="6792" spans="1:10" x14ac:dyDescent="0.2">
      <c r="A6792">
        <v>16424</v>
      </c>
      <c r="B6792" s="585">
        <v>43622.697222222225</v>
      </c>
      <c r="C6792" s="376" t="s">
        <v>93</v>
      </c>
      <c r="D6792" s="355">
        <v>3385</v>
      </c>
      <c r="E6792">
        <v>0.01</v>
      </c>
      <c r="F6792">
        <v>1.1248199999999999</v>
      </c>
      <c r="G6792" s="355">
        <v>0</v>
      </c>
      <c r="H6792">
        <v>0</v>
      </c>
    </row>
    <row r="6793" spans="1:10" x14ac:dyDescent="0.2">
      <c r="A6793">
        <v>16439</v>
      </c>
      <c r="B6793" s="585">
        <v>43623.541666666664</v>
      </c>
      <c r="C6793" s="376" t="s">
        <v>2050</v>
      </c>
      <c r="D6793" s="355">
        <v>3385</v>
      </c>
      <c r="E6793">
        <v>0.01</v>
      </c>
      <c r="F6793">
        <v>1.12565</v>
      </c>
      <c r="G6793" s="355">
        <v>0</v>
      </c>
      <c r="H6793">
        <v>1.12565</v>
      </c>
      <c r="I6793">
        <v>-0.83</v>
      </c>
      <c r="J6793" s="355">
        <v>25352.1</v>
      </c>
    </row>
    <row r="6794" spans="1:10" x14ac:dyDescent="0.2">
      <c r="A6794">
        <v>16426</v>
      </c>
      <c r="B6794" s="585">
        <v>43622.749305555553</v>
      </c>
      <c r="C6794" s="376" t="s">
        <v>93</v>
      </c>
      <c r="D6794" s="355">
        <v>3386</v>
      </c>
      <c r="E6794">
        <v>0.02</v>
      </c>
      <c r="F6794">
        <v>1.12832</v>
      </c>
      <c r="G6794" s="355">
        <v>0</v>
      </c>
      <c r="H6794">
        <v>0</v>
      </c>
    </row>
    <row r="6795" spans="1:10" x14ac:dyDescent="0.2">
      <c r="A6795">
        <v>16440</v>
      </c>
      <c r="B6795" s="585">
        <v>43623.541666666664</v>
      </c>
      <c r="C6795" s="376" t="s">
        <v>2050</v>
      </c>
      <c r="D6795" s="355">
        <v>3386</v>
      </c>
      <c r="E6795">
        <v>0.02</v>
      </c>
      <c r="F6795">
        <v>1.12565</v>
      </c>
      <c r="G6795" s="355">
        <v>0</v>
      </c>
      <c r="H6795">
        <v>1.12565</v>
      </c>
      <c r="I6795">
        <v>5.33</v>
      </c>
      <c r="J6795" s="355">
        <v>25357.43</v>
      </c>
    </row>
    <row r="6796" spans="1:10" x14ac:dyDescent="0.2">
      <c r="A6796">
        <v>16431</v>
      </c>
      <c r="B6796" s="585">
        <v>43622.77847222222</v>
      </c>
      <c r="C6796" s="376" t="s">
        <v>92</v>
      </c>
      <c r="D6796" s="355">
        <v>3387</v>
      </c>
      <c r="E6796">
        <v>0.01</v>
      </c>
      <c r="F6796">
        <v>1.1296299999999999</v>
      </c>
      <c r="G6796" s="355">
        <v>0</v>
      </c>
      <c r="H6796">
        <v>0</v>
      </c>
    </row>
    <row r="6797" spans="1:10" x14ac:dyDescent="0.2">
      <c r="A6797">
        <v>16443</v>
      </c>
      <c r="B6797" s="585">
        <v>43623.645833333336</v>
      </c>
      <c r="C6797" s="376" t="s">
        <v>2050</v>
      </c>
      <c r="D6797" s="355">
        <v>3387</v>
      </c>
      <c r="E6797">
        <v>0.01</v>
      </c>
      <c r="F6797">
        <v>1.1289</v>
      </c>
      <c r="G6797" s="355">
        <v>0</v>
      </c>
      <c r="H6797">
        <v>1.1289</v>
      </c>
      <c r="I6797">
        <v>-0.92</v>
      </c>
      <c r="J6797" s="355">
        <v>25356.52</v>
      </c>
    </row>
    <row r="6798" spans="1:10" x14ac:dyDescent="0.2">
      <c r="A6798">
        <v>16436</v>
      </c>
      <c r="B6798" s="585">
        <v>43623.395833333336</v>
      </c>
      <c r="C6798" s="376" t="s">
        <v>92</v>
      </c>
      <c r="D6798" s="355">
        <v>3388</v>
      </c>
      <c r="E6798">
        <v>0.02</v>
      </c>
      <c r="F6798">
        <v>1.12612</v>
      </c>
      <c r="G6798" s="355">
        <v>0</v>
      </c>
      <c r="H6798">
        <v>0</v>
      </c>
    </row>
    <row r="6799" spans="1:10" x14ac:dyDescent="0.2">
      <c r="A6799">
        <v>16444</v>
      </c>
      <c r="B6799" s="585">
        <v>43623.645833333336</v>
      </c>
      <c r="C6799" s="376" t="s">
        <v>2050</v>
      </c>
      <c r="D6799" s="355">
        <v>3388</v>
      </c>
      <c r="E6799">
        <v>0.02</v>
      </c>
      <c r="F6799">
        <v>1.1289</v>
      </c>
      <c r="G6799" s="355">
        <v>0</v>
      </c>
      <c r="H6799">
        <v>1.1289</v>
      </c>
      <c r="I6799">
        <v>5.42</v>
      </c>
      <c r="J6799" s="355">
        <v>25361.94</v>
      </c>
    </row>
    <row r="6800" spans="1:10" x14ac:dyDescent="0.2">
      <c r="A6800">
        <v>16441</v>
      </c>
      <c r="B6800" s="585">
        <v>43623.541666666664</v>
      </c>
      <c r="C6800" s="376" t="s">
        <v>93</v>
      </c>
      <c r="D6800" s="355">
        <v>3389</v>
      </c>
      <c r="E6800">
        <v>0.01</v>
      </c>
      <c r="F6800">
        <v>1.1256200000000001</v>
      </c>
      <c r="G6800" s="355">
        <v>0</v>
      </c>
      <c r="H6800">
        <v>0</v>
      </c>
    </row>
    <row r="6801" spans="1:10" x14ac:dyDescent="0.2">
      <c r="A6801">
        <v>16467</v>
      </c>
      <c r="B6801" s="585">
        <v>43626.431250000001</v>
      </c>
      <c r="C6801" s="376" t="s">
        <v>2050</v>
      </c>
      <c r="D6801" s="355">
        <v>3389</v>
      </c>
      <c r="E6801">
        <v>0.01</v>
      </c>
      <c r="F6801">
        <v>1.1299999999999999</v>
      </c>
      <c r="G6801" s="355">
        <v>0</v>
      </c>
      <c r="H6801">
        <v>1.1299999999999999</v>
      </c>
      <c r="I6801">
        <v>-4.38</v>
      </c>
      <c r="J6801" s="355">
        <v>25360.55</v>
      </c>
    </row>
    <row r="6802" spans="1:10" x14ac:dyDescent="0.2">
      <c r="A6802">
        <v>16445</v>
      </c>
      <c r="B6802" s="585">
        <v>43623.649305555555</v>
      </c>
      <c r="C6802" s="376" t="s">
        <v>93</v>
      </c>
      <c r="D6802" s="355">
        <v>3390</v>
      </c>
      <c r="E6802">
        <v>0.02</v>
      </c>
      <c r="F6802">
        <v>1.1305700000000001</v>
      </c>
      <c r="G6802" s="355">
        <v>0</v>
      </c>
      <c r="H6802">
        <v>0</v>
      </c>
    </row>
    <row r="6803" spans="1:10" x14ac:dyDescent="0.2">
      <c r="A6803">
        <v>16468</v>
      </c>
      <c r="B6803" s="585">
        <v>43626.431250000001</v>
      </c>
      <c r="C6803" s="376" t="s">
        <v>2050</v>
      </c>
      <c r="D6803" s="355">
        <v>3390</v>
      </c>
      <c r="E6803">
        <v>0.02</v>
      </c>
      <c r="F6803">
        <v>1.1299999999999999</v>
      </c>
      <c r="G6803" s="355">
        <v>0</v>
      </c>
      <c r="H6803">
        <v>1.1299999999999999</v>
      </c>
      <c r="I6803">
        <v>1.1299999999999999</v>
      </c>
      <c r="J6803" s="355">
        <v>25361.68</v>
      </c>
    </row>
    <row r="6804" spans="1:10" x14ac:dyDescent="0.2">
      <c r="A6804">
        <v>16448</v>
      </c>
      <c r="B6804" s="585">
        <v>43623.649305555555</v>
      </c>
      <c r="C6804" s="376" t="s">
        <v>92</v>
      </c>
      <c r="D6804" s="355">
        <v>3391</v>
      </c>
      <c r="E6804">
        <v>0.01</v>
      </c>
      <c r="F6804">
        <v>1.13059</v>
      </c>
      <c r="G6804" s="355">
        <v>0</v>
      </c>
      <c r="H6804">
        <v>0</v>
      </c>
    </row>
    <row r="6805" spans="1:10" x14ac:dyDescent="0.2">
      <c r="A6805">
        <v>16450</v>
      </c>
      <c r="B6805" s="585">
        <v>43623.654166666667</v>
      </c>
      <c r="C6805" s="376" t="s">
        <v>2050</v>
      </c>
      <c r="D6805" s="355">
        <v>3391</v>
      </c>
      <c r="E6805">
        <v>0.01</v>
      </c>
      <c r="F6805">
        <v>1.1321600000000001</v>
      </c>
      <c r="G6805" s="355">
        <v>0</v>
      </c>
      <c r="H6805">
        <v>1.1321600000000001</v>
      </c>
      <c r="I6805">
        <v>1.5</v>
      </c>
      <c r="J6805" s="355">
        <v>25363.439999999999</v>
      </c>
    </row>
    <row r="6806" spans="1:10" x14ac:dyDescent="0.2">
      <c r="A6806">
        <v>16451</v>
      </c>
      <c r="B6806" s="585">
        <v>43623.654166666667</v>
      </c>
      <c r="C6806" s="376" t="s">
        <v>92</v>
      </c>
      <c r="D6806" s="355">
        <v>3392</v>
      </c>
      <c r="E6806">
        <v>0.01</v>
      </c>
      <c r="F6806">
        <v>1.13218</v>
      </c>
      <c r="G6806" s="355">
        <v>0</v>
      </c>
      <c r="H6806">
        <v>0</v>
      </c>
    </row>
    <row r="6807" spans="1:10" x14ac:dyDescent="0.2">
      <c r="A6807">
        <v>16453</v>
      </c>
      <c r="B6807" s="585">
        <v>43623.722222222219</v>
      </c>
      <c r="C6807" s="376" t="s">
        <v>2050</v>
      </c>
      <c r="D6807" s="355">
        <v>3392</v>
      </c>
      <c r="E6807">
        <v>0.01</v>
      </c>
      <c r="F6807">
        <v>1.13375</v>
      </c>
      <c r="G6807" s="355">
        <v>0</v>
      </c>
      <c r="H6807">
        <v>1.13375</v>
      </c>
      <c r="I6807">
        <v>1.5</v>
      </c>
      <c r="J6807" s="355">
        <v>25364.94</v>
      </c>
    </row>
    <row r="6808" spans="1:10" x14ac:dyDescent="0.2">
      <c r="A6808">
        <v>16454</v>
      </c>
      <c r="B6808" s="585">
        <v>43623.722222222219</v>
      </c>
      <c r="C6808" s="376" t="s">
        <v>92</v>
      </c>
      <c r="D6808" s="355">
        <v>3393</v>
      </c>
      <c r="E6808">
        <v>0.01</v>
      </c>
      <c r="F6808">
        <v>1.1337699999999999</v>
      </c>
      <c r="G6808" s="355">
        <v>0</v>
      </c>
      <c r="H6808">
        <v>0</v>
      </c>
    </row>
    <row r="6809" spans="1:10" x14ac:dyDescent="0.2">
      <c r="A6809">
        <v>16475</v>
      </c>
      <c r="B6809" s="585">
        <v>43627.43472222222</v>
      </c>
      <c r="C6809" s="376" t="s">
        <v>2050</v>
      </c>
      <c r="D6809" s="355">
        <v>3393</v>
      </c>
      <c r="E6809">
        <v>0.01</v>
      </c>
      <c r="F6809">
        <v>1.13317</v>
      </c>
      <c r="G6809" s="355">
        <v>0</v>
      </c>
      <c r="H6809">
        <v>1.13317</v>
      </c>
      <c r="I6809">
        <v>-0.91</v>
      </c>
      <c r="J6809" s="355">
        <v>25373.03</v>
      </c>
    </row>
    <row r="6810" spans="1:10" x14ac:dyDescent="0.2">
      <c r="A6810">
        <v>16456</v>
      </c>
      <c r="B6810" s="585">
        <v>43623.730555555558</v>
      </c>
      <c r="C6810" s="376" t="s">
        <v>93</v>
      </c>
      <c r="D6810" s="355">
        <v>3394</v>
      </c>
      <c r="E6810">
        <v>0.03</v>
      </c>
      <c r="F6810">
        <v>1.13409</v>
      </c>
      <c r="G6810" s="355">
        <v>0</v>
      </c>
      <c r="H6810">
        <v>0</v>
      </c>
    </row>
    <row r="6811" spans="1:10" x14ac:dyDescent="0.2">
      <c r="A6811">
        <v>16469</v>
      </c>
      <c r="B6811" s="585">
        <v>43626.431250000001</v>
      </c>
      <c r="C6811" s="376" t="s">
        <v>2050</v>
      </c>
      <c r="D6811" s="355">
        <v>3394</v>
      </c>
      <c r="E6811">
        <v>0.03</v>
      </c>
      <c r="F6811">
        <v>1.1299999999999999</v>
      </c>
      <c r="G6811" s="355">
        <v>0</v>
      </c>
      <c r="H6811">
        <v>1.1299999999999999</v>
      </c>
      <c r="I6811">
        <v>12.26</v>
      </c>
      <c r="J6811" s="355">
        <v>25373.94</v>
      </c>
    </row>
    <row r="6812" spans="1:10" x14ac:dyDescent="0.2">
      <c r="A6812">
        <v>16464</v>
      </c>
      <c r="B6812" s="585">
        <v>43626.364583333336</v>
      </c>
      <c r="C6812" s="376" t="s">
        <v>92</v>
      </c>
      <c r="D6812" s="355">
        <v>3395</v>
      </c>
      <c r="E6812">
        <v>0.02</v>
      </c>
      <c r="F6812">
        <v>1.1302700000000001</v>
      </c>
      <c r="G6812" s="355">
        <v>0</v>
      </c>
      <c r="H6812">
        <v>0</v>
      </c>
    </row>
    <row r="6813" spans="1:10" x14ac:dyDescent="0.2">
      <c r="A6813">
        <v>16476</v>
      </c>
      <c r="B6813" s="585">
        <v>43627.43472222222</v>
      </c>
      <c r="C6813" s="376" t="s">
        <v>2050</v>
      </c>
      <c r="D6813" s="355">
        <v>3395</v>
      </c>
      <c r="E6813">
        <v>0.02</v>
      </c>
      <c r="F6813">
        <v>1.13317</v>
      </c>
      <c r="G6813" s="355">
        <v>0</v>
      </c>
      <c r="H6813">
        <v>1.13317</v>
      </c>
      <c r="I6813">
        <v>5.42</v>
      </c>
      <c r="J6813" s="355">
        <v>25378.45</v>
      </c>
    </row>
    <row r="6814" spans="1:10" x14ac:dyDescent="0.2">
      <c r="A6814">
        <v>16470</v>
      </c>
      <c r="B6814" s="585">
        <v>43626.431250000001</v>
      </c>
      <c r="C6814" s="376" t="s">
        <v>93</v>
      </c>
      <c r="D6814" s="355">
        <v>3396</v>
      </c>
      <c r="E6814">
        <v>0.01</v>
      </c>
      <c r="F6814">
        <v>1.1299699999999999</v>
      </c>
      <c r="G6814" s="355">
        <v>0</v>
      </c>
      <c r="H6814">
        <v>0</v>
      </c>
    </row>
    <row r="6815" spans="1:10" x14ac:dyDescent="0.2">
      <c r="A6815">
        <v>16485</v>
      </c>
      <c r="B6815" s="585">
        <v>43628.698611111111</v>
      </c>
      <c r="C6815" s="376" t="s">
        <v>2050</v>
      </c>
      <c r="D6815" s="355">
        <v>3396</v>
      </c>
      <c r="E6815">
        <v>0.01</v>
      </c>
      <c r="F6815">
        <v>1.13083</v>
      </c>
      <c r="G6815" s="355">
        <v>0</v>
      </c>
      <c r="H6815">
        <v>1.13083</v>
      </c>
      <c r="I6815">
        <v>-0.8</v>
      </c>
      <c r="J6815" s="355">
        <v>25377.65</v>
      </c>
    </row>
    <row r="6816" spans="1:10" x14ac:dyDescent="0.2">
      <c r="A6816">
        <v>16477</v>
      </c>
      <c r="B6816" s="585">
        <v>43627.43472222222</v>
      </c>
      <c r="C6816" s="376" t="s">
        <v>92</v>
      </c>
      <c r="D6816" s="355">
        <v>3397</v>
      </c>
      <c r="E6816">
        <v>0.01</v>
      </c>
      <c r="F6816">
        <v>1.1331899999999999</v>
      </c>
      <c r="G6816" s="355">
        <v>0</v>
      </c>
      <c r="H6816">
        <v>0</v>
      </c>
    </row>
    <row r="6817" spans="1:10" x14ac:dyDescent="0.2">
      <c r="A6817">
        <v>16553</v>
      </c>
      <c r="B6817" s="585">
        <v>43635.87777777778</v>
      </c>
      <c r="C6817" s="376" t="s">
        <v>2050</v>
      </c>
      <c r="D6817" s="355">
        <v>3397</v>
      </c>
      <c r="E6817">
        <v>0.01</v>
      </c>
      <c r="F6817">
        <v>1.12476</v>
      </c>
      <c r="G6817" s="355">
        <v>0</v>
      </c>
      <c r="H6817">
        <v>1.12476</v>
      </c>
      <c r="I6817">
        <v>-9.4499999999999993</v>
      </c>
      <c r="J6817" s="355">
        <v>25385.49</v>
      </c>
    </row>
    <row r="6818" spans="1:10" x14ac:dyDescent="0.2">
      <c r="A6818">
        <v>16479</v>
      </c>
      <c r="B6818" s="585">
        <v>43627.86041666667</v>
      </c>
      <c r="C6818" s="376" t="s">
        <v>93</v>
      </c>
      <c r="D6818" s="355">
        <v>3398</v>
      </c>
      <c r="E6818">
        <v>0.02</v>
      </c>
      <c r="F6818">
        <v>1.13348</v>
      </c>
      <c r="G6818" s="355">
        <v>0</v>
      </c>
      <c r="H6818">
        <v>0</v>
      </c>
    </row>
    <row r="6819" spans="1:10" x14ac:dyDescent="0.2">
      <c r="A6819">
        <v>16486</v>
      </c>
      <c r="B6819" s="585">
        <v>43628.698611111111</v>
      </c>
      <c r="C6819" s="376" t="s">
        <v>2050</v>
      </c>
      <c r="D6819" s="355">
        <v>3398</v>
      </c>
      <c r="E6819">
        <v>0.02</v>
      </c>
      <c r="F6819">
        <v>1.13083</v>
      </c>
      <c r="G6819" s="355">
        <v>0</v>
      </c>
      <c r="H6819">
        <v>1.13083</v>
      </c>
      <c r="I6819">
        <v>5.29</v>
      </c>
      <c r="J6819" s="355">
        <v>25382.94</v>
      </c>
    </row>
    <row r="6820" spans="1:10" x14ac:dyDescent="0.2">
      <c r="A6820">
        <v>16487</v>
      </c>
      <c r="B6820" s="585">
        <v>43628.698611111111</v>
      </c>
      <c r="C6820" s="376" t="s">
        <v>93</v>
      </c>
      <c r="D6820" s="355">
        <v>3399</v>
      </c>
      <c r="E6820">
        <v>0.01</v>
      </c>
      <c r="F6820">
        <v>1.1308</v>
      </c>
      <c r="G6820" s="355">
        <v>0</v>
      </c>
      <c r="H6820">
        <v>0</v>
      </c>
    </row>
    <row r="6821" spans="1:10" x14ac:dyDescent="0.2">
      <c r="A6821">
        <v>16492</v>
      </c>
      <c r="B6821" s="585">
        <v>43628.820833333331</v>
      </c>
      <c r="C6821" s="376" t="s">
        <v>2050</v>
      </c>
      <c r="D6821" s="355">
        <v>3399</v>
      </c>
      <c r="E6821">
        <v>0.01</v>
      </c>
      <c r="F6821">
        <v>1.12923</v>
      </c>
      <c r="G6821" s="355">
        <v>0</v>
      </c>
      <c r="H6821">
        <v>1.12923</v>
      </c>
      <c r="I6821">
        <v>1.5</v>
      </c>
      <c r="J6821" s="355">
        <v>25384.44</v>
      </c>
    </row>
    <row r="6822" spans="1:10" x14ac:dyDescent="0.2">
      <c r="A6822">
        <v>16489</v>
      </c>
      <c r="B6822" s="585">
        <v>43628.819444444445</v>
      </c>
      <c r="C6822" s="376" t="s">
        <v>92</v>
      </c>
      <c r="D6822" s="355">
        <v>3400</v>
      </c>
      <c r="E6822">
        <v>0.02</v>
      </c>
      <c r="F6822">
        <v>1.12968</v>
      </c>
      <c r="G6822" s="355">
        <v>0</v>
      </c>
      <c r="H6822">
        <v>0</v>
      </c>
    </row>
    <row r="6823" spans="1:10" x14ac:dyDescent="0.2">
      <c r="A6823">
        <v>16554</v>
      </c>
      <c r="B6823" s="585">
        <v>43635.87777777778</v>
      </c>
      <c r="C6823" s="376" t="s">
        <v>2050</v>
      </c>
      <c r="D6823" s="355">
        <v>3400</v>
      </c>
      <c r="E6823">
        <v>0.02</v>
      </c>
      <c r="F6823">
        <v>1.12476</v>
      </c>
      <c r="G6823" s="355">
        <v>0</v>
      </c>
      <c r="H6823">
        <v>1.12476</v>
      </c>
      <c r="I6823">
        <v>-11.64</v>
      </c>
      <c r="J6823" s="355">
        <v>25373.84</v>
      </c>
    </row>
    <row r="6824" spans="1:10" x14ac:dyDescent="0.2">
      <c r="A6824">
        <v>16493</v>
      </c>
      <c r="B6824" s="585">
        <v>43628.820833333331</v>
      </c>
      <c r="C6824" s="376" t="s">
        <v>93</v>
      </c>
      <c r="D6824" s="355">
        <v>3401</v>
      </c>
      <c r="E6824">
        <v>0.01</v>
      </c>
      <c r="F6824">
        <v>1.12921</v>
      </c>
      <c r="G6824" s="355">
        <v>0</v>
      </c>
      <c r="H6824">
        <v>0</v>
      </c>
    </row>
    <row r="6825" spans="1:10" x14ac:dyDescent="0.2">
      <c r="A6825">
        <v>16498</v>
      </c>
      <c r="B6825" s="585">
        <v>43629.662499999999</v>
      </c>
      <c r="C6825" s="376" t="s">
        <v>2050</v>
      </c>
      <c r="D6825" s="355">
        <v>3401</v>
      </c>
      <c r="E6825">
        <v>0.01</v>
      </c>
      <c r="F6825">
        <v>1.12784</v>
      </c>
      <c r="G6825" s="355">
        <v>0</v>
      </c>
      <c r="H6825">
        <v>1.12784</v>
      </c>
      <c r="I6825">
        <v>1.5</v>
      </c>
      <c r="J6825" s="355">
        <v>25385.94</v>
      </c>
    </row>
    <row r="6826" spans="1:10" x14ac:dyDescent="0.2">
      <c r="A6826">
        <v>16499</v>
      </c>
      <c r="B6826" s="585">
        <v>43629.662499999999</v>
      </c>
      <c r="C6826" s="376" t="s">
        <v>93</v>
      </c>
      <c r="D6826" s="355">
        <v>3402</v>
      </c>
      <c r="E6826">
        <v>0.01</v>
      </c>
      <c r="F6826">
        <v>1.1278300000000001</v>
      </c>
      <c r="G6826" s="355">
        <v>0</v>
      </c>
      <c r="H6826">
        <v>0</v>
      </c>
    </row>
    <row r="6827" spans="1:10" x14ac:dyDescent="0.2">
      <c r="A6827">
        <v>16504</v>
      </c>
      <c r="B6827" s="585">
        <v>43630.509722222225</v>
      </c>
      <c r="C6827" s="376" t="s">
        <v>2050</v>
      </c>
      <c r="D6827" s="355">
        <v>3402</v>
      </c>
      <c r="E6827">
        <v>0.01</v>
      </c>
      <c r="F6827">
        <v>1.1263300000000001</v>
      </c>
      <c r="G6827" s="355">
        <v>0</v>
      </c>
      <c r="H6827">
        <v>1.1263300000000001</v>
      </c>
      <c r="I6827">
        <v>1.5</v>
      </c>
      <c r="J6827" s="355">
        <v>25387.439999999999</v>
      </c>
    </row>
    <row r="6828" spans="1:10" x14ac:dyDescent="0.2">
      <c r="A6828">
        <v>16505</v>
      </c>
      <c r="B6828" s="585">
        <v>43630.509722222225</v>
      </c>
      <c r="C6828" s="376" t="s">
        <v>93</v>
      </c>
      <c r="D6828" s="355">
        <v>3403</v>
      </c>
      <c r="E6828">
        <v>0.01</v>
      </c>
      <c r="F6828">
        <v>1.1263099999999999</v>
      </c>
      <c r="G6828" s="355">
        <v>0</v>
      </c>
      <c r="H6828">
        <v>0</v>
      </c>
    </row>
    <row r="6829" spans="1:10" x14ac:dyDescent="0.2">
      <c r="A6829">
        <v>16511</v>
      </c>
      <c r="B6829" s="585">
        <v>43630.648611111108</v>
      </c>
      <c r="C6829" s="376" t="s">
        <v>2050</v>
      </c>
      <c r="D6829" s="355">
        <v>3403</v>
      </c>
      <c r="E6829">
        <v>0.01</v>
      </c>
      <c r="F6829">
        <v>1.1247400000000001</v>
      </c>
      <c r="G6829" s="355">
        <v>0</v>
      </c>
      <c r="H6829">
        <v>1.1247400000000001</v>
      </c>
      <c r="I6829">
        <v>1.5</v>
      </c>
      <c r="J6829" s="355">
        <v>25388.94</v>
      </c>
    </row>
    <row r="6830" spans="1:10" x14ac:dyDescent="0.2">
      <c r="A6830">
        <v>16507</v>
      </c>
      <c r="B6830" s="585">
        <v>43630.581250000003</v>
      </c>
      <c r="C6830" s="376" t="s">
        <v>92</v>
      </c>
      <c r="D6830" s="355">
        <v>3404</v>
      </c>
      <c r="E6830">
        <v>0.03</v>
      </c>
      <c r="F6830">
        <v>1.12618</v>
      </c>
      <c r="G6830" s="355">
        <v>0</v>
      </c>
      <c r="H6830">
        <v>0</v>
      </c>
    </row>
    <row r="6831" spans="1:10" x14ac:dyDescent="0.2">
      <c r="A6831">
        <v>16555</v>
      </c>
      <c r="B6831" s="585">
        <v>43635.87777777778</v>
      </c>
      <c r="C6831" s="376" t="s">
        <v>2050</v>
      </c>
      <c r="D6831" s="355">
        <v>3404</v>
      </c>
      <c r="E6831">
        <v>0.03</v>
      </c>
      <c r="F6831">
        <v>1.12476</v>
      </c>
      <c r="G6831" s="355">
        <v>0</v>
      </c>
      <c r="H6831">
        <v>1.12476</v>
      </c>
      <c r="I6831">
        <v>-5.54</v>
      </c>
      <c r="J6831" s="355">
        <v>25368.3</v>
      </c>
    </row>
    <row r="6832" spans="1:10" x14ac:dyDescent="0.2">
      <c r="A6832">
        <v>16512</v>
      </c>
      <c r="B6832" s="585">
        <v>43630.649305555555</v>
      </c>
      <c r="C6832" s="376" t="s">
        <v>93</v>
      </c>
      <c r="D6832" s="355">
        <v>3405</v>
      </c>
      <c r="E6832">
        <v>0.01</v>
      </c>
      <c r="F6832">
        <v>1.12473</v>
      </c>
      <c r="G6832" s="355">
        <v>0</v>
      </c>
      <c r="H6832">
        <v>0</v>
      </c>
    </row>
    <row r="6833" spans="1:10" x14ac:dyDescent="0.2">
      <c r="A6833">
        <v>16514</v>
      </c>
      <c r="B6833" s="585">
        <v>43630.665972222225</v>
      </c>
      <c r="C6833" s="376" t="s">
        <v>2050</v>
      </c>
      <c r="D6833" s="355">
        <v>3405</v>
      </c>
      <c r="E6833">
        <v>0.01</v>
      </c>
      <c r="F6833">
        <v>1.1231599999999999</v>
      </c>
      <c r="G6833" s="355">
        <v>0</v>
      </c>
      <c r="H6833">
        <v>1.1231599999999999</v>
      </c>
      <c r="I6833">
        <v>1.5</v>
      </c>
      <c r="J6833" s="355">
        <v>25390.44</v>
      </c>
    </row>
    <row r="6834" spans="1:10" x14ac:dyDescent="0.2">
      <c r="A6834">
        <v>16515</v>
      </c>
      <c r="B6834" s="585">
        <v>43630.665972222225</v>
      </c>
      <c r="C6834" s="376" t="s">
        <v>93</v>
      </c>
      <c r="D6834" s="355">
        <v>3406</v>
      </c>
      <c r="E6834">
        <v>0.01</v>
      </c>
      <c r="F6834">
        <v>1.12314</v>
      </c>
      <c r="G6834" s="355">
        <v>0</v>
      </c>
      <c r="H6834">
        <v>0</v>
      </c>
    </row>
    <row r="6835" spans="1:10" x14ac:dyDescent="0.2">
      <c r="A6835">
        <v>16522</v>
      </c>
      <c r="B6835" s="585">
        <v>43630.787499999999</v>
      </c>
      <c r="C6835" s="376" t="s">
        <v>2050</v>
      </c>
      <c r="D6835" s="355">
        <v>3406</v>
      </c>
      <c r="E6835">
        <v>0.01</v>
      </c>
      <c r="F6835">
        <v>1.12157</v>
      </c>
      <c r="G6835" s="355">
        <v>0</v>
      </c>
      <c r="H6835">
        <v>1.12157</v>
      </c>
      <c r="I6835">
        <v>1.5</v>
      </c>
      <c r="J6835" s="355">
        <v>25391.94</v>
      </c>
    </row>
    <row r="6836" spans="1:10" x14ac:dyDescent="0.2">
      <c r="A6836">
        <v>16517</v>
      </c>
      <c r="B6836" s="585">
        <v>43630.743055555555</v>
      </c>
      <c r="C6836" s="376" t="s">
        <v>92</v>
      </c>
      <c r="D6836" s="355">
        <v>3407</v>
      </c>
      <c r="E6836">
        <v>0.06</v>
      </c>
      <c r="F6836">
        <v>1.1226799999999999</v>
      </c>
      <c r="G6836" s="355">
        <v>0</v>
      </c>
      <c r="H6836">
        <v>0</v>
      </c>
    </row>
    <row r="6837" spans="1:10" x14ac:dyDescent="0.2">
      <c r="A6837">
        <v>16556</v>
      </c>
      <c r="B6837" s="585">
        <v>43635.87777777778</v>
      </c>
      <c r="C6837" s="376" t="s">
        <v>2050</v>
      </c>
      <c r="D6837" s="355">
        <v>3407</v>
      </c>
      <c r="E6837">
        <v>0.06</v>
      </c>
      <c r="F6837">
        <v>1.12476</v>
      </c>
      <c r="G6837" s="355">
        <v>0</v>
      </c>
      <c r="H6837">
        <v>1.12476</v>
      </c>
      <c r="I6837">
        <v>9.92</v>
      </c>
      <c r="J6837" s="355">
        <v>25378.23</v>
      </c>
    </row>
    <row r="6838" spans="1:10" x14ac:dyDescent="0.2">
      <c r="A6838">
        <v>16523</v>
      </c>
      <c r="B6838" s="585">
        <v>43630.787499999999</v>
      </c>
      <c r="C6838" s="376" t="s">
        <v>93</v>
      </c>
      <c r="D6838" s="355">
        <v>3408</v>
      </c>
      <c r="E6838">
        <v>0.01</v>
      </c>
      <c r="F6838">
        <v>1.12154</v>
      </c>
      <c r="G6838" s="355">
        <v>0</v>
      </c>
      <c r="H6838">
        <v>0</v>
      </c>
    </row>
    <row r="6839" spans="1:10" x14ac:dyDescent="0.2">
      <c r="A6839">
        <v>16535</v>
      </c>
      <c r="B6839" s="585">
        <v>43634.460416666669</v>
      </c>
      <c r="C6839" s="376" t="s">
        <v>2050</v>
      </c>
      <c r="D6839" s="355">
        <v>3408</v>
      </c>
      <c r="E6839">
        <v>0.01</v>
      </c>
      <c r="F6839">
        <v>1.1201000000000001</v>
      </c>
      <c r="G6839" s="355">
        <v>0</v>
      </c>
      <c r="H6839">
        <v>1.1201000000000001</v>
      </c>
      <c r="I6839">
        <v>1.5</v>
      </c>
      <c r="J6839" s="355">
        <v>25393.439999999999</v>
      </c>
    </row>
    <row r="6840" spans="1:10" x14ac:dyDescent="0.2">
      <c r="A6840">
        <v>16536</v>
      </c>
      <c r="B6840" s="585">
        <v>43634.461805555555</v>
      </c>
      <c r="C6840" s="376" t="s">
        <v>93</v>
      </c>
      <c r="D6840" s="355">
        <v>3409</v>
      </c>
      <c r="E6840">
        <v>0.01</v>
      </c>
      <c r="F6840">
        <v>1.1214</v>
      </c>
      <c r="G6840" s="355">
        <v>0</v>
      </c>
      <c r="H6840">
        <v>0</v>
      </c>
    </row>
    <row r="6841" spans="1:10" x14ac:dyDescent="0.2">
      <c r="A6841">
        <v>16538</v>
      </c>
      <c r="B6841" s="585">
        <v>43634.468055555553</v>
      </c>
      <c r="C6841" s="376" t="s">
        <v>2050</v>
      </c>
      <c r="D6841" s="355">
        <v>3409</v>
      </c>
      <c r="E6841">
        <v>0.01</v>
      </c>
      <c r="F6841">
        <v>1.1198300000000001</v>
      </c>
      <c r="G6841" s="355">
        <v>0</v>
      </c>
      <c r="H6841">
        <v>1.1198300000000001</v>
      </c>
      <c r="I6841">
        <v>1.5</v>
      </c>
      <c r="J6841" s="355">
        <v>25394.94</v>
      </c>
    </row>
    <row r="6842" spans="1:10" x14ac:dyDescent="0.2">
      <c r="A6842">
        <v>16539</v>
      </c>
      <c r="B6842" s="585">
        <v>43634.46875</v>
      </c>
      <c r="C6842" s="376" t="s">
        <v>93</v>
      </c>
      <c r="D6842" s="355">
        <v>3410</v>
      </c>
      <c r="E6842">
        <v>0.01</v>
      </c>
      <c r="F6842">
        <v>1.11968</v>
      </c>
      <c r="G6842" s="355">
        <v>0</v>
      </c>
      <c r="H6842">
        <v>0</v>
      </c>
    </row>
    <row r="6843" spans="1:10" x14ac:dyDescent="0.2">
      <c r="A6843">
        <v>16683</v>
      </c>
      <c r="B6843" s="585">
        <v>43647.34097222222</v>
      </c>
      <c r="C6843" s="376" t="s">
        <v>2050</v>
      </c>
      <c r="D6843" s="355">
        <v>3410</v>
      </c>
      <c r="E6843">
        <v>0.01</v>
      </c>
      <c r="F6843">
        <v>1.1333</v>
      </c>
      <c r="G6843" s="355">
        <v>0</v>
      </c>
      <c r="H6843">
        <v>1.1333</v>
      </c>
      <c r="I6843">
        <v>-12.84</v>
      </c>
      <c r="J6843" s="355">
        <v>25438.91</v>
      </c>
    </row>
    <row r="6844" spans="1:10" x14ac:dyDescent="0.2">
      <c r="A6844">
        <v>16541</v>
      </c>
      <c r="B6844" s="585">
        <v>43634.472222222219</v>
      </c>
      <c r="C6844" s="376" t="s">
        <v>92</v>
      </c>
      <c r="D6844" s="355">
        <v>3411</v>
      </c>
      <c r="E6844">
        <v>0.1</v>
      </c>
      <c r="F6844">
        <v>1.11917</v>
      </c>
      <c r="G6844" s="355">
        <v>0</v>
      </c>
      <c r="H6844">
        <v>0</v>
      </c>
    </row>
    <row r="6845" spans="1:10" x14ac:dyDescent="0.2">
      <c r="A6845">
        <v>16557</v>
      </c>
      <c r="B6845" s="585">
        <v>43635.87777777778</v>
      </c>
      <c r="C6845" s="376" t="s">
        <v>2050</v>
      </c>
      <c r="D6845" s="355">
        <v>3411</v>
      </c>
      <c r="E6845">
        <v>0.1</v>
      </c>
      <c r="F6845">
        <v>1.12476</v>
      </c>
      <c r="G6845" s="355">
        <v>0</v>
      </c>
      <c r="H6845">
        <v>1.12476</v>
      </c>
      <c r="I6845">
        <v>54.01</v>
      </c>
      <c r="J6845" s="355">
        <v>25432.240000000002</v>
      </c>
    </row>
    <row r="6846" spans="1:10" x14ac:dyDescent="0.2">
      <c r="A6846">
        <v>16558</v>
      </c>
      <c r="B6846" s="585">
        <v>43635.878472222219</v>
      </c>
      <c r="C6846" s="376" t="s">
        <v>93</v>
      </c>
      <c r="D6846" s="355">
        <v>3412</v>
      </c>
      <c r="E6846">
        <v>0.02</v>
      </c>
      <c r="F6846">
        <v>1.1244000000000001</v>
      </c>
      <c r="G6846" s="355">
        <v>0</v>
      </c>
      <c r="H6846">
        <v>0</v>
      </c>
    </row>
    <row r="6847" spans="1:10" x14ac:dyDescent="0.2">
      <c r="A6847">
        <v>16684</v>
      </c>
      <c r="B6847" s="585">
        <v>43647.34097222222</v>
      </c>
      <c r="C6847" s="376" t="s">
        <v>2050</v>
      </c>
      <c r="D6847" s="355">
        <v>3412</v>
      </c>
      <c r="E6847">
        <v>0.02</v>
      </c>
      <c r="F6847">
        <v>1.1333</v>
      </c>
      <c r="G6847" s="355">
        <v>0</v>
      </c>
      <c r="H6847">
        <v>1.1333</v>
      </c>
      <c r="I6847">
        <v>-16.37</v>
      </c>
      <c r="J6847" s="355">
        <v>25422.54</v>
      </c>
    </row>
    <row r="6848" spans="1:10" x14ac:dyDescent="0.2">
      <c r="A6848">
        <v>16561</v>
      </c>
      <c r="B6848" s="585">
        <v>43635.878472222219</v>
      </c>
      <c r="C6848" s="376" t="s">
        <v>92</v>
      </c>
      <c r="D6848" s="355">
        <v>3413</v>
      </c>
      <c r="E6848">
        <v>0.01</v>
      </c>
      <c r="F6848">
        <v>1.1244700000000001</v>
      </c>
      <c r="G6848" s="355">
        <v>0</v>
      </c>
      <c r="H6848">
        <v>0</v>
      </c>
    </row>
    <row r="6849" spans="1:10" x14ac:dyDescent="0.2">
      <c r="A6849">
        <v>16566</v>
      </c>
      <c r="B6849" s="585">
        <v>43636.173611111109</v>
      </c>
      <c r="C6849" s="376" t="s">
        <v>2050</v>
      </c>
      <c r="D6849" s="355">
        <v>3413</v>
      </c>
      <c r="E6849">
        <v>0.01</v>
      </c>
      <c r="F6849">
        <v>1.1264000000000001</v>
      </c>
      <c r="G6849" s="355">
        <v>0</v>
      </c>
      <c r="H6849">
        <v>1.1264000000000001</v>
      </c>
      <c r="I6849">
        <v>1.5</v>
      </c>
      <c r="J6849" s="355">
        <v>25433.74</v>
      </c>
    </row>
    <row r="6850" spans="1:10" x14ac:dyDescent="0.2">
      <c r="A6850">
        <v>16567</v>
      </c>
      <c r="B6850" s="585">
        <v>43636.173611111109</v>
      </c>
      <c r="C6850" s="376" t="s">
        <v>92</v>
      </c>
      <c r="D6850" s="355">
        <v>3414</v>
      </c>
      <c r="E6850">
        <v>0.01</v>
      </c>
      <c r="F6850">
        <v>1.12643</v>
      </c>
      <c r="G6850" s="355">
        <v>0</v>
      </c>
      <c r="H6850">
        <v>0</v>
      </c>
    </row>
    <row r="6851" spans="1:10" x14ac:dyDescent="0.2">
      <c r="A6851">
        <v>16573</v>
      </c>
      <c r="B6851" s="585">
        <v>43636.382638888892</v>
      </c>
      <c r="C6851" s="376" t="s">
        <v>2050</v>
      </c>
      <c r="D6851" s="355">
        <v>3414</v>
      </c>
      <c r="E6851">
        <v>0.01</v>
      </c>
      <c r="F6851">
        <v>1.1279999999999999</v>
      </c>
      <c r="G6851" s="355">
        <v>0</v>
      </c>
      <c r="H6851">
        <v>1.1279999999999999</v>
      </c>
      <c r="I6851">
        <v>1.5</v>
      </c>
      <c r="J6851" s="355">
        <v>25435.24</v>
      </c>
    </row>
    <row r="6852" spans="1:10" x14ac:dyDescent="0.2">
      <c r="A6852">
        <v>16569</v>
      </c>
      <c r="B6852" s="585">
        <v>43636.381249999999</v>
      </c>
      <c r="C6852" s="376" t="s">
        <v>93</v>
      </c>
      <c r="D6852" s="355">
        <v>3415</v>
      </c>
      <c r="E6852">
        <v>0.03</v>
      </c>
      <c r="F6852">
        <v>1.12791</v>
      </c>
      <c r="G6852" s="355">
        <v>0</v>
      </c>
      <c r="H6852">
        <v>0</v>
      </c>
    </row>
    <row r="6853" spans="1:10" x14ac:dyDescent="0.2">
      <c r="A6853">
        <v>16685</v>
      </c>
      <c r="B6853" s="585">
        <v>43647.34097222222</v>
      </c>
      <c r="C6853" s="376" t="s">
        <v>2050</v>
      </c>
      <c r="D6853" s="355">
        <v>3415</v>
      </c>
      <c r="E6853">
        <v>0.03</v>
      </c>
      <c r="F6853">
        <v>1.1333</v>
      </c>
      <c r="G6853" s="355">
        <v>0</v>
      </c>
      <c r="H6853">
        <v>1.1333</v>
      </c>
      <c r="I6853">
        <v>-14.61</v>
      </c>
      <c r="J6853" s="355">
        <v>25407.919999999998</v>
      </c>
    </row>
    <row r="6854" spans="1:10" x14ac:dyDescent="0.2">
      <c r="A6854">
        <v>16574</v>
      </c>
      <c r="B6854" s="585">
        <v>43636.382638888892</v>
      </c>
      <c r="C6854" s="376" t="s">
        <v>92</v>
      </c>
      <c r="D6854" s="355">
        <v>3416</v>
      </c>
      <c r="E6854">
        <v>0.01</v>
      </c>
      <c r="F6854">
        <v>1.12802</v>
      </c>
      <c r="G6854" s="355">
        <v>0</v>
      </c>
      <c r="H6854">
        <v>0</v>
      </c>
    </row>
    <row r="6855" spans="1:10" x14ac:dyDescent="0.2">
      <c r="A6855">
        <v>16576</v>
      </c>
      <c r="B6855" s="585">
        <v>43636.452777777777</v>
      </c>
      <c r="C6855" s="376" t="s">
        <v>2050</v>
      </c>
      <c r="D6855" s="355">
        <v>3416</v>
      </c>
      <c r="E6855">
        <v>0.01</v>
      </c>
      <c r="F6855">
        <v>1.1295900000000001</v>
      </c>
      <c r="G6855" s="355">
        <v>0</v>
      </c>
      <c r="H6855">
        <v>1.1295900000000001</v>
      </c>
      <c r="I6855">
        <v>1.5</v>
      </c>
      <c r="J6855" s="355">
        <v>25436.74</v>
      </c>
    </row>
    <row r="6856" spans="1:10" x14ac:dyDescent="0.2">
      <c r="A6856">
        <v>16577</v>
      </c>
      <c r="B6856" s="585">
        <v>43636.452777777777</v>
      </c>
      <c r="C6856" s="376" t="s">
        <v>92</v>
      </c>
      <c r="D6856" s="355">
        <v>3417</v>
      </c>
      <c r="E6856">
        <v>0.01</v>
      </c>
      <c r="F6856">
        <v>1.12961</v>
      </c>
      <c r="G6856" s="355">
        <v>0</v>
      </c>
      <c r="H6856">
        <v>0</v>
      </c>
    </row>
    <row r="6857" spans="1:10" x14ac:dyDescent="0.2">
      <c r="A6857">
        <v>16579</v>
      </c>
      <c r="B6857" s="585">
        <v>43636.599305555559</v>
      </c>
      <c r="C6857" s="376" t="s">
        <v>2050</v>
      </c>
      <c r="D6857" s="355">
        <v>3417</v>
      </c>
      <c r="E6857">
        <v>0.01</v>
      </c>
      <c r="F6857">
        <v>1.1311800000000001</v>
      </c>
      <c r="G6857" s="355">
        <v>0</v>
      </c>
      <c r="H6857">
        <v>1.1311800000000001</v>
      </c>
      <c r="I6857">
        <v>1.5</v>
      </c>
      <c r="J6857" s="355">
        <v>25438.240000000002</v>
      </c>
    </row>
    <row r="6858" spans="1:10" x14ac:dyDescent="0.2">
      <c r="A6858">
        <v>16580</v>
      </c>
      <c r="B6858" s="585">
        <v>43636.599305555559</v>
      </c>
      <c r="C6858" s="376" t="s">
        <v>92</v>
      </c>
      <c r="D6858" s="355">
        <v>3418</v>
      </c>
      <c r="E6858">
        <v>0.01</v>
      </c>
      <c r="F6858">
        <v>1.1312800000000001</v>
      </c>
      <c r="G6858" s="355">
        <v>0</v>
      </c>
      <c r="H6858">
        <v>0</v>
      </c>
    </row>
    <row r="6859" spans="1:10" x14ac:dyDescent="0.2">
      <c r="A6859">
        <v>16596</v>
      </c>
      <c r="B6859" s="585">
        <v>43637.204861111109</v>
      </c>
      <c r="C6859" s="376" t="s">
        <v>2050</v>
      </c>
      <c r="D6859" s="355">
        <v>3418</v>
      </c>
      <c r="E6859">
        <v>0.01</v>
      </c>
      <c r="F6859">
        <v>1.13063</v>
      </c>
      <c r="G6859" s="355">
        <v>0</v>
      </c>
      <c r="H6859">
        <v>1.13063</v>
      </c>
      <c r="I6859">
        <v>-0.84</v>
      </c>
      <c r="J6859" s="355">
        <v>25437.4</v>
      </c>
    </row>
    <row r="6860" spans="1:10" x14ac:dyDescent="0.2">
      <c r="A6860">
        <v>16582</v>
      </c>
      <c r="B6860" s="585">
        <v>43636.599305555559</v>
      </c>
      <c r="C6860" s="376" t="s">
        <v>93</v>
      </c>
      <c r="D6860" s="355">
        <v>3419</v>
      </c>
      <c r="E6860">
        <v>0.06</v>
      </c>
      <c r="F6860">
        <v>1.1314299999999999</v>
      </c>
      <c r="G6860" s="355">
        <v>0</v>
      </c>
      <c r="H6860">
        <v>0</v>
      </c>
    </row>
    <row r="6861" spans="1:10" x14ac:dyDescent="0.2">
      <c r="A6861">
        <v>16686</v>
      </c>
      <c r="B6861" s="585">
        <v>43647.34097222222</v>
      </c>
      <c r="C6861" s="376" t="s">
        <v>2050</v>
      </c>
      <c r="D6861" s="355">
        <v>3419</v>
      </c>
      <c r="E6861">
        <v>0.06</v>
      </c>
      <c r="F6861">
        <v>1.1333</v>
      </c>
      <c r="G6861" s="355">
        <v>0</v>
      </c>
      <c r="H6861">
        <v>1.1333</v>
      </c>
      <c r="I6861">
        <v>-8.11</v>
      </c>
      <c r="J6861" s="355">
        <v>25399.81</v>
      </c>
    </row>
    <row r="6862" spans="1:10" x14ac:dyDescent="0.2">
      <c r="A6862">
        <v>16587</v>
      </c>
      <c r="B6862" s="585">
        <v>43636.769444444442</v>
      </c>
      <c r="C6862" s="376" t="s">
        <v>92</v>
      </c>
      <c r="D6862" s="355">
        <v>3420</v>
      </c>
      <c r="E6862">
        <v>0.02</v>
      </c>
      <c r="F6862">
        <v>1.1277699999999999</v>
      </c>
      <c r="G6862" s="355">
        <v>0</v>
      </c>
      <c r="H6862">
        <v>0</v>
      </c>
    </row>
    <row r="6863" spans="1:10" x14ac:dyDescent="0.2">
      <c r="A6863">
        <v>16597</v>
      </c>
      <c r="B6863" s="585">
        <v>43637.204861111109</v>
      </c>
      <c r="C6863" s="376" t="s">
        <v>2050</v>
      </c>
      <c r="D6863" s="355">
        <v>3420</v>
      </c>
      <c r="E6863">
        <v>0.02</v>
      </c>
      <c r="F6863">
        <v>1.13063</v>
      </c>
      <c r="G6863" s="355">
        <v>0</v>
      </c>
      <c r="H6863">
        <v>1.13063</v>
      </c>
      <c r="I6863">
        <v>5.34</v>
      </c>
      <c r="J6863" s="355">
        <v>25442.75</v>
      </c>
    </row>
    <row r="6864" spans="1:10" x14ac:dyDescent="0.2">
      <c r="A6864">
        <v>16598</v>
      </c>
      <c r="B6864" s="585">
        <v>43637.204861111109</v>
      </c>
      <c r="C6864" s="376" t="s">
        <v>92</v>
      </c>
      <c r="D6864" s="355">
        <v>3421</v>
      </c>
      <c r="E6864">
        <v>0.01</v>
      </c>
      <c r="F6864">
        <v>1.1306499999999999</v>
      </c>
      <c r="G6864" s="355">
        <v>0</v>
      </c>
      <c r="H6864">
        <v>0</v>
      </c>
    </row>
    <row r="6865" spans="1:10" x14ac:dyDescent="0.2">
      <c r="A6865">
        <v>16600</v>
      </c>
      <c r="B6865" s="585">
        <v>43637.648611111108</v>
      </c>
      <c r="C6865" s="376" t="s">
        <v>2050</v>
      </c>
      <c r="D6865" s="355">
        <v>3421</v>
      </c>
      <c r="E6865">
        <v>0.01</v>
      </c>
      <c r="F6865">
        <v>1.13222</v>
      </c>
      <c r="G6865" s="355">
        <v>0</v>
      </c>
      <c r="H6865">
        <v>1.13222</v>
      </c>
      <c r="I6865">
        <v>1.5</v>
      </c>
      <c r="J6865" s="355">
        <v>25444.25</v>
      </c>
    </row>
    <row r="6866" spans="1:10" x14ac:dyDescent="0.2">
      <c r="A6866">
        <v>16601</v>
      </c>
      <c r="B6866" s="585">
        <v>43637.648611111108</v>
      </c>
      <c r="C6866" s="376" t="s">
        <v>92</v>
      </c>
      <c r="D6866" s="355">
        <v>3422</v>
      </c>
      <c r="E6866">
        <v>0.01</v>
      </c>
      <c r="F6866">
        <v>1.13225</v>
      </c>
      <c r="G6866" s="355">
        <v>0</v>
      </c>
      <c r="H6866">
        <v>0</v>
      </c>
    </row>
    <row r="6867" spans="1:10" x14ac:dyDescent="0.2">
      <c r="A6867">
        <v>16603</v>
      </c>
      <c r="B6867" s="585">
        <v>43637.797222222223</v>
      </c>
      <c r="C6867" s="376" t="s">
        <v>2050</v>
      </c>
      <c r="D6867" s="355">
        <v>3422</v>
      </c>
      <c r="E6867">
        <v>0.01</v>
      </c>
      <c r="F6867">
        <v>1.1338200000000001</v>
      </c>
      <c r="G6867" s="355">
        <v>0</v>
      </c>
      <c r="H6867">
        <v>1.1338200000000001</v>
      </c>
      <c r="I6867">
        <v>1.5</v>
      </c>
      <c r="J6867" s="355">
        <v>25445.75</v>
      </c>
    </row>
    <row r="6868" spans="1:10" x14ac:dyDescent="0.2">
      <c r="A6868">
        <v>16604</v>
      </c>
      <c r="B6868" s="585">
        <v>43637.797222222223</v>
      </c>
      <c r="C6868" s="376" t="s">
        <v>92</v>
      </c>
      <c r="D6868" s="355">
        <v>3423</v>
      </c>
      <c r="E6868">
        <v>0.01</v>
      </c>
      <c r="F6868">
        <v>1.1338900000000001</v>
      </c>
      <c r="G6868" s="355">
        <v>0</v>
      </c>
      <c r="H6868">
        <v>0</v>
      </c>
    </row>
    <row r="6869" spans="1:10" x14ac:dyDescent="0.2">
      <c r="A6869">
        <v>16612</v>
      </c>
      <c r="B6869" s="585">
        <v>43637.844444444447</v>
      </c>
      <c r="C6869" s="376" t="s">
        <v>2050</v>
      </c>
      <c r="D6869" s="355">
        <v>3423</v>
      </c>
      <c r="E6869">
        <v>0.01</v>
      </c>
      <c r="F6869">
        <v>1.1354599999999999</v>
      </c>
      <c r="G6869" s="355">
        <v>0</v>
      </c>
      <c r="H6869">
        <v>1.1354599999999999</v>
      </c>
      <c r="I6869">
        <v>1.5</v>
      </c>
      <c r="J6869" s="355">
        <v>25447.25</v>
      </c>
    </row>
    <row r="6870" spans="1:10" x14ac:dyDescent="0.2">
      <c r="A6870">
        <v>16606</v>
      </c>
      <c r="B6870" s="585">
        <v>43637.84375</v>
      </c>
      <c r="C6870" s="376" t="s">
        <v>93</v>
      </c>
      <c r="D6870" s="355">
        <v>3424</v>
      </c>
      <c r="E6870">
        <v>0.1</v>
      </c>
      <c r="F6870">
        <v>1.13493</v>
      </c>
      <c r="G6870" s="355">
        <v>0</v>
      </c>
      <c r="H6870">
        <v>0</v>
      </c>
    </row>
    <row r="6871" spans="1:10" x14ac:dyDescent="0.2">
      <c r="A6871">
        <v>16687</v>
      </c>
      <c r="B6871" s="585">
        <v>43647.34097222222</v>
      </c>
      <c r="C6871" s="376" t="s">
        <v>2050</v>
      </c>
      <c r="D6871" s="355">
        <v>3424</v>
      </c>
      <c r="E6871">
        <v>0.1</v>
      </c>
      <c r="F6871">
        <v>1.1333</v>
      </c>
      <c r="G6871" s="355">
        <v>0</v>
      </c>
      <c r="H6871">
        <v>1.1333</v>
      </c>
      <c r="I6871">
        <v>20.83</v>
      </c>
      <c r="J6871" s="355">
        <v>25420.65</v>
      </c>
    </row>
    <row r="6872" spans="1:10" x14ac:dyDescent="0.2">
      <c r="A6872">
        <v>16613</v>
      </c>
      <c r="B6872" s="585">
        <v>43637.844444444447</v>
      </c>
      <c r="C6872" s="376" t="s">
        <v>92</v>
      </c>
      <c r="D6872" s="355">
        <v>3425</v>
      </c>
      <c r="E6872">
        <v>0.01</v>
      </c>
      <c r="F6872">
        <v>1.13548</v>
      </c>
      <c r="G6872" s="355">
        <v>0</v>
      </c>
      <c r="H6872">
        <v>0</v>
      </c>
    </row>
    <row r="6873" spans="1:10" x14ac:dyDescent="0.2">
      <c r="A6873">
        <v>16615</v>
      </c>
      <c r="B6873" s="585">
        <v>43637.932638888888</v>
      </c>
      <c r="C6873" s="376" t="s">
        <v>2050</v>
      </c>
      <c r="D6873" s="355">
        <v>3425</v>
      </c>
      <c r="E6873">
        <v>0.01</v>
      </c>
      <c r="F6873">
        <v>1.1370499999999999</v>
      </c>
      <c r="G6873" s="355">
        <v>0</v>
      </c>
      <c r="H6873">
        <v>1.1370499999999999</v>
      </c>
      <c r="I6873">
        <v>1.5</v>
      </c>
      <c r="J6873" s="355">
        <v>25448.75</v>
      </c>
    </row>
    <row r="6874" spans="1:10" x14ac:dyDescent="0.2">
      <c r="A6874">
        <v>16616</v>
      </c>
      <c r="B6874" s="585">
        <v>43637.932638888888</v>
      </c>
      <c r="C6874" s="376" t="s">
        <v>92</v>
      </c>
      <c r="D6874" s="355">
        <v>3426</v>
      </c>
      <c r="E6874">
        <v>0.01</v>
      </c>
      <c r="F6874">
        <v>1.13706</v>
      </c>
      <c r="G6874" s="355">
        <v>0</v>
      </c>
      <c r="H6874">
        <v>0</v>
      </c>
    </row>
    <row r="6875" spans="1:10" x14ac:dyDescent="0.2">
      <c r="A6875">
        <v>16631</v>
      </c>
      <c r="B6875" s="585">
        <v>43640.384722222225</v>
      </c>
      <c r="C6875" s="376" t="s">
        <v>2050</v>
      </c>
      <c r="D6875" s="355">
        <v>3426</v>
      </c>
      <c r="E6875">
        <v>0.01</v>
      </c>
      <c r="F6875">
        <v>1.1387499999999999</v>
      </c>
      <c r="G6875" s="355">
        <v>0</v>
      </c>
      <c r="H6875">
        <v>1.1387499999999999</v>
      </c>
      <c r="I6875">
        <v>1.5</v>
      </c>
      <c r="J6875" s="355">
        <v>25450.25</v>
      </c>
    </row>
    <row r="6876" spans="1:10" x14ac:dyDescent="0.2">
      <c r="A6876">
        <v>16624</v>
      </c>
      <c r="B6876" s="585">
        <v>43640.120138888888</v>
      </c>
      <c r="C6876" s="376" t="s">
        <v>93</v>
      </c>
      <c r="D6876" s="355">
        <v>3427</v>
      </c>
      <c r="E6876">
        <v>0.19</v>
      </c>
      <c r="F6876">
        <v>1.1384300000000001</v>
      </c>
      <c r="G6876" s="355">
        <v>0</v>
      </c>
      <c r="H6876">
        <v>0</v>
      </c>
    </row>
    <row r="6877" spans="1:10" x14ac:dyDescent="0.2">
      <c r="A6877">
        <v>16688</v>
      </c>
      <c r="B6877" s="585">
        <v>43647.34097222222</v>
      </c>
      <c r="C6877" s="376" t="s">
        <v>2050</v>
      </c>
      <c r="D6877" s="355">
        <v>3427</v>
      </c>
      <c r="E6877">
        <v>0.19</v>
      </c>
      <c r="F6877">
        <v>1.1333</v>
      </c>
      <c r="G6877" s="355">
        <v>0</v>
      </c>
      <c r="H6877">
        <v>1.1333</v>
      </c>
      <c r="I6877">
        <v>104.84</v>
      </c>
      <c r="J6877" s="355">
        <v>25525.48</v>
      </c>
    </row>
    <row r="6878" spans="1:10" x14ac:dyDescent="0.2">
      <c r="A6878">
        <v>16632</v>
      </c>
      <c r="B6878" s="585">
        <v>43640.384722222225</v>
      </c>
      <c r="C6878" s="376" t="s">
        <v>92</v>
      </c>
      <c r="D6878" s="355">
        <v>3428</v>
      </c>
      <c r="E6878">
        <v>0.01</v>
      </c>
      <c r="F6878">
        <v>1.1387799999999999</v>
      </c>
      <c r="G6878" s="355">
        <v>0</v>
      </c>
      <c r="H6878">
        <v>0</v>
      </c>
    </row>
    <row r="6879" spans="1:10" x14ac:dyDescent="0.2">
      <c r="A6879">
        <v>16634</v>
      </c>
      <c r="B6879" s="585">
        <v>43640.912499999999</v>
      </c>
      <c r="C6879" s="376" t="s">
        <v>2050</v>
      </c>
      <c r="D6879" s="355">
        <v>3428</v>
      </c>
      <c r="E6879">
        <v>0.01</v>
      </c>
      <c r="F6879">
        <v>1.14035</v>
      </c>
      <c r="G6879" s="355">
        <v>0</v>
      </c>
      <c r="H6879">
        <v>1.14035</v>
      </c>
      <c r="I6879">
        <v>1.5</v>
      </c>
      <c r="J6879" s="355">
        <v>25451.75</v>
      </c>
    </row>
    <row r="6880" spans="1:10" x14ac:dyDescent="0.2">
      <c r="A6880">
        <v>16635</v>
      </c>
      <c r="B6880" s="585">
        <v>43640.912499999999</v>
      </c>
      <c r="C6880" s="376" t="s">
        <v>92</v>
      </c>
      <c r="D6880" s="355">
        <v>3429</v>
      </c>
      <c r="E6880">
        <v>0.01</v>
      </c>
      <c r="F6880">
        <v>1.1403799999999999</v>
      </c>
      <c r="G6880" s="355">
        <v>0</v>
      </c>
      <c r="H6880">
        <v>0</v>
      </c>
    </row>
    <row r="6881" spans="1:10" x14ac:dyDescent="0.2">
      <c r="A6881">
        <v>16803</v>
      </c>
      <c r="B6881" s="585">
        <v>43656.73541666667</v>
      </c>
      <c r="C6881" s="376" t="s">
        <v>2050</v>
      </c>
      <c r="D6881" s="355">
        <v>3429</v>
      </c>
      <c r="E6881">
        <v>0.01</v>
      </c>
      <c r="F6881">
        <v>1.1256900000000001</v>
      </c>
      <c r="G6881" s="355">
        <v>0</v>
      </c>
      <c r="H6881">
        <v>1.1256900000000001</v>
      </c>
      <c r="I6881">
        <v>-16.66</v>
      </c>
      <c r="J6881" s="355">
        <v>25531.31</v>
      </c>
    </row>
    <row r="6882" spans="1:10" x14ac:dyDescent="0.2">
      <c r="A6882">
        <v>16644</v>
      </c>
      <c r="B6882" s="585">
        <v>43641.819444444445</v>
      </c>
      <c r="C6882" s="376" t="s">
        <v>92</v>
      </c>
      <c r="D6882" s="355">
        <v>3430</v>
      </c>
      <c r="E6882">
        <v>0.02</v>
      </c>
      <c r="F6882">
        <v>1.1368799999999999</v>
      </c>
      <c r="G6882" s="355">
        <v>0</v>
      </c>
      <c r="H6882">
        <v>0</v>
      </c>
    </row>
    <row r="6883" spans="1:10" x14ac:dyDescent="0.2">
      <c r="A6883">
        <v>16804</v>
      </c>
      <c r="B6883" s="585">
        <v>43656.73541666667</v>
      </c>
      <c r="C6883" s="376" t="s">
        <v>2050</v>
      </c>
      <c r="D6883" s="355">
        <v>3430</v>
      </c>
      <c r="E6883">
        <v>0.02</v>
      </c>
      <c r="F6883">
        <v>1.1256900000000001</v>
      </c>
      <c r="G6883" s="355">
        <v>0</v>
      </c>
      <c r="H6883">
        <v>1.1256900000000001</v>
      </c>
      <c r="I6883">
        <v>-26.08</v>
      </c>
      <c r="J6883" s="355">
        <v>25505.23</v>
      </c>
    </row>
    <row r="6884" spans="1:10" x14ac:dyDescent="0.2">
      <c r="A6884">
        <v>16679</v>
      </c>
      <c r="B6884" s="585">
        <v>43647.337500000001</v>
      </c>
      <c r="C6884" s="376" t="s">
        <v>92</v>
      </c>
      <c r="D6884" s="355">
        <v>3431</v>
      </c>
      <c r="E6884">
        <v>0.03</v>
      </c>
      <c r="F6884">
        <v>1.1333800000000001</v>
      </c>
      <c r="G6884" s="355">
        <v>0</v>
      </c>
      <c r="H6884">
        <v>0</v>
      </c>
    </row>
    <row r="6885" spans="1:10" x14ac:dyDescent="0.2">
      <c r="A6885">
        <v>16805</v>
      </c>
      <c r="B6885" s="585">
        <v>43656.73541666667</v>
      </c>
      <c r="C6885" s="376" t="s">
        <v>2050</v>
      </c>
      <c r="D6885" s="355">
        <v>3431</v>
      </c>
      <c r="E6885">
        <v>0.03</v>
      </c>
      <c r="F6885">
        <v>1.1256900000000001</v>
      </c>
      <c r="G6885" s="355">
        <v>0</v>
      </c>
      <c r="H6885">
        <v>1.1256900000000001</v>
      </c>
      <c r="I6885">
        <v>-26.49</v>
      </c>
      <c r="J6885" s="355">
        <v>25478.74</v>
      </c>
    </row>
    <row r="6886" spans="1:10" x14ac:dyDescent="0.2">
      <c r="A6886">
        <v>16689</v>
      </c>
      <c r="B6886" s="585">
        <v>43647.34097222222</v>
      </c>
      <c r="C6886" s="376" t="s">
        <v>93</v>
      </c>
      <c r="D6886" s="355">
        <v>3432</v>
      </c>
      <c r="E6886">
        <v>0.01</v>
      </c>
      <c r="F6886">
        <v>1.1332899999999999</v>
      </c>
      <c r="G6886" s="355">
        <v>0</v>
      </c>
      <c r="H6886">
        <v>0</v>
      </c>
    </row>
    <row r="6887" spans="1:10" x14ac:dyDescent="0.2">
      <c r="A6887">
        <v>16691</v>
      </c>
      <c r="B6887" s="585">
        <v>43647.419444444444</v>
      </c>
      <c r="C6887" s="376" t="s">
        <v>2050</v>
      </c>
      <c r="D6887" s="355">
        <v>3432</v>
      </c>
      <c r="E6887">
        <v>0.01</v>
      </c>
      <c r="F6887">
        <v>1.1317200000000001</v>
      </c>
      <c r="G6887" s="355">
        <v>0</v>
      </c>
      <c r="H6887">
        <v>1.1317200000000001</v>
      </c>
      <c r="I6887">
        <v>1.5</v>
      </c>
      <c r="J6887" s="355">
        <v>25526.98</v>
      </c>
    </row>
    <row r="6888" spans="1:10" x14ac:dyDescent="0.2">
      <c r="A6888">
        <v>16692</v>
      </c>
      <c r="B6888" s="585">
        <v>43647.419444444444</v>
      </c>
      <c r="C6888" s="376" t="s">
        <v>93</v>
      </c>
      <c r="D6888" s="355">
        <v>3433</v>
      </c>
      <c r="E6888">
        <v>0.01</v>
      </c>
      <c r="F6888">
        <v>1.1316999999999999</v>
      </c>
      <c r="G6888" s="355">
        <v>0</v>
      </c>
      <c r="H6888">
        <v>0</v>
      </c>
    </row>
    <row r="6889" spans="1:10" x14ac:dyDescent="0.2">
      <c r="A6889">
        <v>16697</v>
      </c>
      <c r="B6889" s="585">
        <v>43647.708333333336</v>
      </c>
      <c r="C6889" s="376" t="s">
        <v>2050</v>
      </c>
      <c r="D6889" s="355">
        <v>3433</v>
      </c>
      <c r="E6889">
        <v>0.01</v>
      </c>
      <c r="F6889">
        <v>1.13246</v>
      </c>
      <c r="G6889" s="355">
        <v>0</v>
      </c>
      <c r="H6889">
        <v>1.13246</v>
      </c>
      <c r="I6889">
        <v>-0.83</v>
      </c>
      <c r="J6889" s="355">
        <v>25526.15</v>
      </c>
    </row>
    <row r="6890" spans="1:10" x14ac:dyDescent="0.2">
      <c r="A6890">
        <v>16694</v>
      </c>
      <c r="B6890" s="585">
        <v>43647.592361111114</v>
      </c>
      <c r="C6890" s="376" t="s">
        <v>93</v>
      </c>
      <c r="D6890" s="355">
        <v>3434</v>
      </c>
      <c r="E6890">
        <v>0.02</v>
      </c>
      <c r="F6890">
        <v>1.1352</v>
      </c>
      <c r="G6890" s="355">
        <v>0</v>
      </c>
      <c r="H6890">
        <v>0</v>
      </c>
    </row>
    <row r="6891" spans="1:10" x14ac:dyDescent="0.2">
      <c r="A6891">
        <v>16698</v>
      </c>
      <c r="B6891" s="585">
        <v>43647.708333333336</v>
      </c>
      <c r="C6891" s="376" t="s">
        <v>2050</v>
      </c>
      <c r="D6891" s="355">
        <v>3434</v>
      </c>
      <c r="E6891">
        <v>0.02</v>
      </c>
      <c r="F6891">
        <v>1.13246</v>
      </c>
      <c r="G6891" s="355">
        <v>0</v>
      </c>
      <c r="H6891">
        <v>1.13246</v>
      </c>
      <c r="I6891">
        <v>5.34</v>
      </c>
      <c r="J6891" s="355">
        <v>25531.49</v>
      </c>
    </row>
    <row r="6892" spans="1:10" x14ac:dyDescent="0.2">
      <c r="A6892">
        <v>16699</v>
      </c>
      <c r="B6892" s="585">
        <v>43647.708333333336</v>
      </c>
      <c r="C6892" s="376" t="s">
        <v>93</v>
      </c>
      <c r="D6892" s="355">
        <v>3435</v>
      </c>
      <c r="E6892">
        <v>0.01</v>
      </c>
      <c r="F6892">
        <v>1.13243</v>
      </c>
      <c r="G6892" s="355">
        <v>0</v>
      </c>
      <c r="H6892">
        <v>0</v>
      </c>
    </row>
    <row r="6893" spans="1:10" x14ac:dyDescent="0.2">
      <c r="A6893">
        <v>16701</v>
      </c>
      <c r="B6893" s="585">
        <v>43647.777777777781</v>
      </c>
      <c r="C6893" s="376" t="s">
        <v>2050</v>
      </c>
      <c r="D6893" s="355">
        <v>3435</v>
      </c>
      <c r="E6893">
        <v>0.01</v>
      </c>
      <c r="F6893">
        <v>1.13086</v>
      </c>
      <c r="G6893" s="355">
        <v>0</v>
      </c>
      <c r="H6893">
        <v>1.13086</v>
      </c>
      <c r="I6893">
        <v>1.5</v>
      </c>
      <c r="J6893" s="355">
        <v>25532.99</v>
      </c>
    </row>
    <row r="6894" spans="1:10" x14ac:dyDescent="0.2">
      <c r="A6894">
        <v>16702</v>
      </c>
      <c r="B6894" s="585">
        <v>43647.777777777781</v>
      </c>
      <c r="C6894" s="376" t="s">
        <v>93</v>
      </c>
      <c r="D6894" s="355">
        <v>3436</v>
      </c>
      <c r="E6894">
        <v>0.01</v>
      </c>
      <c r="F6894">
        <v>1.1308199999999999</v>
      </c>
      <c r="G6894" s="355">
        <v>0</v>
      </c>
      <c r="H6894">
        <v>0</v>
      </c>
    </row>
    <row r="6895" spans="1:10" x14ac:dyDescent="0.2">
      <c r="A6895">
        <v>16709</v>
      </c>
      <c r="B6895" s="585">
        <v>43647.831944444442</v>
      </c>
      <c r="C6895" s="376" t="s">
        <v>2050</v>
      </c>
      <c r="D6895" s="355">
        <v>3436</v>
      </c>
      <c r="E6895">
        <v>0.01</v>
      </c>
      <c r="F6895">
        <v>1.1292500000000001</v>
      </c>
      <c r="G6895" s="355">
        <v>0</v>
      </c>
      <c r="H6895">
        <v>1.1292500000000001</v>
      </c>
      <c r="I6895">
        <v>1.5</v>
      </c>
      <c r="J6895" s="355">
        <v>25534.49</v>
      </c>
    </row>
    <row r="6896" spans="1:10" x14ac:dyDescent="0.2">
      <c r="A6896">
        <v>16704</v>
      </c>
      <c r="B6896" s="585">
        <v>43647.811111111114</v>
      </c>
      <c r="C6896" s="376" t="s">
        <v>92</v>
      </c>
      <c r="D6896" s="355">
        <v>3437</v>
      </c>
      <c r="E6896">
        <v>0.06</v>
      </c>
      <c r="F6896">
        <v>1.1298699999999999</v>
      </c>
      <c r="G6896" s="355">
        <v>0</v>
      </c>
      <c r="H6896">
        <v>0</v>
      </c>
    </row>
    <row r="6897" spans="1:10" x14ac:dyDescent="0.2">
      <c r="A6897">
        <v>16806</v>
      </c>
      <c r="B6897" s="585">
        <v>43656.73541666667</v>
      </c>
      <c r="C6897" s="376" t="s">
        <v>2050</v>
      </c>
      <c r="D6897" s="355">
        <v>3437</v>
      </c>
      <c r="E6897">
        <v>0.06</v>
      </c>
      <c r="F6897">
        <v>1.1256900000000001</v>
      </c>
      <c r="G6897" s="355">
        <v>0</v>
      </c>
      <c r="H6897">
        <v>1.1256900000000001</v>
      </c>
      <c r="I6897">
        <v>-31.92</v>
      </c>
      <c r="J6897" s="355">
        <v>25446.82</v>
      </c>
    </row>
    <row r="6898" spans="1:10" x14ac:dyDescent="0.2">
      <c r="A6898">
        <v>16710</v>
      </c>
      <c r="B6898" s="585">
        <v>43647.831944444442</v>
      </c>
      <c r="C6898" s="376" t="s">
        <v>93</v>
      </c>
      <c r="D6898" s="355">
        <v>3438</v>
      </c>
      <c r="E6898">
        <v>0.01</v>
      </c>
      <c r="F6898">
        <v>1.12923</v>
      </c>
      <c r="G6898" s="355">
        <v>0</v>
      </c>
      <c r="H6898">
        <v>0</v>
      </c>
    </row>
    <row r="6899" spans="1:10" x14ac:dyDescent="0.2">
      <c r="A6899">
        <v>16717</v>
      </c>
      <c r="B6899" s="585">
        <v>43648.23541666667</v>
      </c>
      <c r="C6899" s="376" t="s">
        <v>2050</v>
      </c>
      <c r="D6899" s="355">
        <v>3438</v>
      </c>
      <c r="E6899">
        <v>0.01</v>
      </c>
      <c r="F6899">
        <v>1.1277299999999999</v>
      </c>
      <c r="G6899" s="355">
        <v>0</v>
      </c>
      <c r="H6899">
        <v>1.1277299999999999</v>
      </c>
      <c r="I6899">
        <v>1.5</v>
      </c>
      <c r="J6899" s="355">
        <v>25535.99</v>
      </c>
    </row>
    <row r="6900" spans="1:10" x14ac:dyDescent="0.2">
      <c r="A6900">
        <v>16718</v>
      </c>
      <c r="B6900" s="585">
        <v>43648.23541666667</v>
      </c>
      <c r="C6900" s="376" t="s">
        <v>93</v>
      </c>
      <c r="D6900" s="355">
        <v>3439</v>
      </c>
      <c r="E6900">
        <v>0.01</v>
      </c>
      <c r="F6900">
        <v>1.12771</v>
      </c>
      <c r="G6900" s="355">
        <v>0</v>
      </c>
      <c r="H6900">
        <v>0</v>
      </c>
    </row>
    <row r="6901" spans="1:10" x14ac:dyDescent="0.2">
      <c r="A6901">
        <v>16723</v>
      </c>
      <c r="B6901" s="585">
        <v>43648.952777777777</v>
      </c>
      <c r="C6901" s="376" t="s">
        <v>2050</v>
      </c>
      <c r="D6901" s="355">
        <v>3439</v>
      </c>
      <c r="E6901">
        <v>0.01</v>
      </c>
      <c r="F6901">
        <v>1.1285700000000001</v>
      </c>
      <c r="G6901" s="355">
        <v>0</v>
      </c>
      <c r="H6901">
        <v>1.1285700000000001</v>
      </c>
      <c r="I6901">
        <v>-0.93</v>
      </c>
      <c r="J6901" s="355">
        <v>25535.06</v>
      </c>
    </row>
    <row r="6902" spans="1:10" x14ac:dyDescent="0.2">
      <c r="A6902">
        <v>16720</v>
      </c>
      <c r="B6902" s="585">
        <v>43648.534722222219</v>
      </c>
      <c r="C6902" s="376" t="s">
        <v>93</v>
      </c>
      <c r="D6902" s="355">
        <v>3440</v>
      </c>
      <c r="E6902">
        <v>0.02</v>
      </c>
      <c r="F6902">
        <v>1.1313500000000001</v>
      </c>
      <c r="G6902" s="355">
        <v>0</v>
      </c>
      <c r="H6902">
        <v>0</v>
      </c>
    </row>
    <row r="6903" spans="1:10" x14ac:dyDescent="0.2">
      <c r="A6903">
        <v>16724</v>
      </c>
      <c r="B6903" s="585">
        <v>43648.952777777777</v>
      </c>
      <c r="C6903" s="376" t="s">
        <v>2050</v>
      </c>
      <c r="D6903" s="355">
        <v>3440</v>
      </c>
      <c r="E6903">
        <v>0.02</v>
      </c>
      <c r="F6903">
        <v>1.1285700000000001</v>
      </c>
      <c r="G6903" s="355">
        <v>0</v>
      </c>
      <c r="H6903">
        <v>1.1285700000000001</v>
      </c>
      <c r="I6903">
        <v>5.42</v>
      </c>
      <c r="J6903" s="355">
        <v>25540.48</v>
      </c>
    </row>
    <row r="6904" spans="1:10" x14ac:dyDescent="0.2">
      <c r="A6904">
        <v>16725</v>
      </c>
      <c r="B6904" s="585">
        <v>43648.952777777777</v>
      </c>
      <c r="C6904" s="376" t="s">
        <v>93</v>
      </c>
      <c r="D6904" s="355">
        <v>3441</v>
      </c>
      <c r="E6904">
        <v>0.01</v>
      </c>
      <c r="F6904">
        <v>1.1285499999999999</v>
      </c>
      <c r="G6904" s="355">
        <v>0</v>
      </c>
      <c r="H6904">
        <v>0</v>
      </c>
    </row>
    <row r="6905" spans="1:10" x14ac:dyDescent="0.2">
      <c r="A6905">
        <v>16732</v>
      </c>
      <c r="B6905" s="585">
        <v>43649.425694444442</v>
      </c>
      <c r="C6905" s="376" t="s">
        <v>2050</v>
      </c>
      <c r="D6905" s="355">
        <v>3441</v>
      </c>
      <c r="E6905">
        <v>0.01</v>
      </c>
      <c r="F6905">
        <v>1.1270500000000001</v>
      </c>
      <c r="G6905" s="355">
        <v>0</v>
      </c>
      <c r="H6905">
        <v>1.1270500000000001</v>
      </c>
      <c r="I6905">
        <v>1.5</v>
      </c>
      <c r="J6905" s="355">
        <v>25541.97</v>
      </c>
    </row>
    <row r="6906" spans="1:10" x14ac:dyDescent="0.2">
      <c r="A6906">
        <v>16733</v>
      </c>
      <c r="B6906" s="585">
        <v>43649.425694444442</v>
      </c>
      <c r="C6906" s="376" t="s">
        <v>93</v>
      </c>
      <c r="D6906" s="355">
        <v>3442</v>
      </c>
      <c r="E6906">
        <v>0.01</v>
      </c>
      <c r="F6906">
        <v>1.12704</v>
      </c>
      <c r="G6906" s="355">
        <v>0</v>
      </c>
      <c r="H6906">
        <v>0</v>
      </c>
    </row>
    <row r="6907" spans="1:10" x14ac:dyDescent="0.2">
      <c r="A6907">
        <v>16751</v>
      </c>
      <c r="B6907" s="585">
        <v>43651.530555555553</v>
      </c>
      <c r="C6907" s="376" t="s">
        <v>2050</v>
      </c>
      <c r="D6907" s="355">
        <v>3442</v>
      </c>
      <c r="E6907">
        <v>0.01</v>
      </c>
      <c r="F6907">
        <v>1.1257299999999999</v>
      </c>
      <c r="G6907" s="355">
        <v>0</v>
      </c>
      <c r="H6907">
        <v>1.1257299999999999</v>
      </c>
      <c r="I6907">
        <v>1.5</v>
      </c>
      <c r="J6907" s="355">
        <v>25543.48</v>
      </c>
    </row>
    <row r="6908" spans="1:10" x14ac:dyDescent="0.2">
      <c r="A6908">
        <v>16745</v>
      </c>
      <c r="B6908" s="585">
        <v>43651.470833333333</v>
      </c>
      <c r="C6908" s="376" t="s">
        <v>92</v>
      </c>
      <c r="D6908" s="355">
        <v>3443</v>
      </c>
      <c r="E6908">
        <v>0.1</v>
      </c>
      <c r="F6908">
        <v>1.1263700000000001</v>
      </c>
      <c r="G6908" s="355">
        <v>0</v>
      </c>
      <c r="H6908">
        <v>0</v>
      </c>
    </row>
    <row r="6909" spans="1:10" x14ac:dyDescent="0.2">
      <c r="A6909">
        <v>16807</v>
      </c>
      <c r="B6909" s="585">
        <v>43656.73541666667</v>
      </c>
      <c r="C6909" s="376" t="s">
        <v>2050</v>
      </c>
      <c r="D6909" s="355">
        <v>3443</v>
      </c>
      <c r="E6909">
        <v>0.1</v>
      </c>
      <c r="F6909">
        <v>1.1256900000000001</v>
      </c>
      <c r="G6909" s="355">
        <v>0</v>
      </c>
      <c r="H6909">
        <v>1.1256900000000001</v>
      </c>
      <c r="I6909">
        <v>-11.06</v>
      </c>
      <c r="J6909" s="355">
        <v>25435.759999999998</v>
      </c>
    </row>
    <row r="6910" spans="1:10" x14ac:dyDescent="0.2">
      <c r="A6910">
        <v>16752</v>
      </c>
      <c r="B6910" s="585">
        <v>43651.530555555553</v>
      </c>
      <c r="C6910" s="376" t="s">
        <v>93</v>
      </c>
      <c r="D6910" s="355">
        <v>3444</v>
      </c>
      <c r="E6910">
        <v>0.01</v>
      </c>
      <c r="F6910">
        <v>1.1256900000000001</v>
      </c>
      <c r="G6910" s="355">
        <v>0</v>
      </c>
      <c r="H6910">
        <v>0</v>
      </c>
    </row>
    <row r="6911" spans="1:10" x14ac:dyDescent="0.2">
      <c r="A6911">
        <v>16754</v>
      </c>
      <c r="B6911" s="585">
        <v>43651.651388888888</v>
      </c>
      <c r="C6911" s="376" t="s">
        <v>2050</v>
      </c>
      <c r="D6911" s="355">
        <v>3444</v>
      </c>
      <c r="E6911">
        <v>0.01</v>
      </c>
      <c r="F6911">
        <v>1.12412</v>
      </c>
      <c r="G6911" s="355">
        <v>0</v>
      </c>
      <c r="H6911">
        <v>1.12412</v>
      </c>
      <c r="I6911">
        <v>1.5</v>
      </c>
      <c r="J6911" s="355">
        <v>25544.98</v>
      </c>
    </row>
    <row r="6912" spans="1:10" x14ac:dyDescent="0.2">
      <c r="A6912">
        <v>16755</v>
      </c>
      <c r="B6912" s="585">
        <v>43651.652777777781</v>
      </c>
      <c r="C6912" s="376" t="s">
        <v>93</v>
      </c>
      <c r="D6912" s="355">
        <v>3445</v>
      </c>
      <c r="E6912">
        <v>0.01</v>
      </c>
      <c r="F6912">
        <v>1.1238300000000001</v>
      </c>
      <c r="G6912" s="355">
        <v>0</v>
      </c>
      <c r="H6912">
        <v>0</v>
      </c>
    </row>
    <row r="6913" spans="1:10" x14ac:dyDescent="0.2">
      <c r="A6913">
        <v>16764</v>
      </c>
      <c r="B6913" s="585">
        <v>43651.692361111112</v>
      </c>
      <c r="C6913" s="376" t="s">
        <v>2050</v>
      </c>
      <c r="D6913" s="355">
        <v>3445</v>
      </c>
      <c r="E6913">
        <v>0.01</v>
      </c>
      <c r="F6913">
        <v>1.12226</v>
      </c>
      <c r="G6913" s="355">
        <v>0</v>
      </c>
      <c r="H6913">
        <v>1.12226</v>
      </c>
      <c r="I6913">
        <v>1.5</v>
      </c>
      <c r="J6913" s="355">
        <v>25546.48</v>
      </c>
    </row>
    <row r="6914" spans="1:10" x14ac:dyDescent="0.2">
      <c r="A6914">
        <v>16757</v>
      </c>
      <c r="B6914" s="585">
        <v>43651.679861111108</v>
      </c>
      <c r="C6914" s="376" t="s">
        <v>92</v>
      </c>
      <c r="D6914" s="355">
        <v>3446</v>
      </c>
      <c r="E6914">
        <v>0.19</v>
      </c>
      <c r="F6914">
        <v>1.12287</v>
      </c>
      <c r="G6914" s="355">
        <v>0</v>
      </c>
      <c r="H6914">
        <v>0</v>
      </c>
    </row>
    <row r="6915" spans="1:10" x14ac:dyDescent="0.2">
      <c r="A6915">
        <v>16808</v>
      </c>
      <c r="B6915" s="585">
        <v>43656.73541666667</v>
      </c>
      <c r="C6915" s="376" t="s">
        <v>2050</v>
      </c>
      <c r="D6915" s="355">
        <v>3446</v>
      </c>
      <c r="E6915">
        <v>0.19</v>
      </c>
      <c r="F6915">
        <v>1.1256900000000001</v>
      </c>
      <c r="G6915" s="355">
        <v>0</v>
      </c>
      <c r="H6915">
        <v>1.1256900000000001</v>
      </c>
      <c r="I6915">
        <v>45.48</v>
      </c>
      <c r="J6915" s="355">
        <v>25481.24</v>
      </c>
    </row>
    <row r="6916" spans="1:10" x14ac:dyDescent="0.2">
      <c r="A6916">
        <v>16765</v>
      </c>
      <c r="B6916" s="585">
        <v>43651.692361111112</v>
      </c>
      <c r="C6916" s="376" t="s">
        <v>93</v>
      </c>
      <c r="D6916" s="355">
        <v>3447</v>
      </c>
      <c r="E6916">
        <v>0.01</v>
      </c>
      <c r="F6916">
        <v>1.12225</v>
      </c>
      <c r="G6916" s="355">
        <v>0</v>
      </c>
      <c r="H6916">
        <v>0</v>
      </c>
    </row>
    <row r="6917" spans="1:10" x14ac:dyDescent="0.2">
      <c r="A6917">
        <v>16774</v>
      </c>
      <c r="B6917" s="585">
        <v>43654.790277777778</v>
      </c>
      <c r="C6917" s="376" t="s">
        <v>2050</v>
      </c>
      <c r="D6917" s="355">
        <v>3447</v>
      </c>
      <c r="E6917">
        <v>0.01</v>
      </c>
      <c r="F6917">
        <v>1.1207499999999999</v>
      </c>
      <c r="G6917" s="355">
        <v>0</v>
      </c>
      <c r="H6917">
        <v>1.1207499999999999</v>
      </c>
      <c r="I6917">
        <v>1.5</v>
      </c>
      <c r="J6917" s="355">
        <v>25547.97</v>
      </c>
    </row>
    <row r="6918" spans="1:10" x14ac:dyDescent="0.2">
      <c r="A6918">
        <v>16775</v>
      </c>
      <c r="B6918" s="585">
        <v>43654.790277777778</v>
      </c>
      <c r="C6918" s="376" t="s">
        <v>93</v>
      </c>
      <c r="D6918" s="355">
        <v>3448</v>
      </c>
      <c r="E6918">
        <v>0.01</v>
      </c>
      <c r="F6918">
        <v>1.1207199999999999</v>
      </c>
      <c r="G6918" s="355">
        <v>0</v>
      </c>
      <c r="H6918">
        <v>0</v>
      </c>
    </row>
    <row r="6919" spans="1:10" x14ac:dyDescent="0.2">
      <c r="A6919">
        <v>16833</v>
      </c>
      <c r="B6919" s="585">
        <v>43658.65347222222</v>
      </c>
      <c r="C6919" s="376" t="s">
        <v>2050</v>
      </c>
      <c r="D6919" s="355">
        <v>3448</v>
      </c>
      <c r="E6919">
        <v>0.01</v>
      </c>
      <c r="F6919">
        <v>1.12419</v>
      </c>
      <c r="G6919" s="355">
        <v>0</v>
      </c>
      <c r="H6919">
        <v>1.12419</v>
      </c>
      <c r="I6919">
        <v>-3.15</v>
      </c>
      <c r="J6919" s="355">
        <v>25690.240000000002</v>
      </c>
    </row>
    <row r="6920" spans="1:10" x14ac:dyDescent="0.2">
      <c r="A6920">
        <v>16784</v>
      </c>
      <c r="B6920" s="585">
        <v>43655.509027777778</v>
      </c>
      <c r="C6920" s="376" t="s">
        <v>92</v>
      </c>
      <c r="D6920" s="355">
        <v>3449</v>
      </c>
      <c r="E6920">
        <v>0.34</v>
      </c>
      <c r="F6920">
        <v>1.1193500000000001</v>
      </c>
      <c r="G6920" s="355">
        <v>0</v>
      </c>
      <c r="H6920">
        <v>0</v>
      </c>
    </row>
    <row r="6921" spans="1:10" x14ac:dyDescent="0.2">
      <c r="A6921">
        <v>16809</v>
      </c>
      <c r="B6921" s="585">
        <v>43656.73541666667</v>
      </c>
      <c r="C6921" s="376" t="s">
        <v>2050</v>
      </c>
      <c r="D6921" s="355">
        <v>3449</v>
      </c>
      <c r="E6921">
        <v>0.34</v>
      </c>
      <c r="F6921">
        <v>1.1256900000000001</v>
      </c>
      <c r="G6921" s="355">
        <v>0</v>
      </c>
      <c r="H6921">
        <v>1.1256900000000001</v>
      </c>
      <c r="I6921">
        <v>209.14</v>
      </c>
      <c r="J6921" s="355">
        <v>25690.38</v>
      </c>
    </row>
    <row r="6922" spans="1:10" x14ac:dyDescent="0.2">
      <c r="A6922">
        <v>16800</v>
      </c>
      <c r="B6922" s="585">
        <v>43656.649305555555</v>
      </c>
      <c r="C6922" s="376" t="s">
        <v>93</v>
      </c>
      <c r="D6922" s="355">
        <v>3450</v>
      </c>
      <c r="E6922">
        <v>0.02</v>
      </c>
      <c r="F6922">
        <v>1.1244499999999999</v>
      </c>
      <c r="G6922" s="355">
        <v>0</v>
      </c>
      <c r="H6922">
        <v>0</v>
      </c>
    </row>
    <row r="6923" spans="1:10" x14ac:dyDescent="0.2">
      <c r="A6923">
        <v>16834</v>
      </c>
      <c r="B6923" s="585">
        <v>43658.65347222222</v>
      </c>
      <c r="C6923" s="376" t="s">
        <v>2050</v>
      </c>
      <c r="D6923" s="355">
        <v>3450</v>
      </c>
      <c r="E6923">
        <v>0.02</v>
      </c>
      <c r="F6923">
        <v>1.12419</v>
      </c>
      <c r="G6923" s="355">
        <v>0</v>
      </c>
      <c r="H6923">
        <v>1.12419</v>
      </c>
      <c r="I6923">
        <v>0.9</v>
      </c>
      <c r="J6923" s="355">
        <v>25691.14</v>
      </c>
    </row>
    <row r="6924" spans="1:10" x14ac:dyDescent="0.2">
      <c r="A6924">
        <v>16810</v>
      </c>
      <c r="B6924" s="585">
        <v>43656.736111111109</v>
      </c>
      <c r="C6924" s="376" t="s">
        <v>92</v>
      </c>
      <c r="D6924" s="355">
        <v>3451</v>
      </c>
      <c r="E6924">
        <v>0.01</v>
      </c>
      <c r="F6924">
        <v>1.1247799999999999</v>
      </c>
      <c r="G6924" s="355">
        <v>0</v>
      </c>
      <c r="H6924">
        <v>0</v>
      </c>
    </row>
    <row r="6925" spans="1:10" x14ac:dyDescent="0.2">
      <c r="A6925">
        <v>16812</v>
      </c>
      <c r="B6925" s="585">
        <v>43656.803472222222</v>
      </c>
      <c r="C6925" s="376" t="s">
        <v>2050</v>
      </c>
      <c r="D6925" s="355">
        <v>3451</v>
      </c>
      <c r="E6925">
        <v>0.01</v>
      </c>
      <c r="F6925">
        <v>1.12635</v>
      </c>
      <c r="G6925" s="355">
        <v>0</v>
      </c>
      <c r="H6925">
        <v>1.12635</v>
      </c>
      <c r="I6925">
        <v>1.5</v>
      </c>
      <c r="J6925" s="355">
        <v>25691.88</v>
      </c>
    </row>
    <row r="6926" spans="1:10" x14ac:dyDescent="0.2">
      <c r="A6926">
        <v>16813</v>
      </c>
      <c r="B6926" s="585">
        <v>43656.803472222222</v>
      </c>
      <c r="C6926" s="376" t="s">
        <v>92</v>
      </c>
      <c r="D6926" s="355">
        <v>3452</v>
      </c>
      <c r="E6926">
        <v>0.01</v>
      </c>
      <c r="F6926">
        <v>1.1263700000000001</v>
      </c>
      <c r="G6926" s="355">
        <v>0</v>
      </c>
      <c r="H6926">
        <v>0</v>
      </c>
    </row>
    <row r="6927" spans="1:10" x14ac:dyDescent="0.2">
      <c r="A6927">
        <v>16822</v>
      </c>
      <c r="B6927" s="585">
        <v>43657.627083333333</v>
      </c>
      <c r="C6927" s="376" t="s">
        <v>2050</v>
      </c>
      <c r="D6927" s="355">
        <v>3452</v>
      </c>
      <c r="E6927">
        <v>0.01</v>
      </c>
      <c r="F6927">
        <v>1.1283000000000001</v>
      </c>
      <c r="G6927" s="355">
        <v>0</v>
      </c>
      <c r="H6927">
        <v>1.1283000000000001</v>
      </c>
      <c r="I6927">
        <v>1.5</v>
      </c>
      <c r="J6927" s="355">
        <v>25693.38</v>
      </c>
    </row>
    <row r="6928" spans="1:10" x14ac:dyDescent="0.2">
      <c r="A6928">
        <v>16818</v>
      </c>
      <c r="B6928" s="585">
        <v>43657.261805555558</v>
      </c>
      <c r="C6928" s="376" t="s">
        <v>93</v>
      </c>
      <c r="D6928" s="355">
        <v>3453</v>
      </c>
      <c r="E6928">
        <v>0.03</v>
      </c>
      <c r="F6928">
        <v>1.12795</v>
      </c>
      <c r="G6928" s="355">
        <v>0</v>
      </c>
      <c r="H6928">
        <v>0</v>
      </c>
    </row>
    <row r="6929" spans="1:10" x14ac:dyDescent="0.2">
      <c r="A6929">
        <v>16835</v>
      </c>
      <c r="B6929" s="585">
        <v>43658.65347222222</v>
      </c>
      <c r="C6929" s="376" t="s">
        <v>2050</v>
      </c>
      <c r="D6929" s="355">
        <v>3453</v>
      </c>
      <c r="E6929">
        <v>0.03</v>
      </c>
      <c r="F6929">
        <v>1.12419</v>
      </c>
      <c r="G6929" s="355">
        <v>0</v>
      </c>
      <c r="H6929">
        <v>1.12419</v>
      </c>
      <c r="I6929">
        <v>11.27</v>
      </c>
      <c r="J6929" s="355">
        <v>25702.400000000001</v>
      </c>
    </row>
    <row r="6930" spans="1:10" x14ac:dyDescent="0.2">
      <c r="A6930">
        <v>16823</v>
      </c>
      <c r="B6930" s="585">
        <v>43657.627083333333</v>
      </c>
      <c r="C6930" s="376" t="s">
        <v>92</v>
      </c>
      <c r="D6930" s="355">
        <v>3454</v>
      </c>
      <c r="E6930">
        <v>0.01</v>
      </c>
      <c r="F6930">
        <v>1.1283099999999999</v>
      </c>
      <c r="G6930" s="355">
        <v>0</v>
      </c>
      <c r="H6930">
        <v>0</v>
      </c>
    </row>
    <row r="6931" spans="1:10" x14ac:dyDescent="0.2">
      <c r="A6931">
        <v>16844</v>
      </c>
      <c r="B6931" s="585">
        <v>43661.411805555559</v>
      </c>
      <c r="C6931" s="376" t="s">
        <v>2050</v>
      </c>
      <c r="D6931" s="355">
        <v>3454</v>
      </c>
      <c r="E6931">
        <v>0.01</v>
      </c>
      <c r="F6931">
        <v>1.12778</v>
      </c>
      <c r="G6931" s="355">
        <v>0</v>
      </c>
      <c r="H6931">
        <v>1.12778</v>
      </c>
      <c r="I6931">
        <v>-0.84</v>
      </c>
      <c r="J6931" s="355">
        <v>25701.57</v>
      </c>
    </row>
    <row r="6932" spans="1:10" x14ac:dyDescent="0.2">
      <c r="A6932">
        <v>16825</v>
      </c>
      <c r="B6932" s="585">
        <v>43657.813194444447</v>
      </c>
      <c r="C6932" s="376" t="s">
        <v>92</v>
      </c>
      <c r="D6932" s="355">
        <v>3455</v>
      </c>
      <c r="E6932">
        <v>0.02</v>
      </c>
      <c r="F6932">
        <v>1.1248100000000001</v>
      </c>
      <c r="G6932" s="355">
        <v>0</v>
      </c>
      <c r="H6932">
        <v>0</v>
      </c>
    </row>
    <row r="6933" spans="1:10" x14ac:dyDescent="0.2">
      <c r="A6933">
        <v>16845</v>
      </c>
      <c r="B6933" s="585">
        <v>43661.411805555559</v>
      </c>
      <c r="C6933" s="376" t="s">
        <v>2050</v>
      </c>
      <c r="D6933" s="355">
        <v>3455</v>
      </c>
      <c r="E6933">
        <v>0.02</v>
      </c>
      <c r="F6933">
        <v>1.12778</v>
      </c>
      <c r="G6933" s="355">
        <v>0</v>
      </c>
      <c r="H6933">
        <v>1.12778</v>
      </c>
      <c r="I6933">
        <v>5.32</v>
      </c>
      <c r="J6933" s="355">
        <v>25706.89</v>
      </c>
    </row>
    <row r="6934" spans="1:10" x14ac:dyDescent="0.2">
      <c r="A6934">
        <v>16836</v>
      </c>
      <c r="B6934" s="585">
        <v>43658.65347222222</v>
      </c>
      <c r="C6934" s="376" t="s">
        <v>93</v>
      </c>
      <c r="D6934" s="355">
        <v>3456</v>
      </c>
      <c r="E6934">
        <v>0.01</v>
      </c>
      <c r="F6934">
        <v>1.12416</v>
      </c>
      <c r="G6934" s="355">
        <v>0</v>
      </c>
      <c r="H6934">
        <v>0</v>
      </c>
    </row>
    <row r="6935" spans="1:10" x14ac:dyDescent="0.2">
      <c r="A6935">
        <v>16851</v>
      </c>
      <c r="B6935" s="585">
        <v>43662.443055555559</v>
      </c>
      <c r="C6935" s="376" t="s">
        <v>2050</v>
      </c>
      <c r="D6935" s="355">
        <v>3456</v>
      </c>
      <c r="E6935">
        <v>0.01</v>
      </c>
      <c r="F6935">
        <v>1.1250100000000001</v>
      </c>
      <c r="G6935" s="355">
        <v>0</v>
      </c>
      <c r="H6935">
        <v>1.1250100000000001</v>
      </c>
      <c r="I6935">
        <v>-0.79</v>
      </c>
      <c r="J6935" s="355">
        <v>25706.1</v>
      </c>
    </row>
    <row r="6936" spans="1:10" x14ac:dyDescent="0.2">
      <c r="A6936">
        <v>16841</v>
      </c>
      <c r="B6936" s="585">
        <v>43661.411111111112</v>
      </c>
      <c r="C6936" s="376" t="s">
        <v>93</v>
      </c>
      <c r="D6936" s="355">
        <v>3457</v>
      </c>
      <c r="E6936">
        <v>0.02</v>
      </c>
      <c r="F6936">
        <v>1.1276600000000001</v>
      </c>
      <c r="G6936" s="355">
        <v>0</v>
      </c>
      <c r="H6936">
        <v>0</v>
      </c>
    </row>
    <row r="6937" spans="1:10" x14ac:dyDescent="0.2">
      <c r="A6937">
        <v>16852</v>
      </c>
      <c r="B6937" s="585">
        <v>43662.443055555559</v>
      </c>
      <c r="C6937" s="376" t="s">
        <v>2050</v>
      </c>
      <c r="D6937" s="355">
        <v>3457</v>
      </c>
      <c r="E6937">
        <v>0.02</v>
      </c>
      <c r="F6937">
        <v>1.1250100000000001</v>
      </c>
      <c r="G6937" s="355">
        <v>0</v>
      </c>
      <c r="H6937">
        <v>1.1250100000000001</v>
      </c>
      <c r="I6937">
        <v>5.29</v>
      </c>
      <c r="J6937" s="355">
        <v>25711.39</v>
      </c>
    </row>
    <row r="6938" spans="1:10" x14ac:dyDescent="0.2">
      <c r="A6938">
        <v>16846</v>
      </c>
      <c r="B6938" s="585">
        <v>43661.411805555559</v>
      </c>
      <c r="C6938" s="376" t="s">
        <v>92</v>
      </c>
      <c r="D6938" s="355">
        <v>3458</v>
      </c>
      <c r="E6938">
        <v>0.01</v>
      </c>
      <c r="F6938">
        <v>1.1277999999999999</v>
      </c>
      <c r="G6938" s="355">
        <v>0</v>
      </c>
      <c r="H6938">
        <v>0</v>
      </c>
    </row>
    <row r="6939" spans="1:10" x14ac:dyDescent="0.2">
      <c r="A6939">
        <v>16889</v>
      </c>
      <c r="B6939" s="585">
        <v>43664.890277777777</v>
      </c>
      <c r="C6939" s="376" t="s">
        <v>2050</v>
      </c>
      <c r="D6939" s="355">
        <v>3458</v>
      </c>
      <c r="E6939">
        <v>0.01</v>
      </c>
      <c r="F6939">
        <v>1.1251899999999999</v>
      </c>
      <c r="G6939" s="355">
        <v>0</v>
      </c>
      <c r="H6939">
        <v>1.1251899999999999</v>
      </c>
      <c r="I6939">
        <v>-3.27</v>
      </c>
      <c r="J6939" s="355">
        <v>25717.11</v>
      </c>
    </row>
    <row r="6940" spans="1:10" x14ac:dyDescent="0.2">
      <c r="A6940">
        <v>16853</v>
      </c>
      <c r="B6940" s="585">
        <v>43662.443055555559</v>
      </c>
      <c r="C6940" s="376" t="s">
        <v>93</v>
      </c>
      <c r="D6940" s="355">
        <v>3459</v>
      </c>
      <c r="E6940">
        <v>0.01</v>
      </c>
      <c r="F6940">
        <v>1.125</v>
      </c>
      <c r="G6940" s="355">
        <v>0</v>
      </c>
      <c r="H6940">
        <v>0</v>
      </c>
    </row>
    <row r="6941" spans="1:10" x14ac:dyDescent="0.2">
      <c r="A6941">
        <v>16858</v>
      </c>
      <c r="B6941" s="585">
        <v>43662.537499999999</v>
      </c>
      <c r="C6941" s="376" t="s">
        <v>2050</v>
      </c>
      <c r="D6941" s="355">
        <v>3459</v>
      </c>
      <c r="E6941">
        <v>0.01</v>
      </c>
      <c r="F6941">
        <v>1.1234299999999999</v>
      </c>
      <c r="G6941" s="355">
        <v>0</v>
      </c>
      <c r="H6941">
        <v>1.1234299999999999</v>
      </c>
      <c r="I6941">
        <v>1.5</v>
      </c>
      <c r="J6941" s="355">
        <v>25712.89</v>
      </c>
    </row>
    <row r="6942" spans="1:10" x14ac:dyDescent="0.2">
      <c r="A6942">
        <v>16855</v>
      </c>
      <c r="B6942" s="585">
        <v>43662.467361111114</v>
      </c>
      <c r="C6942" s="376" t="s">
        <v>92</v>
      </c>
      <c r="D6942" s="355">
        <v>3460</v>
      </c>
      <c r="E6942">
        <v>0.02</v>
      </c>
      <c r="F6942">
        <v>1.1243000000000001</v>
      </c>
      <c r="G6942" s="355">
        <v>0</v>
      </c>
      <c r="H6942">
        <v>0</v>
      </c>
    </row>
    <row r="6943" spans="1:10" x14ac:dyDescent="0.2">
      <c r="A6943">
        <v>16890</v>
      </c>
      <c r="B6943" s="585">
        <v>43664.890277777777</v>
      </c>
      <c r="C6943" s="376" t="s">
        <v>2050</v>
      </c>
      <c r="D6943" s="355">
        <v>3460</v>
      </c>
      <c r="E6943">
        <v>0.02</v>
      </c>
      <c r="F6943">
        <v>1.1251899999999999</v>
      </c>
      <c r="G6943" s="355">
        <v>0</v>
      </c>
      <c r="H6943">
        <v>1.1251899999999999</v>
      </c>
      <c r="I6943">
        <v>0.69</v>
      </c>
      <c r="J6943" s="355">
        <v>25717.8</v>
      </c>
    </row>
    <row r="6944" spans="1:10" x14ac:dyDescent="0.2">
      <c r="A6944">
        <v>16859</v>
      </c>
      <c r="B6944" s="585">
        <v>43662.537499999999</v>
      </c>
      <c r="C6944" s="376" t="s">
        <v>93</v>
      </c>
      <c r="D6944" s="355">
        <v>3461</v>
      </c>
      <c r="E6944">
        <v>0.01</v>
      </c>
      <c r="F6944">
        <v>1.12341</v>
      </c>
      <c r="G6944" s="355">
        <v>0</v>
      </c>
      <c r="H6944">
        <v>0</v>
      </c>
    </row>
    <row r="6945" spans="1:10" x14ac:dyDescent="0.2">
      <c r="A6945">
        <v>16861</v>
      </c>
      <c r="B6945" s="585">
        <v>43662.577777777777</v>
      </c>
      <c r="C6945" s="376" t="s">
        <v>2050</v>
      </c>
      <c r="D6945" s="355">
        <v>3461</v>
      </c>
      <c r="E6945">
        <v>0.01</v>
      </c>
      <c r="F6945">
        <v>1.1218399999999999</v>
      </c>
      <c r="G6945" s="355">
        <v>0</v>
      </c>
      <c r="H6945">
        <v>1.1218399999999999</v>
      </c>
      <c r="I6945">
        <v>1.5</v>
      </c>
      <c r="J6945" s="355">
        <v>25714.39</v>
      </c>
    </row>
    <row r="6946" spans="1:10" x14ac:dyDescent="0.2">
      <c r="A6946">
        <v>16862</v>
      </c>
      <c r="B6946" s="585">
        <v>43662.577777777777</v>
      </c>
      <c r="C6946" s="376" t="s">
        <v>93</v>
      </c>
      <c r="D6946" s="355">
        <v>3462</v>
      </c>
      <c r="E6946">
        <v>0.01</v>
      </c>
      <c r="F6946">
        <v>1.12182</v>
      </c>
      <c r="G6946" s="355">
        <v>0</v>
      </c>
      <c r="H6946">
        <v>0</v>
      </c>
    </row>
    <row r="6947" spans="1:10" x14ac:dyDescent="0.2">
      <c r="A6947">
        <v>16868</v>
      </c>
      <c r="B6947" s="585">
        <v>43662.88958333333</v>
      </c>
      <c r="C6947" s="376" t="s">
        <v>2050</v>
      </c>
      <c r="D6947" s="355">
        <v>3462</v>
      </c>
      <c r="E6947">
        <v>0.01</v>
      </c>
      <c r="F6947">
        <v>1.12025</v>
      </c>
      <c r="G6947" s="355">
        <v>0</v>
      </c>
      <c r="H6947">
        <v>1.12025</v>
      </c>
      <c r="I6947">
        <v>1.5</v>
      </c>
      <c r="J6947" s="355">
        <v>25715.89</v>
      </c>
    </row>
    <row r="6948" spans="1:10" x14ac:dyDescent="0.2">
      <c r="A6948">
        <v>16864</v>
      </c>
      <c r="B6948" s="585">
        <v>43662.723611111112</v>
      </c>
      <c r="C6948" s="376" t="s">
        <v>92</v>
      </c>
      <c r="D6948" s="355">
        <v>3463</v>
      </c>
      <c r="E6948">
        <v>0.03</v>
      </c>
      <c r="F6948">
        <v>1.12079</v>
      </c>
      <c r="G6948" s="355">
        <v>0</v>
      </c>
      <c r="H6948">
        <v>0</v>
      </c>
    </row>
    <row r="6949" spans="1:10" x14ac:dyDescent="0.2">
      <c r="A6949">
        <v>16891</v>
      </c>
      <c r="B6949" s="585">
        <v>43664.890277777777</v>
      </c>
      <c r="C6949" s="376" t="s">
        <v>2050</v>
      </c>
      <c r="D6949" s="355">
        <v>3463</v>
      </c>
      <c r="E6949">
        <v>0.03</v>
      </c>
      <c r="F6949">
        <v>1.1251899999999999</v>
      </c>
      <c r="G6949" s="355">
        <v>0</v>
      </c>
      <c r="H6949">
        <v>1.1251899999999999</v>
      </c>
      <c r="I6949">
        <v>11.56</v>
      </c>
      <c r="J6949" s="355">
        <v>25729.37</v>
      </c>
    </row>
    <row r="6950" spans="1:10" x14ac:dyDescent="0.2">
      <c r="A6950">
        <v>16869</v>
      </c>
      <c r="B6950" s="585">
        <v>43662.88958333333</v>
      </c>
      <c r="C6950" s="376" t="s">
        <v>93</v>
      </c>
      <c r="D6950" s="355">
        <v>3464</v>
      </c>
      <c r="E6950">
        <v>0.01</v>
      </c>
      <c r="F6950">
        <v>1.1202300000000001</v>
      </c>
      <c r="G6950" s="355">
        <v>0</v>
      </c>
      <c r="H6950">
        <v>0</v>
      </c>
    </row>
    <row r="6951" spans="1:10" x14ac:dyDescent="0.2">
      <c r="A6951">
        <v>16882</v>
      </c>
      <c r="B6951" s="585">
        <v>43664.564583333333</v>
      </c>
      <c r="C6951" s="376" t="s">
        <v>2050</v>
      </c>
      <c r="D6951" s="355">
        <v>3464</v>
      </c>
      <c r="E6951">
        <v>0.01</v>
      </c>
      <c r="F6951">
        <v>1.1210899999999999</v>
      </c>
      <c r="G6951" s="355">
        <v>0</v>
      </c>
      <c r="H6951">
        <v>1.1210899999999999</v>
      </c>
      <c r="I6951">
        <v>-0.67</v>
      </c>
      <c r="J6951" s="355">
        <v>25715.23</v>
      </c>
    </row>
    <row r="6952" spans="1:10" x14ac:dyDescent="0.2">
      <c r="A6952">
        <v>16879</v>
      </c>
      <c r="B6952" s="585">
        <v>43664.164583333331</v>
      </c>
      <c r="C6952" s="376" t="s">
        <v>93</v>
      </c>
      <c r="D6952" s="355">
        <v>3465</v>
      </c>
      <c r="E6952">
        <v>0.02</v>
      </c>
      <c r="F6952">
        <v>1.12374</v>
      </c>
      <c r="G6952" s="355">
        <v>0</v>
      </c>
      <c r="H6952">
        <v>0</v>
      </c>
    </row>
    <row r="6953" spans="1:10" x14ac:dyDescent="0.2">
      <c r="A6953">
        <v>16883</v>
      </c>
      <c r="B6953" s="585">
        <v>43664.564583333333</v>
      </c>
      <c r="C6953" s="376" t="s">
        <v>2050</v>
      </c>
      <c r="D6953" s="355">
        <v>3465</v>
      </c>
      <c r="E6953">
        <v>0.02</v>
      </c>
      <c r="F6953">
        <v>1.1210899999999999</v>
      </c>
      <c r="G6953" s="355">
        <v>0</v>
      </c>
      <c r="H6953">
        <v>1.1210899999999999</v>
      </c>
      <c r="I6953">
        <v>5.16</v>
      </c>
      <c r="J6953" s="355">
        <v>25720.39</v>
      </c>
    </row>
    <row r="6954" spans="1:10" x14ac:dyDescent="0.2">
      <c r="A6954">
        <v>16884</v>
      </c>
      <c r="B6954" s="585">
        <v>43664.565972222219</v>
      </c>
      <c r="C6954" s="376" t="s">
        <v>93</v>
      </c>
      <c r="D6954" s="355">
        <v>3466</v>
      </c>
      <c r="E6954">
        <v>0.01</v>
      </c>
      <c r="F6954">
        <v>1.1211500000000001</v>
      </c>
      <c r="G6954" s="355">
        <v>0</v>
      </c>
      <c r="H6954">
        <v>0</v>
      </c>
    </row>
    <row r="6955" spans="1:10" x14ac:dyDescent="0.2">
      <c r="A6955">
        <v>16907</v>
      </c>
      <c r="B6955" s="585">
        <v>43665.058333333334</v>
      </c>
      <c r="C6955" s="376" t="s">
        <v>2050</v>
      </c>
      <c r="D6955" s="355">
        <v>3466</v>
      </c>
      <c r="E6955">
        <v>0.01</v>
      </c>
      <c r="F6955">
        <v>1.1243000000000001</v>
      </c>
      <c r="G6955" s="355">
        <v>0</v>
      </c>
      <c r="H6955">
        <v>1.1243000000000001</v>
      </c>
      <c r="I6955">
        <v>-3.15</v>
      </c>
      <c r="J6955" s="355">
        <v>25729.21</v>
      </c>
    </row>
    <row r="6956" spans="1:10" x14ac:dyDescent="0.2">
      <c r="A6956">
        <v>16886</v>
      </c>
      <c r="B6956" s="585">
        <v>43664.888194444444</v>
      </c>
      <c r="C6956" s="376" t="s">
        <v>93</v>
      </c>
      <c r="D6956" s="355">
        <v>3467</v>
      </c>
      <c r="E6956">
        <v>0.02</v>
      </c>
      <c r="F6956">
        <v>1.1246700000000001</v>
      </c>
      <c r="G6956" s="355">
        <v>0</v>
      </c>
      <c r="H6956">
        <v>0</v>
      </c>
    </row>
    <row r="6957" spans="1:10" x14ac:dyDescent="0.2">
      <c r="A6957">
        <v>16908</v>
      </c>
      <c r="B6957" s="585">
        <v>43665.058333333334</v>
      </c>
      <c r="C6957" s="376" t="s">
        <v>2050</v>
      </c>
      <c r="D6957" s="355">
        <v>3467</v>
      </c>
      <c r="E6957">
        <v>0.02</v>
      </c>
      <c r="F6957">
        <v>1.1243000000000001</v>
      </c>
      <c r="G6957" s="355">
        <v>0</v>
      </c>
      <c r="H6957">
        <v>1.1243000000000001</v>
      </c>
      <c r="I6957">
        <v>0.73</v>
      </c>
      <c r="J6957" s="355">
        <v>25729.94</v>
      </c>
    </row>
    <row r="6958" spans="1:10" x14ac:dyDescent="0.2">
      <c r="A6958">
        <v>16892</v>
      </c>
      <c r="B6958" s="585">
        <v>43664.890277777777</v>
      </c>
      <c r="C6958" s="376" t="s">
        <v>92</v>
      </c>
      <c r="D6958" s="355">
        <v>3468</v>
      </c>
      <c r="E6958">
        <v>0.01</v>
      </c>
      <c r="F6958">
        <v>1.1252</v>
      </c>
      <c r="G6958" s="355">
        <v>0</v>
      </c>
      <c r="H6958">
        <v>0</v>
      </c>
    </row>
    <row r="6959" spans="1:10" x14ac:dyDescent="0.2">
      <c r="A6959">
        <v>16894</v>
      </c>
      <c r="B6959" s="585">
        <v>43664.897222222222</v>
      </c>
      <c r="C6959" s="376" t="s">
        <v>2050</v>
      </c>
      <c r="D6959" s="355">
        <v>3468</v>
      </c>
      <c r="E6959">
        <v>0.01</v>
      </c>
      <c r="F6959">
        <v>1.12677</v>
      </c>
      <c r="G6959" s="355">
        <v>0</v>
      </c>
      <c r="H6959">
        <v>1.12677</v>
      </c>
      <c r="I6959">
        <v>1.5</v>
      </c>
      <c r="J6959" s="355">
        <v>25730.87</v>
      </c>
    </row>
    <row r="6960" spans="1:10" x14ac:dyDescent="0.2">
      <c r="A6960">
        <v>16895</v>
      </c>
      <c r="B6960" s="585">
        <v>43664.899305555555</v>
      </c>
      <c r="C6960" s="376" t="s">
        <v>92</v>
      </c>
      <c r="D6960" s="355">
        <v>3469</v>
      </c>
      <c r="E6960">
        <v>0.01</v>
      </c>
      <c r="F6960">
        <v>1.1262799999999999</v>
      </c>
      <c r="G6960" s="355">
        <v>0</v>
      </c>
      <c r="H6960">
        <v>0</v>
      </c>
    </row>
    <row r="6961" spans="1:10" x14ac:dyDescent="0.2">
      <c r="A6961">
        <v>16897</v>
      </c>
      <c r="B6961" s="585">
        <v>43664.945833333331</v>
      </c>
      <c r="C6961" s="376" t="s">
        <v>2050</v>
      </c>
      <c r="D6961" s="355">
        <v>3469</v>
      </c>
      <c r="E6961">
        <v>0.01</v>
      </c>
      <c r="F6961">
        <v>1.12785</v>
      </c>
      <c r="G6961" s="355">
        <v>0</v>
      </c>
      <c r="H6961">
        <v>1.12785</v>
      </c>
      <c r="I6961">
        <v>1.5</v>
      </c>
      <c r="J6961" s="355">
        <v>25732.37</v>
      </c>
    </row>
    <row r="6962" spans="1:10" x14ac:dyDescent="0.2">
      <c r="A6962">
        <v>16898</v>
      </c>
      <c r="B6962" s="585">
        <v>43664.945833333331</v>
      </c>
      <c r="C6962" s="376" t="s">
        <v>92</v>
      </c>
      <c r="D6962" s="355">
        <v>3470</v>
      </c>
      <c r="E6962">
        <v>0.01</v>
      </c>
      <c r="F6962">
        <v>1.1278600000000001</v>
      </c>
      <c r="G6962" s="355">
        <v>0</v>
      </c>
      <c r="H6962">
        <v>0</v>
      </c>
    </row>
    <row r="6963" spans="1:10" x14ac:dyDescent="0.2">
      <c r="A6963">
        <v>16986</v>
      </c>
      <c r="B6963" s="585">
        <v>43671.666666666664</v>
      </c>
      <c r="C6963" s="376" t="s">
        <v>2050</v>
      </c>
      <c r="D6963" s="355">
        <v>3470</v>
      </c>
      <c r="E6963">
        <v>0.01</v>
      </c>
      <c r="F6963">
        <v>1.1161399999999999</v>
      </c>
      <c r="G6963" s="355">
        <v>0</v>
      </c>
      <c r="H6963">
        <v>1.1161399999999999</v>
      </c>
      <c r="I6963">
        <v>-12.62</v>
      </c>
      <c r="J6963" s="355">
        <v>25742.240000000002</v>
      </c>
    </row>
    <row r="6964" spans="1:10" x14ac:dyDescent="0.2">
      <c r="A6964">
        <v>16903</v>
      </c>
      <c r="B6964" s="585">
        <v>43665.052777777775</v>
      </c>
      <c r="C6964" s="376" t="s">
        <v>93</v>
      </c>
      <c r="D6964" s="355">
        <v>3471</v>
      </c>
      <c r="E6964">
        <v>0.03</v>
      </c>
      <c r="F6964">
        <v>1.12818</v>
      </c>
      <c r="G6964" s="355">
        <v>0</v>
      </c>
      <c r="H6964">
        <v>0</v>
      </c>
    </row>
    <row r="6965" spans="1:10" x14ac:dyDescent="0.2">
      <c r="A6965">
        <v>16909</v>
      </c>
      <c r="B6965" s="585">
        <v>43665.058333333334</v>
      </c>
      <c r="C6965" s="376" t="s">
        <v>2050</v>
      </c>
      <c r="D6965" s="355">
        <v>3471</v>
      </c>
      <c r="E6965">
        <v>0.03</v>
      </c>
      <c r="F6965">
        <v>1.1243000000000001</v>
      </c>
      <c r="G6965" s="355">
        <v>0</v>
      </c>
      <c r="H6965">
        <v>1.1243000000000001</v>
      </c>
      <c r="I6965">
        <v>11.43</v>
      </c>
      <c r="J6965" s="355">
        <v>25741.37</v>
      </c>
    </row>
    <row r="6966" spans="1:10" x14ac:dyDescent="0.2">
      <c r="A6966">
        <v>16910</v>
      </c>
      <c r="B6966" s="585">
        <v>43665.059027777781</v>
      </c>
      <c r="C6966" s="376" t="s">
        <v>93</v>
      </c>
      <c r="D6966" s="355">
        <v>3472</v>
      </c>
      <c r="E6966">
        <v>0.01</v>
      </c>
      <c r="F6966">
        <v>1.12486</v>
      </c>
      <c r="G6966" s="355">
        <v>0</v>
      </c>
      <c r="H6966">
        <v>0</v>
      </c>
    </row>
    <row r="6967" spans="1:10" x14ac:dyDescent="0.2">
      <c r="A6967">
        <v>16915</v>
      </c>
      <c r="B6967" s="585">
        <v>43665.563194444447</v>
      </c>
      <c r="C6967" s="376" t="s">
        <v>2050</v>
      </c>
      <c r="D6967" s="355">
        <v>3472</v>
      </c>
      <c r="E6967">
        <v>0.01</v>
      </c>
      <c r="F6967">
        <v>1.1232899999999999</v>
      </c>
      <c r="G6967" s="355">
        <v>0</v>
      </c>
      <c r="H6967">
        <v>1.1232899999999999</v>
      </c>
      <c r="I6967">
        <v>1.5</v>
      </c>
      <c r="J6967" s="355">
        <v>25742.87</v>
      </c>
    </row>
    <row r="6968" spans="1:10" x14ac:dyDescent="0.2">
      <c r="A6968">
        <v>16912</v>
      </c>
      <c r="B6968" s="585">
        <v>43665.05972222222</v>
      </c>
      <c r="C6968" s="376" t="s">
        <v>92</v>
      </c>
      <c r="D6968" s="355">
        <v>3473</v>
      </c>
      <c r="E6968">
        <v>0.02</v>
      </c>
      <c r="F6968">
        <v>1.12436</v>
      </c>
      <c r="G6968" s="355">
        <v>0</v>
      </c>
      <c r="H6968">
        <v>0</v>
      </c>
    </row>
    <row r="6969" spans="1:10" x14ac:dyDescent="0.2">
      <c r="A6969">
        <v>16987</v>
      </c>
      <c r="B6969" s="585">
        <v>43671.666666666664</v>
      </c>
      <c r="C6969" s="376" t="s">
        <v>2050</v>
      </c>
      <c r="D6969" s="355">
        <v>3473</v>
      </c>
      <c r="E6969">
        <v>0.02</v>
      </c>
      <c r="F6969">
        <v>1.1161399999999999</v>
      </c>
      <c r="G6969" s="355">
        <v>0</v>
      </c>
      <c r="H6969">
        <v>1.1161399999999999</v>
      </c>
      <c r="I6969">
        <v>-18.010000000000002</v>
      </c>
      <c r="J6969" s="355">
        <v>25724.240000000002</v>
      </c>
    </row>
    <row r="6970" spans="1:10" x14ac:dyDescent="0.2">
      <c r="A6970">
        <v>16916</v>
      </c>
      <c r="B6970" s="585">
        <v>43665.563194444447</v>
      </c>
      <c r="C6970" s="376" t="s">
        <v>93</v>
      </c>
      <c r="D6970" s="355">
        <v>3474</v>
      </c>
      <c r="E6970">
        <v>0.01</v>
      </c>
      <c r="F6970">
        <v>1.1232500000000001</v>
      </c>
      <c r="G6970" s="355">
        <v>0</v>
      </c>
      <c r="H6970">
        <v>0</v>
      </c>
    </row>
    <row r="6971" spans="1:10" x14ac:dyDescent="0.2">
      <c r="A6971">
        <v>16918</v>
      </c>
      <c r="B6971" s="585">
        <v>43665.760416666664</v>
      </c>
      <c r="C6971" s="376" t="s">
        <v>2050</v>
      </c>
      <c r="D6971" s="355">
        <v>3474</v>
      </c>
      <c r="E6971">
        <v>0.01</v>
      </c>
      <c r="F6971">
        <v>1.12168</v>
      </c>
      <c r="G6971" s="355">
        <v>0</v>
      </c>
      <c r="H6971">
        <v>1.12168</v>
      </c>
      <c r="I6971">
        <v>1.5</v>
      </c>
      <c r="J6971" s="355">
        <v>25744.37</v>
      </c>
    </row>
    <row r="6972" spans="1:10" x14ac:dyDescent="0.2">
      <c r="A6972">
        <v>16919</v>
      </c>
      <c r="B6972" s="585">
        <v>43665.760416666664</v>
      </c>
      <c r="C6972" s="376" t="s">
        <v>93</v>
      </c>
      <c r="D6972" s="355">
        <v>3475</v>
      </c>
      <c r="E6972">
        <v>0.01</v>
      </c>
      <c r="F6972">
        <v>1.1216699999999999</v>
      </c>
      <c r="G6972" s="355">
        <v>0</v>
      </c>
      <c r="H6972">
        <v>0</v>
      </c>
    </row>
    <row r="6973" spans="1:10" x14ac:dyDescent="0.2">
      <c r="A6973">
        <v>16933</v>
      </c>
      <c r="B6973" s="585">
        <v>43669.17083333333</v>
      </c>
      <c r="C6973" s="376" t="s">
        <v>2050</v>
      </c>
      <c r="D6973" s="355">
        <v>3475</v>
      </c>
      <c r="E6973">
        <v>0.01</v>
      </c>
      <c r="F6973">
        <v>1.1202300000000001</v>
      </c>
      <c r="G6973" s="355">
        <v>0</v>
      </c>
      <c r="H6973">
        <v>1.1202300000000001</v>
      </c>
      <c r="I6973">
        <v>1.5</v>
      </c>
      <c r="J6973" s="355">
        <v>25745.87</v>
      </c>
    </row>
    <row r="6974" spans="1:10" x14ac:dyDescent="0.2">
      <c r="A6974">
        <v>16921</v>
      </c>
      <c r="B6974" s="585">
        <v>43665.881944444445</v>
      </c>
      <c r="C6974" s="376" t="s">
        <v>92</v>
      </c>
      <c r="D6974" s="355">
        <v>3476</v>
      </c>
      <c r="E6974">
        <v>0.03</v>
      </c>
      <c r="F6974">
        <v>1.1208499999999999</v>
      </c>
      <c r="G6974" s="355">
        <v>0</v>
      </c>
      <c r="H6974">
        <v>0</v>
      </c>
    </row>
    <row r="6975" spans="1:10" x14ac:dyDescent="0.2">
      <c r="A6975">
        <v>16988</v>
      </c>
      <c r="B6975" s="585">
        <v>43671.666666666664</v>
      </c>
      <c r="C6975" s="376" t="s">
        <v>2050</v>
      </c>
      <c r="D6975" s="355">
        <v>3476</v>
      </c>
      <c r="E6975">
        <v>0.03</v>
      </c>
      <c r="F6975">
        <v>1.1161399999999999</v>
      </c>
      <c r="G6975" s="355">
        <v>0</v>
      </c>
      <c r="H6975">
        <v>1.1161399999999999</v>
      </c>
      <c r="I6975">
        <v>-16.48</v>
      </c>
      <c r="J6975" s="355">
        <v>25707.759999999998</v>
      </c>
    </row>
    <row r="6976" spans="1:10" x14ac:dyDescent="0.2">
      <c r="A6976">
        <v>16934</v>
      </c>
      <c r="B6976" s="585">
        <v>43669.17083333333</v>
      </c>
      <c r="C6976" s="376" t="s">
        <v>93</v>
      </c>
      <c r="D6976" s="355">
        <v>3477</v>
      </c>
      <c r="E6976">
        <v>0.01</v>
      </c>
      <c r="F6976">
        <v>1.12019</v>
      </c>
      <c r="G6976" s="355">
        <v>0</v>
      </c>
      <c r="H6976">
        <v>0</v>
      </c>
    </row>
    <row r="6977" spans="1:10" x14ac:dyDescent="0.2">
      <c r="A6977">
        <v>16936</v>
      </c>
      <c r="B6977" s="585">
        <v>43669.407638888886</v>
      </c>
      <c r="C6977" s="376" t="s">
        <v>2050</v>
      </c>
      <c r="D6977" s="355">
        <v>3477</v>
      </c>
      <c r="E6977">
        <v>0.01</v>
      </c>
      <c r="F6977">
        <v>1.1186199999999999</v>
      </c>
      <c r="G6977" s="355">
        <v>0</v>
      </c>
      <c r="H6977">
        <v>1.1186199999999999</v>
      </c>
      <c r="I6977">
        <v>1.5</v>
      </c>
      <c r="J6977" s="355">
        <v>25747.37</v>
      </c>
    </row>
    <row r="6978" spans="1:10" x14ac:dyDescent="0.2">
      <c r="A6978">
        <v>16937</v>
      </c>
      <c r="B6978" s="585">
        <v>43669.407638888886</v>
      </c>
      <c r="C6978" s="376" t="s">
        <v>93</v>
      </c>
      <c r="D6978" s="355">
        <v>3478</v>
      </c>
      <c r="E6978">
        <v>0.01</v>
      </c>
      <c r="F6978">
        <v>1.11859</v>
      </c>
      <c r="G6978" s="355">
        <v>0</v>
      </c>
      <c r="H6978">
        <v>0</v>
      </c>
    </row>
    <row r="6979" spans="1:10" x14ac:dyDescent="0.2">
      <c r="A6979">
        <v>16944</v>
      </c>
      <c r="B6979" s="585">
        <v>43669.638888888891</v>
      </c>
      <c r="C6979" s="376" t="s">
        <v>2050</v>
      </c>
      <c r="D6979" s="355">
        <v>3478</v>
      </c>
      <c r="E6979">
        <v>0.01</v>
      </c>
      <c r="F6979">
        <v>1.1170199999999999</v>
      </c>
      <c r="G6979" s="355">
        <v>0</v>
      </c>
      <c r="H6979">
        <v>1.1170199999999999</v>
      </c>
      <c r="I6979">
        <v>1.5</v>
      </c>
      <c r="J6979" s="355">
        <v>25748.87</v>
      </c>
    </row>
    <row r="6980" spans="1:10" x14ac:dyDescent="0.2">
      <c r="A6980">
        <v>16939</v>
      </c>
      <c r="B6980" s="585">
        <v>43669.622916666667</v>
      </c>
      <c r="C6980" s="376" t="s">
        <v>92</v>
      </c>
      <c r="D6980" s="355">
        <v>3479</v>
      </c>
      <c r="E6980">
        <v>0.06</v>
      </c>
      <c r="F6980">
        <v>1.1173500000000001</v>
      </c>
      <c r="G6980" s="355">
        <v>0</v>
      </c>
      <c r="H6980">
        <v>0</v>
      </c>
    </row>
    <row r="6981" spans="1:10" x14ac:dyDescent="0.2">
      <c r="A6981">
        <v>16989</v>
      </c>
      <c r="B6981" s="585">
        <v>43671.666666666664</v>
      </c>
      <c r="C6981" s="376" t="s">
        <v>2050</v>
      </c>
      <c r="D6981" s="355">
        <v>3479</v>
      </c>
      <c r="E6981">
        <v>0.06</v>
      </c>
      <c r="F6981">
        <v>1.1161399999999999</v>
      </c>
      <c r="G6981" s="355">
        <v>0</v>
      </c>
      <c r="H6981">
        <v>1.1161399999999999</v>
      </c>
      <c r="I6981">
        <v>-10.53</v>
      </c>
      <c r="J6981" s="355">
        <v>25697.23</v>
      </c>
    </row>
    <row r="6982" spans="1:10" x14ac:dyDescent="0.2">
      <c r="A6982">
        <v>16945</v>
      </c>
      <c r="B6982" s="585">
        <v>43669.638888888891</v>
      </c>
      <c r="C6982" s="376" t="s">
        <v>93</v>
      </c>
      <c r="D6982" s="355">
        <v>3480</v>
      </c>
      <c r="E6982">
        <v>0.01</v>
      </c>
      <c r="F6982">
        <v>1.117</v>
      </c>
      <c r="G6982" s="355">
        <v>0</v>
      </c>
      <c r="H6982">
        <v>0</v>
      </c>
    </row>
    <row r="6983" spans="1:10" x14ac:dyDescent="0.2">
      <c r="A6983">
        <v>16947</v>
      </c>
      <c r="B6983" s="585">
        <v>43669.70208333333</v>
      </c>
      <c r="C6983" s="376" t="s">
        <v>2050</v>
      </c>
      <c r="D6983" s="355">
        <v>3480</v>
      </c>
      <c r="E6983">
        <v>0.01</v>
      </c>
      <c r="F6983">
        <v>1.1154299999999999</v>
      </c>
      <c r="G6983" s="355">
        <v>0</v>
      </c>
      <c r="H6983">
        <v>1.1154299999999999</v>
      </c>
      <c r="I6983">
        <v>1.5</v>
      </c>
      <c r="J6983" s="355">
        <v>25750.37</v>
      </c>
    </row>
    <row r="6984" spans="1:10" x14ac:dyDescent="0.2">
      <c r="A6984">
        <v>16948</v>
      </c>
      <c r="B6984" s="585">
        <v>43669.70208333333</v>
      </c>
      <c r="C6984" s="376" t="s">
        <v>93</v>
      </c>
      <c r="D6984" s="355">
        <v>3481</v>
      </c>
      <c r="E6984">
        <v>0.01</v>
      </c>
      <c r="F6984">
        <v>1.1153999999999999</v>
      </c>
      <c r="G6984" s="355">
        <v>0</v>
      </c>
      <c r="H6984">
        <v>0</v>
      </c>
    </row>
    <row r="6985" spans="1:10" x14ac:dyDescent="0.2">
      <c r="A6985">
        <v>16955</v>
      </c>
      <c r="B6985" s="585">
        <v>43670.4375</v>
      </c>
      <c r="C6985" s="376" t="s">
        <v>2050</v>
      </c>
      <c r="D6985" s="355">
        <v>3481</v>
      </c>
      <c r="E6985">
        <v>0.01</v>
      </c>
      <c r="F6985">
        <v>1.1138999999999999</v>
      </c>
      <c r="G6985" s="355">
        <v>0</v>
      </c>
      <c r="H6985">
        <v>1.1138999999999999</v>
      </c>
      <c r="I6985">
        <v>1.5</v>
      </c>
      <c r="J6985" s="355">
        <v>25751.87</v>
      </c>
    </row>
    <row r="6986" spans="1:10" x14ac:dyDescent="0.2">
      <c r="A6986">
        <v>16956</v>
      </c>
      <c r="B6986" s="585">
        <v>43670.4375</v>
      </c>
      <c r="C6986" s="376" t="s">
        <v>93</v>
      </c>
      <c r="D6986" s="355">
        <v>3482</v>
      </c>
      <c r="E6986">
        <v>0.01</v>
      </c>
      <c r="F6986">
        <v>1.1136600000000001</v>
      </c>
      <c r="G6986" s="355">
        <v>0</v>
      </c>
      <c r="H6986">
        <v>0</v>
      </c>
    </row>
    <row r="6987" spans="1:10" x14ac:dyDescent="0.2">
      <c r="A6987">
        <v>16970</v>
      </c>
      <c r="B6987" s="585">
        <v>43671.458333333336</v>
      </c>
      <c r="C6987" s="376" t="s">
        <v>2050</v>
      </c>
      <c r="D6987" s="355">
        <v>3482</v>
      </c>
      <c r="E6987">
        <v>0.01</v>
      </c>
      <c r="F6987">
        <v>1.11229</v>
      </c>
      <c r="G6987" s="355">
        <v>0</v>
      </c>
      <c r="H6987">
        <v>1.11229</v>
      </c>
      <c r="I6987">
        <v>1.5</v>
      </c>
      <c r="J6987" s="355">
        <v>25753.360000000001</v>
      </c>
    </row>
    <row r="6988" spans="1:10" x14ac:dyDescent="0.2">
      <c r="A6988">
        <v>16958</v>
      </c>
      <c r="B6988" s="585">
        <v>43670.4375</v>
      </c>
      <c r="C6988" s="376" t="s">
        <v>92</v>
      </c>
      <c r="D6988" s="355">
        <v>3483</v>
      </c>
      <c r="E6988">
        <v>0.1</v>
      </c>
      <c r="F6988">
        <v>1.11371</v>
      </c>
      <c r="G6988" s="355">
        <v>0</v>
      </c>
      <c r="H6988">
        <v>0</v>
      </c>
    </row>
    <row r="6989" spans="1:10" x14ac:dyDescent="0.2">
      <c r="A6989">
        <v>16990</v>
      </c>
      <c r="B6989" s="585">
        <v>43671.666666666664</v>
      </c>
      <c r="C6989" s="376" t="s">
        <v>2050</v>
      </c>
      <c r="D6989" s="355">
        <v>3483</v>
      </c>
      <c r="E6989">
        <v>0.1</v>
      </c>
      <c r="F6989">
        <v>1.1161399999999999</v>
      </c>
      <c r="G6989" s="355">
        <v>0</v>
      </c>
      <c r="H6989">
        <v>1.1161399999999999</v>
      </c>
      <c r="I6989">
        <v>20.04</v>
      </c>
      <c r="J6989" s="355">
        <v>25717.26</v>
      </c>
    </row>
    <row r="6990" spans="1:10" x14ac:dyDescent="0.2">
      <c r="A6990">
        <v>16971</v>
      </c>
      <c r="B6990" s="585">
        <v>43671.458333333336</v>
      </c>
      <c r="C6990" s="376" t="s">
        <v>93</v>
      </c>
      <c r="D6990" s="355">
        <v>3484</v>
      </c>
      <c r="E6990">
        <v>0.01</v>
      </c>
      <c r="F6990">
        <v>1.11225</v>
      </c>
      <c r="G6990" s="355">
        <v>0</v>
      </c>
      <c r="H6990">
        <v>0</v>
      </c>
    </row>
    <row r="6991" spans="1:10" x14ac:dyDescent="0.2">
      <c r="A6991">
        <v>16973</v>
      </c>
      <c r="B6991" s="585">
        <v>43671.643055555556</v>
      </c>
      <c r="C6991" s="376" t="s">
        <v>2050</v>
      </c>
      <c r="D6991" s="355">
        <v>3484</v>
      </c>
      <c r="E6991">
        <v>0.01</v>
      </c>
      <c r="F6991">
        <v>1.1106799999999999</v>
      </c>
      <c r="G6991" s="355">
        <v>0</v>
      </c>
      <c r="H6991">
        <v>1.1106799999999999</v>
      </c>
      <c r="I6991">
        <v>1.5</v>
      </c>
      <c r="J6991" s="355">
        <v>25754.86</v>
      </c>
    </row>
    <row r="6992" spans="1:10" x14ac:dyDescent="0.2">
      <c r="A6992">
        <v>16974</v>
      </c>
      <c r="B6992" s="585">
        <v>43671.643055555556</v>
      </c>
      <c r="C6992" s="376" t="s">
        <v>93</v>
      </c>
      <c r="D6992" s="355">
        <v>3485</v>
      </c>
      <c r="E6992">
        <v>0.01</v>
      </c>
      <c r="F6992">
        <v>1.11067</v>
      </c>
      <c r="G6992" s="355">
        <v>0</v>
      </c>
      <c r="H6992">
        <v>0</v>
      </c>
    </row>
    <row r="6993" spans="1:10" x14ac:dyDescent="0.2">
      <c r="A6993">
        <v>17004</v>
      </c>
      <c r="B6993" s="585">
        <v>43671.822916666664</v>
      </c>
      <c r="C6993" s="376" t="s">
        <v>2050</v>
      </c>
      <c r="D6993" s="355">
        <v>3485</v>
      </c>
      <c r="E6993">
        <v>0.01</v>
      </c>
      <c r="F6993">
        <v>1.11378</v>
      </c>
      <c r="G6993" s="355">
        <v>0</v>
      </c>
      <c r="H6993">
        <v>1.11378</v>
      </c>
      <c r="I6993">
        <v>-3.18</v>
      </c>
      <c r="J6993" s="355">
        <v>25827.11</v>
      </c>
    </row>
    <row r="6994" spans="1:10" x14ac:dyDescent="0.2">
      <c r="A6994">
        <v>16976</v>
      </c>
      <c r="B6994" s="585">
        <v>43671.647222222222</v>
      </c>
      <c r="C6994" s="376" t="s">
        <v>92</v>
      </c>
      <c r="D6994" s="355">
        <v>3486</v>
      </c>
      <c r="E6994">
        <v>0.19</v>
      </c>
      <c r="F6994">
        <v>1.1102000000000001</v>
      </c>
      <c r="G6994" s="355">
        <v>0</v>
      </c>
      <c r="H6994">
        <v>0</v>
      </c>
    </row>
    <row r="6995" spans="1:10" x14ac:dyDescent="0.2">
      <c r="A6995">
        <v>16991</v>
      </c>
      <c r="B6995" s="585">
        <v>43671.666666666664</v>
      </c>
      <c r="C6995" s="376" t="s">
        <v>2050</v>
      </c>
      <c r="D6995" s="355">
        <v>3486</v>
      </c>
      <c r="E6995">
        <v>0.19</v>
      </c>
      <c r="F6995">
        <v>1.1161399999999999</v>
      </c>
      <c r="G6995" s="355">
        <v>0</v>
      </c>
      <c r="H6995">
        <v>1.1161399999999999</v>
      </c>
      <c r="I6995">
        <v>111.53</v>
      </c>
      <c r="J6995" s="355">
        <v>25828.79</v>
      </c>
    </row>
    <row r="6996" spans="1:10" x14ac:dyDescent="0.2">
      <c r="A6996">
        <v>16983</v>
      </c>
      <c r="B6996" s="585">
        <v>43671.659722222219</v>
      </c>
      <c r="C6996" s="376" t="s">
        <v>93</v>
      </c>
      <c r="D6996" s="355">
        <v>3487</v>
      </c>
      <c r="E6996">
        <v>0.02</v>
      </c>
      <c r="F6996">
        <v>1.1141700000000001</v>
      </c>
      <c r="G6996" s="355">
        <v>0</v>
      </c>
      <c r="H6996">
        <v>0</v>
      </c>
    </row>
    <row r="6997" spans="1:10" x14ac:dyDescent="0.2">
      <c r="A6997">
        <v>17005</v>
      </c>
      <c r="B6997" s="585">
        <v>43671.822916666664</v>
      </c>
      <c r="C6997" s="376" t="s">
        <v>2050</v>
      </c>
      <c r="D6997" s="355">
        <v>3487</v>
      </c>
      <c r="E6997">
        <v>0.02</v>
      </c>
      <c r="F6997">
        <v>1.11378</v>
      </c>
      <c r="G6997" s="355">
        <v>0</v>
      </c>
      <c r="H6997">
        <v>1.11378</v>
      </c>
      <c r="I6997">
        <v>0.64</v>
      </c>
      <c r="J6997" s="355">
        <v>25827.75</v>
      </c>
    </row>
    <row r="6998" spans="1:10" x14ac:dyDescent="0.2">
      <c r="A6998">
        <v>16992</v>
      </c>
      <c r="B6998" s="585">
        <v>43671.666666666664</v>
      </c>
      <c r="C6998" s="376" t="s">
        <v>92</v>
      </c>
      <c r="D6998" s="355">
        <v>3488</v>
      </c>
      <c r="E6998">
        <v>0.01</v>
      </c>
      <c r="F6998">
        <v>1.1161799999999999</v>
      </c>
      <c r="G6998" s="355">
        <v>0</v>
      </c>
      <c r="H6998">
        <v>0</v>
      </c>
    </row>
    <row r="6999" spans="1:10" x14ac:dyDescent="0.2">
      <c r="A6999">
        <v>16998</v>
      </c>
      <c r="B6999" s="585">
        <v>43671.700694444444</v>
      </c>
      <c r="C6999" s="376" t="s">
        <v>2050</v>
      </c>
      <c r="D6999" s="355">
        <v>3488</v>
      </c>
      <c r="E6999">
        <v>0.01</v>
      </c>
      <c r="F6999">
        <v>1.11775</v>
      </c>
      <c r="G6999" s="355">
        <v>0</v>
      </c>
      <c r="H6999">
        <v>1.11775</v>
      </c>
      <c r="I6999">
        <v>1.5</v>
      </c>
      <c r="J6999" s="355">
        <v>25830.29</v>
      </c>
    </row>
    <row r="7000" spans="1:10" x14ac:dyDescent="0.2">
      <c r="A7000">
        <v>16994</v>
      </c>
      <c r="B7000" s="585">
        <v>43671.700694444444</v>
      </c>
      <c r="C7000" s="376" t="s">
        <v>93</v>
      </c>
      <c r="D7000" s="355">
        <v>3489</v>
      </c>
      <c r="E7000">
        <v>0.03</v>
      </c>
      <c r="F7000">
        <v>1.1176900000000001</v>
      </c>
      <c r="G7000" s="355">
        <v>0</v>
      </c>
      <c r="H7000">
        <v>0</v>
      </c>
    </row>
    <row r="7001" spans="1:10" x14ac:dyDescent="0.2">
      <c r="A7001">
        <v>17006</v>
      </c>
      <c r="B7001" s="585">
        <v>43671.822916666664</v>
      </c>
      <c r="C7001" s="376" t="s">
        <v>2050</v>
      </c>
      <c r="D7001" s="355">
        <v>3489</v>
      </c>
      <c r="E7001">
        <v>0.03</v>
      </c>
      <c r="F7001">
        <v>1.11378</v>
      </c>
      <c r="G7001" s="355">
        <v>0</v>
      </c>
      <c r="H7001">
        <v>1.11378</v>
      </c>
      <c r="I7001">
        <v>11.52</v>
      </c>
      <c r="J7001" s="355">
        <v>25839.27</v>
      </c>
    </row>
    <row r="7002" spans="1:10" x14ac:dyDescent="0.2">
      <c r="A7002">
        <v>16999</v>
      </c>
      <c r="B7002" s="585">
        <v>43671.700694444444</v>
      </c>
      <c r="C7002" s="376" t="s">
        <v>92</v>
      </c>
      <c r="D7002" s="355">
        <v>3490</v>
      </c>
      <c r="E7002">
        <v>0.01</v>
      </c>
      <c r="F7002">
        <v>1.1177600000000001</v>
      </c>
      <c r="G7002" s="355">
        <v>0</v>
      </c>
      <c r="H7002">
        <v>0</v>
      </c>
    </row>
    <row r="7003" spans="1:10" x14ac:dyDescent="0.2">
      <c r="A7003">
        <v>17076</v>
      </c>
      <c r="B7003" s="585">
        <v>43678.862500000003</v>
      </c>
      <c r="C7003" s="376" t="s">
        <v>2050</v>
      </c>
      <c r="D7003" s="355">
        <v>3490</v>
      </c>
      <c r="E7003">
        <v>0.01</v>
      </c>
      <c r="F7003">
        <v>1.1089899999999999</v>
      </c>
      <c r="G7003" s="355">
        <v>0</v>
      </c>
      <c r="H7003">
        <v>1.1089899999999999</v>
      </c>
      <c r="I7003">
        <v>-9.67</v>
      </c>
      <c r="J7003" s="355">
        <v>25846.09</v>
      </c>
    </row>
    <row r="7004" spans="1:10" x14ac:dyDescent="0.2">
      <c r="A7004">
        <v>17001</v>
      </c>
      <c r="B7004" s="585">
        <v>43671.816666666666</v>
      </c>
      <c r="C7004" s="376" t="s">
        <v>92</v>
      </c>
      <c r="D7004" s="355">
        <v>3491</v>
      </c>
      <c r="E7004">
        <v>0.02</v>
      </c>
      <c r="F7004">
        <v>1.11422</v>
      </c>
      <c r="G7004" s="355">
        <v>0</v>
      </c>
      <c r="H7004">
        <v>0</v>
      </c>
    </row>
    <row r="7005" spans="1:10" x14ac:dyDescent="0.2">
      <c r="A7005">
        <v>17077</v>
      </c>
      <c r="B7005" s="585">
        <v>43678.862500000003</v>
      </c>
      <c r="C7005" s="376" t="s">
        <v>2050</v>
      </c>
      <c r="D7005" s="355">
        <v>3491</v>
      </c>
      <c r="E7005">
        <v>0.02</v>
      </c>
      <c r="F7005">
        <v>1.1089899999999999</v>
      </c>
      <c r="G7005" s="355">
        <v>0</v>
      </c>
      <c r="H7005">
        <v>1.1089899999999999</v>
      </c>
      <c r="I7005">
        <v>-12.26</v>
      </c>
      <c r="J7005" s="355">
        <v>25833.83</v>
      </c>
    </row>
    <row r="7006" spans="1:10" x14ac:dyDescent="0.2">
      <c r="A7006">
        <v>17007</v>
      </c>
      <c r="B7006" s="585">
        <v>43671.822916666664</v>
      </c>
      <c r="C7006" s="376" t="s">
        <v>93</v>
      </c>
      <c r="D7006" s="355">
        <v>3492</v>
      </c>
      <c r="E7006">
        <v>0.01</v>
      </c>
      <c r="F7006">
        <v>1.11374</v>
      </c>
      <c r="G7006" s="355">
        <v>0</v>
      </c>
      <c r="H7006">
        <v>0</v>
      </c>
    </row>
    <row r="7007" spans="1:10" x14ac:dyDescent="0.2">
      <c r="A7007">
        <v>17012</v>
      </c>
      <c r="B7007" s="585">
        <v>43672.72152777778</v>
      </c>
      <c r="C7007" s="376" t="s">
        <v>2050</v>
      </c>
      <c r="D7007" s="355">
        <v>3492</v>
      </c>
      <c r="E7007">
        <v>0.01</v>
      </c>
      <c r="F7007">
        <v>1.1122399999999999</v>
      </c>
      <c r="G7007" s="355">
        <v>0</v>
      </c>
      <c r="H7007">
        <v>1.1122399999999999</v>
      </c>
      <c r="I7007">
        <v>1.5</v>
      </c>
      <c r="J7007" s="355">
        <v>25840.77</v>
      </c>
    </row>
    <row r="7008" spans="1:10" x14ac:dyDescent="0.2">
      <c r="A7008">
        <v>17013</v>
      </c>
      <c r="B7008" s="585">
        <v>43672.72152777778</v>
      </c>
      <c r="C7008" s="376" t="s">
        <v>93</v>
      </c>
      <c r="D7008" s="355">
        <v>3493</v>
      </c>
      <c r="E7008">
        <v>0.01</v>
      </c>
      <c r="F7008">
        <v>1.11219</v>
      </c>
      <c r="G7008" s="355">
        <v>0</v>
      </c>
      <c r="H7008">
        <v>0</v>
      </c>
    </row>
    <row r="7009" spans="1:10" x14ac:dyDescent="0.2">
      <c r="A7009">
        <v>17028</v>
      </c>
      <c r="B7009" s="585">
        <v>43677.750694444447</v>
      </c>
      <c r="C7009" s="376" t="s">
        <v>2050</v>
      </c>
      <c r="D7009" s="355">
        <v>3493</v>
      </c>
      <c r="E7009">
        <v>0.01</v>
      </c>
      <c r="F7009">
        <v>1.11307</v>
      </c>
      <c r="G7009" s="355">
        <v>0</v>
      </c>
      <c r="H7009">
        <v>1.11307</v>
      </c>
      <c r="I7009">
        <v>-0.75</v>
      </c>
      <c r="J7009" s="355">
        <v>25840.01</v>
      </c>
    </row>
    <row r="7010" spans="1:10" x14ac:dyDescent="0.2">
      <c r="A7010">
        <v>17021</v>
      </c>
      <c r="B7010" s="585">
        <v>43676.628472222219</v>
      </c>
      <c r="C7010" s="376" t="s">
        <v>93</v>
      </c>
      <c r="D7010" s="355">
        <v>3494</v>
      </c>
      <c r="E7010">
        <v>0.02</v>
      </c>
      <c r="F7010">
        <v>1.1156999999999999</v>
      </c>
      <c r="G7010" s="355">
        <v>0</v>
      </c>
      <c r="H7010">
        <v>0</v>
      </c>
    </row>
    <row r="7011" spans="1:10" x14ac:dyDescent="0.2">
      <c r="A7011">
        <v>17029</v>
      </c>
      <c r="B7011" s="585">
        <v>43677.750694444447</v>
      </c>
      <c r="C7011" s="376" t="s">
        <v>2050</v>
      </c>
      <c r="D7011" s="355">
        <v>3494</v>
      </c>
      <c r="E7011">
        <v>0.02</v>
      </c>
      <c r="F7011">
        <v>1.11307</v>
      </c>
      <c r="G7011" s="355">
        <v>0</v>
      </c>
      <c r="H7011">
        <v>1.11307</v>
      </c>
      <c r="I7011">
        <v>5.25</v>
      </c>
      <c r="J7011" s="355">
        <v>25845.27</v>
      </c>
    </row>
    <row r="7012" spans="1:10" x14ac:dyDescent="0.2">
      <c r="A7012">
        <v>17030</v>
      </c>
      <c r="B7012" s="585">
        <v>43677.750694444447</v>
      </c>
      <c r="C7012" s="376" t="s">
        <v>93</v>
      </c>
      <c r="D7012" s="355">
        <v>3495</v>
      </c>
      <c r="E7012">
        <v>0.01</v>
      </c>
      <c r="F7012">
        <v>1.1130599999999999</v>
      </c>
      <c r="G7012" s="355">
        <v>0</v>
      </c>
      <c r="H7012">
        <v>0</v>
      </c>
    </row>
    <row r="7013" spans="1:10" x14ac:dyDescent="0.2">
      <c r="A7013">
        <v>17032</v>
      </c>
      <c r="B7013" s="585">
        <v>43677.875</v>
      </c>
      <c r="C7013" s="376" t="s">
        <v>2050</v>
      </c>
      <c r="D7013" s="355">
        <v>3495</v>
      </c>
      <c r="E7013">
        <v>0.01</v>
      </c>
      <c r="F7013">
        <v>1.1114900000000001</v>
      </c>
      <c r="G7013" s="355">
        <v>0</v>
      </c>
      <c r="H7013">
        <v>1.1114900000000001</v>
      </c>
      <c r="I7013">
        <v>1.5</v>
      </c>
      <c r="J7013" s="355">
        <v>25846.77</v>
      </c>
    </row>
    <row r="7014" spans="1:10" x14ac:dyDescent="0.2">
      <c r="A7014">
        <v>17033</v>
      </c>
      <c r="B7014" s="585">
        <v>43677.878472222219</v>
      </c>
      <c r="C7014" s="376" t="s">
        <v>93</v>
      </c>
      <c r="D7014" s="355">
        <v>3496</v>
      </c>
      <c r="E7014">
        <v>0.01</v>
      </c>
      <c r="F7014">
        <v>1.1113599999999999</v>
      </c>
      <c r="G7014" s="355">
        <v>0</v>
      </c>
      <c r="H7014">
        <v>0</v>
      </c>
    </row>
    <row r="7015" spans="1:10" x14ac:dyDescent="0.2">
      <c r="A7015">
        <v>17039</v>
      </c>
      <c r="B7015" s="585">
        <v>43677.900694444441</v>
      </c>
      <c r="C7015" s="376" t="s">
        <v>2050</v>
      </c>
      <c r="D7015" s="355">
        <v>3496</v>
      </c>
      <c r="E7015">
        <v>0.01</v>
      </c>
      <c r="F7015">
        <v>1.1097900000000001</v>
      </c>
      <c r="G7015" s="355">
        <v>0</v>
      </c>
      <c r="H7015">
        <v>1.1097900000000001</v>
      </c>
      <c r="I7015">
        <v>1.5</v>
      </c>
      <c r="J7015" s="355">
        <v>25848.27</v>
      </c>
    </row>
    <row r="7016" spans="1:10" x14ac:dyDescent="0.2">
      <c r="A7016">
        <v>17035</v>
      </c>
      <c r="B7016" s="585">
        <v>43677.878472222219</v>
      </c>
      <c r="C7016" s="376" t="s">
        <v>92</v>
      </c>
      <c r="D7016" s="355">
        <v>3497</v>
      </c>
      <c r="E7016">
        <v>0.03</v>
      </c>
      <c r="F7016">
        <v>1.1107</v>
      </c>
      <c r="G7016" s="355">
        <v>0</v>
      </c>
      <c r="H7016">
        <v>0</v>
      </c>
    </row>
    <row r="7017" spans="1:10" x14ac:dyDescent="0.2">
      <c r="A7017">
        <v>17078</v>
      </c>
      <c r="B7017" s="585">
        <v>43678.862500000003</v>
      </c>
      <c r="C7017" s="376" t="s">
        <v>2050</v>
      </c>
      <c r="D7017" s="355">
        <v>3497</v>
      </c>
      <c r="E7017">
        <v>0.03</v>
      </c>
      <c r="F7017">
        <v>1.1089899999999999</v>
      </c>
      <c r="G7017" s="355">
        <v>0</v>
      </c>
      <c r="H7017">
        <v>1.1089899999999999</v>
      </c>
      <c r="I7017">
        <v>-6.41</v>
      </c>
      <c r="J7017" s="355">
        <v>25827.42</v>
      </c>
    </row>
    <row r="7018" spans="1:10" x14ac:dyDescent="0.2">
      <c r="A7018">
        <v>17040</v>
      </c>
      <c r="B7018" s="585">
        <v>43677.900694444441</v>
      </c>
      <c r="C7018" s="376" t="s">
        <v>93</v>
      </c>
      <c r="D7018" s="355">
        <v>3498</v>
      </c>
      <c r="E7018">
        <v>0.01</v>
      </c>
      <c r="F7018">
        <v>1.1096900000000001</v>
      </c>
      <c r="G7018" s="355">
        <v>0</v>
      </c>
      <c r="H7018">
        <v>0</v>
      </c>
    </row>
    <row r="7019" spans="1:10" x14ac:dyDescent="0.2">
      <c r="A7019">
        <v>17042</v>
      </c>
      <c r="B7019" s="585">
        <v>43677.901388888888</v>
      </c>
      <c r="C7019" s="376" t="s">
        <v>2050</v>
      </c>
      <c r="D7019" s="355">
        <v>3498</v>
      </c>
      <c r="E7019">
        <v>0.01</v>
      </c>
      <c r="F7019">
        <v>1.10812</v>
      </c>
      <c r="G7019" s="355">
        <v>0</v>
      </c>
      <c r="H7019">
        <v>1.10812</v>
      </c>
      <c r="I7019">
        <v>1.5</v>
      </c>
      <c r="J7019" s="355">
        <v>25849.77</v>
      </c>
    </row>
    <row r="7020" spans="1:10" x14ac:dyDescent="0.2">
      <c r="A7020">
        <v>17043</v>
      </c>
      <c r="B7020" s="585">
        <v>43677.902777777781</v>
      </c>
      <c r="C7020" s="376" t="s">
        <v>93</v>
      </c>
      <c r="D7020" s="355">
        <v>3499</v>
      </c>
      <c r="E7020">
        <v>0.01</v>
      </c>
      <c r="F7020">
        <v>1.1081099999999999</v>
      </c>
      <c r="G7020" s="355">
        <v>0</v>
      </c>
      <c r="H7020">
        <v>0</v>
      </c>
    </row>
    <row r="7021" spans="1:10" x14ac:dyDescent="0.2">
      <c r="A7021">
        <v>17045</v>
      </c>
      <c r="B7021" s="585">
        <v>43677.909722222219</v>
      </c>
      <c r="C7021" s="376" t="s">
        <v>2050</v>
      </c>
      <c r="D7021" s="355">
        <v>3499</v>
      </c>
      <c r="E7021">
        <v>0.01</v>
      </c>
      <c r="F7021">
        <v>1.1065400000000001</v>
      </c>
      <c r="G7021" s="355">
        <v>0</v>
      </c>
      <c r="H7021">
        <v>1.1065400000000001</v>
      </c>
      <c r="I7021">
        <v>1.5</v>
      </c>
      <c r="J7021" s="355">
        <v>25851.27</v>
      </c>
    </row>
    <row r="7022" spans="1:10" x14ac:dyDescent="0.2">
      <c r="A7022">
        <v>17046</v>
      </c>
      <c r="B7022" s="585">
        <v>43677.909722222219</v>
      </c>
      <c r="C7022" s="376" t="s">
        <v>93</v>
      </c>
      <c r="D7022" s="355">
        <v>3500</v>
      </c>
      <c r="E7022">
        <v>0.01</v>
      </c>
      <c r="F7022">
        <v>1.10684</v>
      </c>
      <c r="G7022" s="355">
        <v>0</v>
      </c>
      <c r="H7022">
        <v>0</v>
      </c>
    </row>
    <row r="7023" spans="1:10" x14ac:dyDescent="0.2">
      <c r="A7023">
        <v>17058</v>
      </c>
      <c r="B7023" s="585">
        <v>43678.140277777777</v>
      </c>
      <c r="C7023" s="376" t="s">
        <v>2050</v>
      </c>
      <c r="D7023" s="355">
        <v>3500</v>
      </c>
      <c r="E7023">
        <v>0.01</v>
      </c>
      <c r="F7023">
        <v>1.10547</v>
      </c>
      <c r="G7023" s="355">
        <v>0</v>
      </c>
      <c r="H7023">
        <v>1.10547</v>
      </c>
      <c r="I7023">
        <v>1.5</v>
      </c>
      <c r="J7023" s="355">
        <v>25852.76</v>
      </c>
    </row>
    <row r="7024" spans="1:10" x14ac:dyDescent="0.2">
      <c r="A7024">
        <v>17048</v>
      </c>
      <c r="B7024" s="585">
        <v>43677.909722222219</v>
      </c>
      <c r="C7024" s="376" t="s">
        <v>92</v>
      </c>
      <c r="D7024" s="355">
        <v>3501</v>
      </c>
      <c r="E7024">
        <v>0.06</v>
      </c>
      <c r="F7024">
        <v>1.10687</v>
      </c>
      <c r="G7024" s="355">
        <v>0</v>
      </c>
      <c r="H7024">
        <v>0</v>
      </c>
    </row>
    <row r="7025" spans="1:10" x14ac:dyDescent="0.2">
      <c r="A7025">
        <v>17079</v>
      </c>
      <c r="B7025" s="585">
        <v>43678.862500000003</v>
      </c>
      <c r="C7025" s="376" t="s">
        <v>2050</v>
      </c>
      <c r="D7025" s="355">
        <v>3501</v>
      </c>
      <c r="E7025">
        <v>0.06</v>
      </c>
      <c r="F7025">
        <v>1.1089899999999999</v>
      </c>
      <c r="G7025" s="355">
        <v>0</v>
      </c>
      <c r="H7025">
        <v>1.1089899999999999</v>
      </c>
      <c r="I7025">
        <v>10.16</v>
      </c>
      <c r="J7025" s="355">
        <v>25837.58</v>
      </c>
    </row>
    <row r="7026" spans="1:10" x14ac:dyDescent="0.2">
      <c r="A7026">
        <v>17059</v>
      </c>
      <c r="B7026" s="585">
        <v>43678.140277777777</v>
      </c>
      <c r="C7026" s="376" t="s">
        <v>93</v>
      </c>
      <c r="D7026" s="355">
        <v>3502</v>
      </c>
      <c r="E7026">
        <v>0.01</v>
      </c>
      <c r="F7026">
        <v>1.1054600000000001</v>
      </c>
      <c r="G7026" s="355">
        <v>0</v>
      </c>
      <c r="H7026">
        <v>0</v>
      </c>
    </row>
    <row r="7027" spans="1:10" x14ac:dyDescent="0.2">
      <c r="A7027">
        <v>17061</v>
      </c>
      <c r="B7027" s="585">
        <v>43678.156944444447</v>
      </c>
      <c r="C7027" s="376" t="s">
        <v>2050</v>
      </c>
      <c r="D7027" s="355">
        <v>3502</v>
      </c>
      <c r="E7027">
        <v>0.01</v>
      </c>
      <c r="F7027">
        <v>1.10389</v>
      </c>
      <c r="G7027" s="355">
        <v>0</v>
      </c>
      <c r="H7027">
        <v>1.10389</v>
      </c>
      <c r="I7027">
        <v>1.5</v>
      </c>
      <c r="J7027" s="355">
        <v>25854.26</v>
      </c>
    </row>
    <row r="7028" spans="1:10" x14ac:dyDescent="0.2">
      <c r="A7028">
        <v>17062</v>
      </c>
      <c r="B7028" s="585">
        <v>43678.159722222219</v>
      </c>
      <c r="C7028" s="376" t="s">
        <v>93</v>
      </c>
      <c r="D7028" s="355">
        <v>3503</v>
      </c>
      <c r="E7028">
        <v>0.01</v>
      </c>
      <c r="F7028">
        <v>1.1044700000000001</v>
      </c>
      <c r="G7028" s="355">
        <v>0</v>
      </c>
      <c r="H7028">
        <v>0</v>
      </c>
    </row>
    <row r="7029" spans="1:10" x14ac:dyDescent="0.2">
      <c r="A7029">
        <v>17070</v>
      </c>
      <c r="B7029" s="585">
        <v>43678.588888888888</v>
      </c>
      <c r="C7029" s="376" t="s">
        <v>2050</v>
      </c>
      <c r="D7029" s="355">
        <v>3503</v>
      </c>
      <c r="E7029">
        <v>0.01</v>
      </c>
      <c r="F7029">
        <v>1.1029</v>
      </c>
      <c r="G7029" s="355">
        <v>0</v>
      </c>
      <c r="H7029">
        <v>1.1029</v>
      </c>
      <c r="I7029">
        <v>1.5</v>
      </c>
      <c r="J7029" s="355">
        <v>25855.759999999998</v>
      </c>
    </row>
    <row r="7030" spans="1:10" x14ac:dyDescent="0.2">
      <c r="A7030">
        <v>17064</v>
      </c>
      <c r="B7030" s="585">
        <v>43678.45416666667</v>
      </c>
      <c r="C7030" s="376" t="s">
        <v>92</v>
      </c>
      <c r="D7030" s="355">
        <v>3504</v>
      </c>
      <c r="E7030">
        <v>0.1</v>
      </c>
      <c r="F7030">
        <v>1.1033599999999999</v>
      </c>
      <c r="G7030" s="355">
        <v>0</v>
      </c>
      <c r="H7030">
        <v>0</v>
      </c>
    </row>
    <row r="7031" spans="1:10" x14ac:dyDescent="0.2">
      <c r="A7031">
        <v>17080</v>
      </c>
      <c r="B7031" s="585">
        <v>43678.862500000003</v>
      </c>
      <c r="C7031" s="376" t="s">
        <v>2050</v>
      </c>
      <c r="D7031" s="355">
        <v>3504</v>
      </c>
      <c r="E7031">
        <v>0.1</v>
      </c>
      <c r="F7031">
        <v>1.1089899999999999</v>
      </c>
      <c r="G7031" s="355">
        <v>0</v>
      </c>
      <c r="H7031">
        <v>1.1089899999999999</v>
      </c>
      <c r="I7031">
        <v>55.6</v>
      </c>
      <c r="J7031" s="355">
        <v>25893.18</v>
      </c>
    </row>
    <row r="7032" spans="1:10" x14ac:dyDescent="0.2">
      <c r="A7032">
        <v>17071</v>
      </c>
      <c r="B7032" s="585">
        <v>43678.588888888888</v>
      </c>
      <c r="C7032" s="376" t="s">
        <v>93</v>
      </c>
      <c r="D7032" s="355">
        <v>3505</v>
      </c>
      <c r="E7032">
        <v>0.01</v>
      </c>
      <c r="F7032">
        <v>1.1028899999999999</v>
      </c>
      <c r="G7032" s="355">
        <v>0</v>
      </c>
      <c r="H7032">
        <v>0</v>
      </c>
    </row>
    <row r="7033" spans="1:10" x14ac:dyDescent="0.2">
      <c r="A7033">
        <v>17157</v>
      </c>
      <c r="B7033" s="585">
        <v>43683.655555555553</v>
      </c>
      <c r="C7033" s="376" t="s">
        <v>2050</v>
      </c>
      <c r="D7033" s="355">
        <v>3505</v>
      </c>
      <c r="E7033">
        <v>0.01</v>
      </c>
      <c r="F7033">
        <v>1.1180399999999999</v>
      </c>
      <c r="G7033" s="355">
        <v>0</v>
      </c>
      <c r="H7033">
        <v>1.1180399999999999</v>
      </c>
      <c r="I7033">
        <v>-15.02</v>
      </c>
      <c r="J7033" s="355">
        <v>25891.66</v>
      </c>
    </row>
    <row r="7034" spans="1:10" x14ac:dyDescent="0.2">
      <c r="A7034">
        <v>17073</v>
      </c>
      <c r="B7034" s="585">
        <v>43678.768055555556</v>
      </c>
      <c r="C7034" s="376" t="s">
        <v>93</v>
      </c>
      <c r="D7034" s="355">
        <v>3506</v>
      </c>
      <c r="E7034">
        <v>0.02</v>
      </c>
      <c r="F7034">
        <v>1.1064000000000001</v>
      </c>
      <c r="G7034" s="355">
        <v>0</v>
      </c>
      <c r="H7034">
        <v>0</v>
      </c>
    </row>
    <row r="7035" spans="1:10" x14ac:dyDescent="0.2">
      <c r="A7035">
        <v>17158</v>
      </c>
      <c r="B7035" s="585">
        <v>43683.655555555553</v>
      </c>
      <c r="C7035" s="376" t="s">
        <v>2050</v>
      </c>
      <c r="D7035" s="355">
        <v>3506</v>
      </c>
      <c r="E7035">
        <v>0.02</v>
      </c>
      <c r="F7035">
        <v>1.1180399999999999</v>
      </c>
      <c r="G7035" s="355">
        <v>0</v>
      </c>
      <c r="H7035">
        <v>1.1180399999999999</v>
      </c>
      <c r="I7035">
        <v>-23.03</v>
      </c>
      <c r="J7035" s="355">
        <v>25868.63</v>
      </c>
    </row>
    <row r="7036" spans="1:10" x14ac:dyDescent="0.2">
      <c r="A7036">
        <v>17081</v>
      </c>
      <c r="B7036" s="585">
        <v>43678.862500000003</v>
      </c>
      <c r="C7036" s="376" t="s">
        <v>92</v>
      </c>
      <c r="D7036" s="355">
        <v>3507</v>
      </c>
      <c r="E7036">
        <v>0.01</v>
      </c>
      <c r="F7036">
        <v>1.1090199999999999</v>
      </c>
      <c r="G7036" s="355">
        <v>0</v>
      </c>
      <c r="H7036">
        <v>0</v>
      </c>
    </row>
    <row r="7037" spans="1:10" x14ac:dyDescent="0.2">
      <c r="A7037">
        <v>17090</v>
      </c>
      <c r="B7037" s="585">
        <v>43679.454861111109</v>
      </c>
      <c r="C7037" s="376" t="s">
        <v>2050</v>
      </c>
      <c r="D7037" s="355">
        <v>3507</v>
      </c>
      <c r="E7037">
        <v>0.01</v>
      </c>
      <c r="F7037">
        <v>1.1107100000000001</v>
      </c>
      <c r="G7037" s="355">
        <v>0</v>
      </c>
      <c r="H7037">
        <v>1.1107100000000001</v>
      </c>
      <c r="I7037">
        <v>1.5</v>
      </c>
      <c r="J7037" s="355">
        <v>25894.68</v>
      </c>
    </row>
    <row r="7038" spans="1:10" x14ac:dyDescent="0.2">
      <c r="A7038">
        <v>17086</v>
      </c>
      <c r="B7038" s="585">
        <v>43679.451388888891</v>
      </c>
      <c r="C7038" s="376" t="s">
        <v>93</v>
      </c>
      <c r="D7038" s="355">
        <v>3508</v>
      </c>
      <c r="E7038">
        <v>0.03</v>
      </c>
      <c r="F7038">
        <v>1.10991</v>
      </c>
      <c r="G7038" s="355">
        <v>0</v>
      </c>
      <c r="H7038">
        <v>0</v>
      </c>
    </row>
    <row r="7039" spans="1:10" x14ac:dyDescent="0.2">
      <c r="A7039">
        <v>17159</v>
      </c>
      <c r="B7039" s="585">
        <v>43683.655555555553</v>
      </c>
      <c r="C7039" s="376" t="s">
        <v>2050</v>
      </c>
      <c r="D7039" s="355">
        <v>3508</v>
      </c>
      <c r="E7039">
        <v>0.03</v>
      </c>
      <c r="F7039">
        <v>1.1180399999999999</v>
      </c>
      <c r="G7039" s="355">
        <v>0</v>
      </c>
      <c r="H7039">
        <v>1.1180399999999999</v>
      </c>
      <c r="I7039">
        <v>-24.21</v>
      </c>
      <c r="J7039" s="355">
        <v>25844.42</v>
      </c>
    </row>
    <row r="7040" spans="1:10" x14ac:dyDescent="0.2">
      <c r="A7040">
        <v>17091</v>
      </c>
      <c r="B7040" s="585">
        <v>43679.454861111109</v>
      </c>
      <c r="C7040" s="376" t="s">
        <v>92</v>
      </c>
      <c r="D7040" s="355">
        <v>3509</v>
      </c>
      <c r="E7040">
        <v>0.01</v>
      </c>
      <c r="F7040">
        <v>1.1107499999999999</v>
      </c>
      <c r="G7040" s="355">
        <v>0</v>
      </c>
      <c r="H7040">
        <v>0</v>
      </c>
    </row>
    <row r="7041" spans="1:10" x14ac:dyDescent="0.2">
      <c r="A7041">
        <v>17097</v>
      </c>
      <c r="B7041" s="585">
        <v>43682.145138888889</v>
      </c>
      <c r="C7041" s="376" t="s">
        <v>2050</v>
      </c>
      <c r="D7041" s="355">
        <v>3509</v>
      </c>
      <c r="E7041">
        <v>0.01</v>
      </c>
      <c r="F7041">
        <v>1.1124400000000001</v>
      </c>
      <c r="G7041" s="355">
        <v>0</v>
      </c>
      <c r="H7041">
        <v>1.1124400000000001</v>
      </c>
      <c r="I7041">
        <v>1.5</v>
      </c>
      <c r="J7041" s="355">
        <v>25896.18</v>
      </c>
    </row>
    <row r="7042" spans="1:10" x14ac:dyDescent="0.2">
      <c r="A7042">
        <v>17098</v>
      </c>
      <c r="B7042" s="585">
        <v>43682.145138888889</v>
      </c>
      <c r="C7042" s="376" t="s">
        <v>92</v>
      </c>
      <c r="D7042" s="355">
        <v>3510</v>
      </c>
      <c r="E7042">
        <v>0.01</v>
      </c>
      <c r="F7042">
        <v>1.1124700000000001</v>
      </c>
      <c r="G7042" s="355">
        <v>0</v>
      </c>
      <c r="H7042">
        <v>0</v>
      </c>
    </row>
    <row r="7043" spans="1:10" x14ac:dyDescent="0.2">
      <c r="A7043">
        <v>17105</v>
      </c>
      <c r="B7043" s="585">
        <v>43682.480555555558</v>
      </c>
      <c r="C7043" s="376" t="s">
        <v>2050</v>
      </c>
      <c r="D7043" s="355">
        <v>3510</v>
      </c>
      <c r="E7043">
        <v>0.01</v>
      </c>
      <c r="F7043">
        <v>1.1140399999999999</v>
      </c>
      <c r="G7043" s="355">
        <v>0</v>
      </c>
      <c r="H7043">
        <v>1.1140399999999999</v>
      </c>
      <c r="I7043">
        <v>1.5</v>
      </c>
      <c r="J7043" s="355">
        <v>25897.68</v>
      </c>
    </row>
    <row r="7044" spans="1:10" x14ac:dyDescent="0.2">
      <c r="A7044">
        <v>17100</v>
      </c>
      <c r="B7044" s="585">
        <v>43682.452777777777</v>
      </c>
      <c r="C7044" s="376" t="s">
        <v>93</v>
      </c>
      <c r="D7044" s="355">
        <v>3511</v>
      </c>
      <c r="E7044">
        <v>0.06</v>
      </c>
      <c r="F7044">
        <v>1.11341</v>
      </c>
      <c r="G7044" s="355">
        <v>0</v>
      </c>
      <c r="H7044">
        <v>0</v>
      </c>
    </row>
    <row r="7045" spans="1:10" x14ac:dyDescent="0.2">
      <c r="A7045">
        <v>17160</v>
      </c>
      <c r="B7045" s="585">
        <v>43683.655555555553</v>
      </c>
      <c r="C7045" s="376" t="s">
        <v>2050</v>
      </c>
      <c r="D7045" s="355">
        <v>3511</v>
      </c>
      <c r="E7045">
        <v>0.06</v>
      </c>
      <c r="F7045">
        <v>1.1180399999999999</v>
      </c>
      <c r="G7045" s="355">
        <v>0</v>
      </c>
      <c r="H7045">
        <v>1.1180399999999999</v>
      </c>
      <c r="I7045">
        <v>-27.81</v>
      </c>
      <c r="J7045" s="355">
        <v>25816.62</v>
      </c>
    </row>
    <row r="7046" spans="1:10" x14ac:dyDescent="0.2">
      <c r="A7046">
        <v>17106</v>
      </c>
      <c r="B7046" s="585">
        <v>43682.480555555558</v>
      </c>
      <c r="C7046" s="376" t="s">
        <v>92</v>
      </c>
      <c r="D7046" s="355">
        <v>3512</v>
      </c>
      <c r="E7046">
        <v>0.01</v>
      </c>
      <c r="F7046">
        <v>1.11409</v>
      </c>
      <c r="G7046" s="355">
        <v>0</v>
      </c>
      <c r="H7046">
        <v>0</v>
      </c>
    </row>
    <row r="7047" spans="1:10" x14ac:dyDescent="0.2">
      <c r="A7047">
        <v>17108</v>
      </c>
      <c r="B7047" s="585">
        <v>43682.566666666666</v>
      </c>
      <c r="C7047" s="376" t="s">
        <v>2050</v>
      </c>
      <c r="D7047" s="355">
        <v>3512</v>
      </c>
      <c r="E7047">
        <v>0.01</v>
      </c>
      <c r="F7047">
        <v>1.1156600000000001</v>
      </c>
      <c r="G7047" s="355">
        <v>0</v>
      </c>
      <c r="H7047">
        <v>1.1156600000000001</v>
      </c>
      <c r="I7047">
        <v>1.5</v>
      </c>
      <c r="J7047" s="355">
        <v>25899.18</v>
      </c>
    </row>
    <row r="7048" spans="1:10" x14ac:dyDescent="0.2">
      <c r="A7048">
        <v>17109</v>
      </c>
      <c r="B7048" s="585">
        <v>43682.566666666666</v>
      </c>
      <c r="C7048" s="376" t="s">
        <v>92</v>
      </c>
      <c r="D7048" s="355">
        <v>3513</v>
      </c>
      <c r="E7048">
        <v>0.01</v>
      </c>
      <c r="F7048">
        <v>1.11568</v>
      </c>
      <c r="G7048" s="355">
        <v>0</v>
      </c>
      <c r="H7048">
        <v>0</v>
      </c>
    </row>
    <row r="7049" spans="1:10" x14ac:dyDescent="0.2">
      <c r="A7049">
        <v>17117</v>
      </c>
      <c r="B7049" s="585">
        <v>43682.588194444441</v>
      </c>
      <c r="C7049" s="376" t="s">
        <v>2050</v>
      </c>
      <c r="D7049" s="355">
        <v>3513</v>
      </c>
      <c r="E7049">
        <v>0.01</v>
      </c>
      <c r="F7049">
        <v>1.1172500000000001</v>
      </c>
      <c r="G7049" s="355">
        <v>0</v>
      </c>
      <c r="H7049">
        <v>1.1172500000000001</v>
      </c>
      <c r="I7049">
        <v>1.5</v>
      </c>
      <c r="J7049" s="355">
        <v>25900.68</v>
      </c>
    </row>
    <row r="7050" spans="1:10" x14ac:dyDescent="0.2">
      <c r="A7050">
        <v>17111</v>
      </c>
      <c r="B7050" s="585">
        <v>43682.578472222223</v>
      </c>
      <c r="C7050" s="376" t="s">
        <v>93</v>
      </c>
      <c r="D7050" s="355">
        <v>3514</v>
      </c>
      <c r="E7050">
        <v>0.1</v>
      </c>
      <c r="F7050">
        <v>1.1169199999999999</v>
      </c>
      <c r="G7050" s="355">
        <v>0</v>
      </c>
      <c r="H7050">
        <v>0</v>
      </c>
    </row>
    <row r="7051" spans="1:10" x14ac:dyDescent="0.2">
      <c r="A7051">
        <v>17161</v>
      </c>
      <c r="B7051" s="585">
        <v>43683.655555555553</v>
      </c>
      <c r="C7051" s="376" t="s">
        <v>2050</v>
      </c>
      <c r="D7051" s="355">
        <v>3514</v>
      </c>
      <c r="E7051">
        <v>0.1</v>
      </c>
      <c r="F7051">
        <v>1.1180399999999999</v>
      </c>
      <c r="G7051" s="355">
        <v>0</v>
      </c>
      <c r="H7051">
        <v>1.1180399999999999</v>
      </c>
      <c r="I7051">
        <v>-11.25</v>
      </c>
      <c r="J7051" s="355">
        <v>25805.37</v>
      </c>
    </row>
    <row r="7052" spans="1:10" x14ac:dyDescent="0.2">
      <c r="A7052">
        <v>17118</v>
      </c>
      <c r="B7052" s="585">
        <v>43682.588194444441</v>
      </c>
      <c r="C7052" s="376" t="s">
        <v>92</v>
      </c>
      <c r="D7052" s="355">
        <v>3515</v>
      </c>
      <c r="E7052">
        <v>0.01</v>
      </c>
      <c r="F7052">
        <v>1.11727</v>
      </c>
      <c r="G7052" s="355">
        <v>0</v>
      </c>
      <c r="H7052">
        <v>0</v>
      </c>
    </row>
    <row r="7053" spans="1:10" x14ac:dyDescent="0.2">
      <c r="A7053">
        <v>17120</v>
      </c>
      <c r="B7053" s="585">
        <v>43682.713888888888</v>
      </c>
      <c r="C7053" s="376" t="s">
        <v>2050</v>
      </c>
      <c r="D7053" s="355">
        <v>3515</v>
      </c>
      <c r="E7053">
        <v>0.01</v>
      </c>
      <c r="F7053">
        <v>1.1188400000000001</v>
      </c>
      <c r="G7053" s="355">
        <v>0</v>
      </c>
      <c r="H7053">
        <v>1.1188400000000001</v>
      </c>
      <c r="I7053">
        <v>1.5</v>
      </c>
      <c r="J7053" s="355">
        <v>25902.18</v>
      </c>
    </row>
    <row r="7054" spans="1:10" x14ac:dyDescent="0.2">
      <c r="A7054">
        <v>17121</v>
      </c>
      <c r="B7054" s="585">
        <v>43682.713888888888</v>
      </c>
      <c r="C7054" s="376" t="s">
        <v>92</v>
      </c>
      <c r="D7054" s="355">
        <v>3516</v>
      </c>
      <c r="E7054">
        <v>0.01</v>
      </c>
      <c r="F7054">
        <v>1.1188499999999999</v>
      </c>
      <c r="G7054" s="355">
        <v>0</v>
      </c>
      <c r="H7054">
        <v>0</v>
      </c>
    </row>
    <row r="7055" spans="1:10" x14ac:dyDescent="0.2">
      <c r="A7055">
        <v>17123</v>
      </c>
      <c r="B7055" s="585">
        <v>43682.820138888892</v>
      </c>
      <c r="C7055" s="376" t="s">
        <v>2050</v>
      </c>
      <c r="D7055" s="355">
        <v>3516</v>
      </c>
      <c r="E7055">
        <v>0.01</v>
      </c>
      <c r="F7055">
        <v>1.12042</v>
      </c>
      <c r="G7055" s="355">
        <v>0</v>
      </c>
      <c r="H7055">
        <v>1.12042</v>
      </c>
      <c r="I7055">
        <v>1.5</v>
      </c>
      <c r="J7055" s="355">
        <v>25903.68</v>
      </c>
    </row>
    <row r="7056" spans="1:10" x14ac:dyDescent="0.2">
      <c r="A7056">
        <v>17124</v>
      </c>
      <c r="B7056" s="585">
        <v>43682.820138888892</v>
      </c>
      <c r="C7056" s="376" t="s">
        <v>93</v>
      </c>
      <c r="D7056" s="355">
        <v>3517</v>
      </c>
      <c r="E7056">
        <v>0.19</v>
      </c>
      <c r="F7056">
        <v>1.12042</v>
      </c>
      <c r="G7056" s="355">
        <v>0</v>
      </c>
      <c r="H7056">
        <v>0</v>
      </c>
    </row>
    <row r="7057" spans="1:10" x14ac:dyDescent="0.2">
      <c r="A7057">
        <v>17162</v>
      </c>
      <c r="B7057" s="585">
        <v>43683.655555555553</v>
      </c>
      <c r="C7057" s="376" t="s">
        <v>2050</v>
      </c>
      <c r="D7057" s="355">
        <v>3517</v>
      </c>
      <c r="E7057">
        <v>0.19</v>
      </c>
      <c r="F7057">
        <v>1.1180399999999999</v>
      </c>
      <c r="G7057" s="355">
        <v>0</v>
      </c>
      <c r="H7057">
        <v>1.1180399999999999</v>
      </c>
      <c r="I7057">
        <v>45.13</v>
      </c>
      <c r="J7057" s="355">
        <v>25850.5</v>
      </c>
    </row>
    <row r="7058" spans="1:10" x14ac:dyDescent="0.2">
      <c r="A7058">
        <v>17131</v>
      </c>
      <c r="B7058" s="585">
        <v>43682.820138888892</v>
      </c>
      <c r="C7058" s="376" t="s">
        <v>92</v>
      </c>
      <c r="D7058" s="355">
        <v>3518</v>
      </c>
      <c r="E7058">
        <v>0.01</v>
      </c>
      <c r="F7058">
        <v>1.1204400000000001</v>
      </c>
      <c r="G7058" s="355">
        <v>0</v>
      </c>
      <c r="H7058">
        <v>0</v>
      </c>
    </row>
    <row r="7059" spans="1:10" x14ac:dyDescent="0.2">
      <c r="A7059">
        <v>17140</v>
      </c>
      <c r="B7059" s="585">
        <v>43683.072916666664</v>
      </c>
      <c r="C7059" s="376" t="s">
        <v>2050</v>
      </c>
      <c r="D7059" s="355">
        <v>3518</v>
      </c>
      <c r="E7059">
        <v>0.01</v>
      </c>
      <c r="F7059">
        <v>1.1221300000000001</v>
      </c>
      <c r="G7059" s="355">
        <v>0</v>
      </c>
      <c r="H7059">
        <v>1.1221300000000001</v>
      </c>
      <c r="I7059">
        <v>1.5</v>
      </c>
      <c r="J7059" s="355">
        <v>25905.18</v>
      </c>
    </row>
    <row r="7060" spans="1:10" x14ac:dyDescent="0.2">
      <c r="A7060">
        <v>17141</v>
      </c>
      <c r="B7060" s="585">
        <v>43683.072916666664</v>
      </c>
      <c r="C7060" s="376" t="s">
        <v>92</v>
      </c>
      <c r="D7060" s="355">
        <v>3519</v>
      </c>
      <c r="E7060">
        <v>0.01</v>
      </c>
      <c r="F7060">
        <v>1.12218</v>
      </c>
      <c r="G7060" s="355">
        <v>0</v>
      </c>
      <c r="H7060">
        <v>0</v>
      </c>
    </row>
    <row r="7061" spans="1:10" x14ac:dyDescent="0.2">
      <c r="A7061">
        <v>17143</v>
      </c>
      <c r="B7061" s="585">
        <v>43683.101388888892</v>
      </c>
      <c r="C7061" s="376" t="s">
        <v>2050</v>
      </c>
      <c r="D7061" s="355">
        <v>3519</v>
      </c>
      <c r="E7061">
        <v>0.01</v>
      </c>
      <c r="F7061">
        <v>1.12375</v>
      </c>
      <c r="G7061" s="355">
        <v>0</v>
      </c>
      <c r="H7061">
        <v>1.12375</v>
      </c>
      <c r="I7061">
        <v>1.5</v>
      </c>
      <c r="J7061" s="355">
        <v>25906.68</v>
      </c>
    </row>
    <row r="7062" spans="1:10" x14ac:dyDescent="0.2">
      <c r="A7062">
        <v>17144</v>
      </c>
      <c r="B7062" s="585">
        <v>43683.101388888892</v>
      </c>
      <c r="C7062" s="376" t="s">
        <v>92</v>
      </c>
      <c r="D7062" s="355">
        <v>3520</v>
      </c>
      <c r="E7062">
        <v>0.01</v>
      </c>
      <c r="F7062">
        <v>1.1237900000000001</v>
      </c>
      <c r="G7062" s="355">
        <v>0</v>
      </c>
      <c r="H7062">
        <v>0</v>
      </c>
    </row>
    <row r="7063" spans="1:10" x14ac:dyDescent="0.2">
      <c r="A7063">
        <v>17174</v>
      </c>
      <c r="B7063" s="585">
        <v>43684.129166666666</v>
      </c>
      <c r="C7063" s="376" t="s">
        <v>2050</v>
      </c>
      <c r="D7063" s="355">
        <v>3520</v>
      </c>
      <c r="E7063">
        <v>0.01</v>
      </c>
      <c r="F7063">
        <v>1.1208100000000001</v>
      </c>
      <c r="G7063" s="355">
        <v>0</v>
      </c>
      <c r="H7063">
        <v>1.1208100000000001</v>
      </c>
      <c r="I7063">
        <v>-3.17</v>
      </c>
      <c r="J7063" s="355">
        <v>26046.23</v>
      </c>
    </row>
    <row r="7064" spans="1:10" x14ac:dyDescent="0.2">
      <c r="A7064">
        <v>17146</v>
      </c>
      <c r="B7064" s="585">
        <v>43683.112500000003</v>
      </c>
      <c r="C7064" s="376" t="s">
        <v>93</v>
      </c>
      <c r="D7064" s="355">
        <v>3521</v>
      </c>
      <c r="E7064">
        <v>0.34</v>
      </c>
      <c r="F7064">
        <v>1.1239600000000001</v>
      </c>
      <c r="G7064" s="355">
        <v>0</v>
      </c>
      <c r="H7064">
        <v>0</v>
      </c>
    </row>
    <row r="7065" spans="1:10" x14ac:dyDescent="0.2">
      <c r="A7065">
        <v>17163</v>
      </c>
      <c r="B7065" s="585">
        <v>43683.655555555553</v>
      </c>
      <c r="C7065" s="376" t="s">
        <v>2050</v>
      </c>
      <c r="D7065" s="355">
        <v>3521</v>
      </c>
      <c r="E7065">
        <v>0.34</v>
      </c>
      <c r="F7065">
        <v>1.1180399999999999</v>
      </c>
      <c r="G7065" s="355">
        <v>0</v>
      </c>
      <c r="H7065">
        <v>1.1180399999999999</v>
      </c>
      <c r="I7065">
        <v>198.9</v>
      </c>
      <c r="J7065" s="355">
        <v>26049.4</v>
      </c>
    </row>
    <row r="7066" spans="1:10" x14ac:dyDescent="0.2">
      <c r="A7066">
        <v>17154</v>
      </c>
      <c r="B7066" s="585">
        <v>43683.29583333333</v>
      </c>
      <c r="C7066" s="376" t="s">
        <v>92</v>
      </c>
      <c r="D7066" s="355">
        <v>3522</v>
      </c>
      <c r="E7066">
        <v>0.02</v>
      </c>
      <c r="F7066">
        <v>1.12029</v>
      </c>
      <c r="G7066" s="355">
        <v>0</v>
      </c>
      <c r="H7066">
        <v>0</v>
      </c>
    </row>
    <row r="7067" spans="1:10" x14ac:dyDescent="0.2">
      <c r="A7067">
        <v>17175</v>
      </c>
      <c r="B7067" s="585">
        <v>43684.129166666666</v>
      </c>
      <c r="C7067" s="376" t="s">
        <v>2050</v>
      </c>
      <c r="D7067" s="355">
        <v>3522</v>
      </c>
      <c r="E7067">
        <v>0.02</v>
      </c>
      <c r="F7067">
        <v>1.1208100000000001</v>
      </c>
      <c r="G7067" s="355">
        <v>0</v>
      </c>
      <c r="H7067">
        <v>1.1208100000000001</v>
      </c>
      <c r="I7067">
        <v>0.66</v>
      </c>
      <c r="J7067" s="355">
        <v>26046.9</v>
      </c>
    </row>
    <row r="7068" spans="1:10" x14ac:dyDescent="0.2">
      <c r="A7068">
        <v>17164</v>
      </c>
      <c r="B7068" s="585">
        <v>43683.655555555553</v>
      </c>
      <c r="C7068" s="376" t="s">
        <v>93</v>
      </c>
      <c r="D7068" s="355">
        <v>3523</v>
      </c>
      <c r="E7068">
        <v>0.01</v>
      </c>
      <c r="F7068">
        <v>1.1180099999999999</v>
      </c>
      <c r="G7068" s="355">
        <v>0</v>
      </c>
      <c r="H7068">
        <v>0</v>
      </c>
    </row>
    <row r="7069" spans="1:10" x14ac:dyDescent="0.2">
      <c r="A7069">
        <v>17182</v>
      </c>
      <c r="B7069" s="585">
        <v>43684.459027777775</v>
      </c>
      <c r="C7069" s="376" t="s">
        <v>2050</v>
      </c>
      <c r="D7069" s="355">
        <v>3523</v>
      </c>
      <c r="E7069">
        <v>0.01</v>
      </c>
      <c r="F7069">
        <v>1.1188</v>
      </c>
      <c r="G7069" s="355">
        <v>0</v>
      </c>
      <c r="H7069">
        <v>1.1188</v>
      </c>
      <c r="I7069">
        <v>-0.79</v>
      </c>
      <c r="J7069" s="355">
        <v>26057.63</v>
      </c>
    </row>
    <row r="7070" spans="1:10" x14ac:dyDescent="0.2">
      <c r="A7070">
        <v>17166</v>
      </c>
      <c r="B7070" s="585">
        <v>43683.695138888892</v>
      </c>
      <c r="C7070" s="376" t="s">
        <v>92</v>
      </c>
      <c r="D7070" s="355">
        <v>3524</v>
      </c>
      <c r="E7070">
        <v>0.03</v>
      </c>
      <c r="F7070">
        <v>1.1167800000000001</v>
      </c>
      <c r="G7070" s="355">
        <v>0</v>
      </c>
      <c r="H7070">
        <v>0</v>
      </c>
    </row>
    <row r="7071" spans="1:10" x14ac:dyDescent="0.2">
      <c r="A7071">
        <v>17176</v>
      </c>
      <c r="B7071" s="585">
        <v>43684.129166666666</v>
      </c>
      <c r="C7071" s="376" t="s">
        <v>2050</v>
      </c>
      <c r="D7071" s="355">
        <v>3524</v>
      </c>
      <c r="E7071">
        <v>0.03</v>
      </c>
      <c r="F7071">
        <v>1.1208100000000001</v>
      </c>
      <c r="G7071" s="355">
        <v>0</v>
      </c>
      <c r="H7071">
        <v>1.1208100000000001</v>
      </c>
      <c r="I7071">
        <v>11.52</v>
      </c>
      <c r="J7071" s="355">
        <v>26058.42</v>
      </c>
    </row>
    <row r="7072" spans="1:10" x14ac:dyDescent="0.2">
      <c r="A7072">
        <v>17177</v>
      </c>
      <c r="B7072" s="585">
        <v>43684.129166666666</v>
      </c>
      <c r="C7072" s="376" t="s">
        <v>92</v>
      </c>
      <c r="D7072" s="355">
        <v>3525</v>
      </c>
      <c r="E7072">
        <v>0.01</v>
      </c>
      <c r="F7072">
        <v>1.1208400000000001</v>
      </c>
      <c r="G7072" s="355">
        <v>0</v>
      </c>
      <c r="H7072">
        <v>0</v>
      </c>
    </row>
    <row r="7073" spans="1:10" x14ac:dyDescent="0.2">
      <c r="A7073">
        <v>17189</v>
      </c>
      <c r="B7073" s="585">
        <v>43684.68472222222</v>
      </c>
      <c r="C7073" s="376" t="s">
        <v>2050</v>
      </c>
      <c r="D7073" s="355">
        <v>3525</v>
      </c>
      <c r="E7073">
        <v>0.01</v>
      </c>
      <c r="F7073">
        <v>1.1224099999999999</v>
      </c>
      <c r="G7073" s="355">
        <v>0</v>
      </c>
      <c r="H7073">
        <v>1.1224099999999999</v>
      </c>
      <c r="I7073">
        <v>1.5</v>
      </c>
      <c r="J7073" s="355">
        <v>26064.43</v>
      </c>
    </row>
    <row r="7074" spans="1:10" x14ac:dyDescent="0.2">
      <c r="A7074">
        <v>17179</v>
      </c>
      <c r="B7074" s="585">
        <v>43684.144444444442</v>
      </c>
      <c r="C7074" s="376" t="s">
        <v>93</v>
      </c>
      <c r="D7074" s="355">
        <v>3526</v>
      </c>
      <c r="E7074">
        <v>0.02</v>
      </c>
      <c r="F7074">
        <v>1.1215200000000001</v>
      </c>
      <c r="G7074" s="355">
        <v>0</v>
      </c>
      <c r="H7074">
        <v>0</v>
      </c>
    </row>
    <row r="7075" spans="1:10" x14ac:dyDescent="0.2">
      <c r="A7075">
        <v>17183</v>
      </c>
      <c r="B7075" s="585">
        <v>43684.459027777775</v>
      </c>
      <c r="C7075" s="376" t="s">
        <v>2050</v>
      </c>
      <c r="D7075" s="355">
        <v>3526</v>
      </c>
      <c r="E7075">
        <v>0.02</v>
      </c>
      <c r="F7075">
        <v>1.1188</v>
      </c>
      <c r="G7075" s="355">
        <v>0</v>
      </c>
      <c r="H7075">
        <v>1.1188</v>
      </c>
      <c r="I7075">
        <v>5.3</v>
      </c>
      <c r="J7075" s="355">
        <v>26062.93</v>
      </c>
    </row>
    <row r="7076" spans="1:10" x14ac:dyDescent="0.2">
      <c r="A7076">
        <v>17184</v>
      </c>
      <c r="B7076" s="585">
        <v>43684.459027777775</v>
      </c>
      <c r="C7076" s="376" t="s">
        <v>93</v>
      </c>
      <c r="D7076" s="355">
        <v>3527</v>
      </c>
      <c r="E7076">
        <v>0.01</v>
      </c>
      <c r="F7076">
        <v>1.11877</v>
      </c>
      <c r="G7076" s="355">
        <v>0</v>
      </c>
      <c r="H7076">
        <v>0</v>
      </c>
    </row>
    <row r="7077" spans="1:10" x14ac:dyDescent="0.2">
      <c r="A7077">
        <v>17202</v>
      </c>
      <c r="B7077" s="585">
        <v>43685.584027777775</v>
      </c>
      <c r="C7077" s="376" t="s">
        <v>2050</v>
      </c>
      <c r="D7077" s="355">
        <v>3527</v>
      </c>
      <c r="E7077">
        <v>0.01</v>
      </c>
      <c r="F7077">
        <v>1.11975</v>
      </c>
      <c r="G7077" s="355">
        <v>0</v>
      </c>
      <c r="H7077">
        <v>1.11975</v>
      </c>
      <c r="I7077">
        <v>-0.85</v>
      </c>
      <c r="J7077" s="355">
        <v>26065.07</v>
      </c>
    </row>
    <row r="7078" spans="1:10" x14ac:dyDescent="0.2">
      <c r="A7078">
        <v>17186</v>
      </c>
      <c r="B7078" s="585">
        <v>43684.68472222222</v>
      </c>
      <c r="C7078" s="376" t="s">
        <v>93</v>
      </c>
      <c r="D7078" s="355">
        <v>3528</v>
      </c>
      <c r="E7078">
        <v>0.02</v>
      </c>
      <c r="F7078">
        <v>1.1223000000000001</v>
      </c>
      <c r="G7078" s="355">
        <v>0</v>
      </c>
      <c r="H7078">
        <v>0</v>
      </c>
    </row>
    <row r="7079" spans="1:10" x14ac:dyDescent="0.2">
      <c r="A7079">
        <v>17203</v>
      </c>
      <c r="B7079" s="585">
        <v>43685.584027777775</v>
      </c>
      <c r="C7079" s="376" t="s">
        <v>2050</v>
      </c>
      <c r="D7079" s="355">
        <v>3528</v>
      </c>
      <c r="E7079">
        <v>0.02</v>
      </c>
      <c r="F7079">
        <v>1.11975</v>
      </c>
      <c r="G7079" s="355">
        <v>0</v>
      </c>
      <c r="H7079">
        <v>1.11975</v>
      </c>
      <c r="I7079">
        <v>5.35</v>
      </c>
      <c r="J7079" s="355">
        <v>26070.42</v>
      </c>
    </row>
    <row r="7080" spans="1:10" x14ac:dyDescent="0.2">
      <c r="A7080">
        <v>17190</v>
      </c>
      <c r="B7080" s="585">
        <v>43684.68472222222</v>
      </c>
      <c r="C7080" s="376" t="s">
        <v>92</v>
      </c>
      <c r="D7080" s="355">
        <v>3529</v>
      </c>
      <c r="E7080">
        <v>0.01</v>
      </c>
      <c r="F7080">
        <v>1.12243</v>
      </c>
      <c r="G7080" s="355">
        <v>0</v>
      </c>
      <c r="H7080">
        <v>0</v>
      </c>
    </row>
    <row r="7081" spans="1:10" x14ac:dyDescent="0.2">
      <c r="A7081">
        <v>17192</v>
      </c>
      <c r="B7081" s="585">
        <v>43684.705555555556</v>
      </c>
      <c r="C7081" s="376" t="s">
        <v>2050</v>
      </c>
      <c r="D7081" s="355">
        <v>3529</v>
      </c>
      <c r="E7081">
        <v>0.01</v>
      </c>
      <c r="F7081">
        <v>1.1240000000000001</v>
      </c>
      <c r="G7081" s="355">
        <v>0</v>
      </c>
      <c r="H7081">
        <v>1.1240000000000001</v>
      </c>
      <c r="I7081">
        <v>1.5</v>
      </c>
      <c r="J7081" s="355">
        <v>26065.93</v>
      </c>
    </row>
    <row r="7082" spans="1:10" x14ac:dyDescent="0.2">
      <c r="A7082">
        <v>17193</v>
      </c>
      <c r="B7082" s="585">
        <v>43684.705555555556</v>
      </c>
      <c r="C7082" s="376" t="s">
        <v>92</v>
      </c>
      <c r="D7082" s="355">
        <v>3530</v>
      </c>
      <c r="E7082">
        <v>0.01</v>
      </c>
      <c r="F7082">
        <v>1.12402</v>
      </c>
      <c r="G7082" s="355">
        <v>0</v>
      </c>
      <c r="H7082">
        <v>0</v>
      </c>
    </row>
    <row r="7083" spans="1:10" x14ac:dyDescent="0.2">
      <c r="A7083">
        <v>17232</v>
      </c>
      <c r="B7083" s="585">
        <v>43689.661805555559</v>
      </c>
      <c r="C7083" s="376" t="s">
        <v>2050</v>
      </c>
      <c r="D7083" s="355">
        <v>3530</v>
      </c>
      <c r="E7083">
        <v>0.01</v>
      </c>
      <c r="F7083">
        <v>1.12121</v>
      </c>
      <c r="G7083" s="355">
        <v>0</v>
      </c>
      <c r="H7083">
        <v>1.12121</v>
      </c>
      <c r="I7083">
        <v>-3.47</v>
      </c>
      <c r="J7083" s="355">
        <v>26074.46</v>
      </c>
    </row>
    <row r="7084" spans="1:10" x14ac:dyDescent="0.2">
      <c r="A7084">
        <v>17195</v>
      </c>
      <c r="B7084" s="585">
        <v>43684.954861111109</v>
      </c>
      <c r="C7084" s="376" t="s">
        <v>92</v>
      </c>
      <c r="D7084" s="355">
        <v>3531</v>
      </c>
      <c r="E7084">
        <v>0.02</v>
      </c>
      <c r="F7084">
        <v>1.1205099999999999</v>
      </c>
      <c r="G7084" s="355">
        <v>0</v>
      </c>
      <c r="H7084">
        <v>0</v>
      </c>
    </row>
    <row r="7085" spans="1:10" x14ac:dyDescent="0.2">
      <c r="A7085">
        <v>17233</v>
      </c>
      <c r="B7085" s="585">
        <v>43689.661805555559</v>
      </c>
      <c r="C7085" s="376" t="s">
        <v>2050</v>
      </c>
      <c r="D7085" s="355">
        <v>3531</v>
      </c>
      <c r="E7085">
        <v>0.02</v>
      </c>
      <c r="F7085">
        <v>1.12121</v>
      </c>
      <c r="G7085" s="355">
        <v>0</v>
      </c>
      <c r="H7085">
        <v>1.12121</v>
      </c>
      <c r="I7085">
        <v>7.0000000000000007E-2</v>
      </c>
      <c r="J7085" s="355">
        <v>26074.53</v>
      </c>
    </row>
    <row r="7086" spans="1:10" x14ac:dyDescent="0.2">
      <c r="A7086">
        <v>17204</v>
      </c>
      <c r="B7086" s="585">
        <v>43685.584027777775</v>
      </c>
      <c r="C7086" s="376" t="s">
        <v>93</v>
      </c>
      <c r="D7086" s="355">
        <v>3532</v>
      </c>
      <c r="E7086">
        <v>0.01</v>
      </c>
      <c r="F7086">
        <v>1.11971</v>
      </c>
      <c r="G7086" s="355">
        <v>0</v>
      </c>
      <c r="H7086">
        <v>0</v>
      </c>
    </row>
    <row r="7087" spans="1:10" x14ac:dyDescent="0.2">
      <c r="A7087">
        <v>17206</v>
      </c>
      <c r="B7087" s="585">
        <v>43685.660416666666</v>
      </c>
      <c r="C7087" s="376" t="s">
        <v>2050</v>
      </c>
      <c r="D7087" s="355">
        <v>3532</v>
      </c>
      <c r="E7087">
        <v>0.01</v>
      </c>
      <c r="F7087">
        <v>1.1181399999999999</v>
      </c>
      <c r="G7087" s="355">
        <v>0</v>
      </c>
      <c r="H7087">
        <v>1.1181399999999999</v>
      </c>
      <c r="I7087">
        <v>1.5</v>
      </c>
      <c r="J7087" s="355">
        <v>26071.919999999998</v>
      </c>
    </row>
    <row r="7088" spans="1:10" x14ac:dyDescent="0.2">
      <c r="A7088">
        <v>17207</v>
      </c>
      <c r="B7088" s="585">
        <v>43685.660416666666</v>
      </c>
      <c r="C7088" s="376" t="s">
        <v>93</v>
      </c>
      <c r="D7088" s="355">
        <v>3533</v>
      </c>
      <c r="E7088">
        <v>0.01</v>
      </c>
      <c r="F7088">
        <v>1.1181300000000001</v>
      </c>
      <c r="G7088" s="355">
        <v>0</v>
      </c>
      <c r="H7088">
        <v>0</v>
      </c>
    </row>
    <row r="7089" spans="1:10" x14ac:dyDescent="0.2">
      <c r="A7089">
        <v>17212</v>
      </c>
      <c r="B7089" s="585">
        <v>43685.684027777781</v>
      </c>
      <c r="C7089" s="376" t="s">
        <v>2050</v>
      </c>
      <c r="D7089" s="355">
        <v>3533</v>
      </c>
      <c r="E7089">
        <v>0.01</v>
      </c>
      <c r="F7089">
        <v>1.11917</v>
      </c>
      <c r="G7089" s="355">
        <v>0</v>
      </c>
      <c r="H7089">
        <v>1.11917</v>
      </c>
      <c r="I7089">
        <v>-1.1100000000000001</v>
      </c>
      <c r="J7089" s="355">
        <v>26070.81</v>
      </c>
    </row>
    <row r="7090" spans="1:10" x14ac:dyDescent="0.2">
      <c r="A7090">
        <v>17209</v>
      </c>
      <c r="B7090" s="585">
        <v>43685.670138888891</v>
      </c>
      <c r="C7090" s="376" t="s">
        <v>93</v>
      </c>
      <c r="D7090" s="355">
        <v>3534</v>
      </c>
      <c r="E7090">
        <v>0.02</v>
      </c>
      <c r="F7090">
        <v>1.12205</v>
      </c>
      <c r="G7090" s="355">
        <v>0</v>
      </c>
      <c r="H7090">
        <v>0</v>
      </c>
    </row>
    <row r="7091" spans="1:10" x14ac:dyDescent="0.2">
      <c r="A7091">
        <v>17213</v>
      </c>
      <c r="B7091" s="585">
        <v>43685.684027777781</v>
      </c>
      <c r="C7091" s="376" t="s">
        <v>2050</v>
      </c>
      <c r="D7091" s="355">
        <v>3534</v>
      </c>
      <c r="E7091">
        <v>0.02</v>
      </c>
      <c r="F7091">
        <v>1.11917</v>
      </c>
      <c r="G7091" s="355">
        <v>0</v>
      </c>
      <c r="H7091">
        <v>1.11917</v>
      </c>
      <c r="I7091">
        <v>5.62</v>
      </c>
      <c r="J7091" s="355">
        <v>26076.43</v>
      </c>
    </row>
    <row r="7092" spans="1:10" x14ac:dyDescent="0.2">
      <c r="A7092">
        <v>17214</v>
      </c>
      <c r="B7092" s="585">
        <v>43685.684027777781</v>
      </c>
      <c r="C7092" s="376" t="s">
        <v>93</v>
      </c>
      <c r="D7092" s="355">
        <v>3535</v>
      </c>
      <c r="E7092">
        <v>0.01</v>
      </c>
      <c r="F7092">
        <v>1.1191599999999999</v>
      </c>
      <c r="G7092" s="355">
        <v>0</v>
      </c>
      <c r="H7092">
        <v>0</v>
      </c>
    </row>
    <row r="7093" spans="1:10" x14ac:dyDescent="0.2">
      <c r="A7093">
        <v>17222</v>
      </c>
      <c r="B7093" s="585">
        <v>43689.431944444441</v>
      </c>
      <c r="C7093" s="376" t="s">
        <v>2050</v>
      </c>
      <c r="D7093" s="355">
        <v>3535</v>
      </c>
      <c r="E7093">
        <v>0.01</v>
      </c>
      <c r="F7093">
        <v>1.11772</v>
      </c>
      <c r="G7093" s="355">
        <v>0</v>
      </c>
      <c r="H7093">
        <v>1.11772</v>
      </c>
      <c r="I7093">
        <v>1.5</v>
      </c>
      <c r="J7093" s="355">
        <v>26077.93</v>
      </c>
    </row>
    <row r="7094" spans="1:10" x14ac:dyDescent="0.2">
      <c r="A7094">
        <v>17223</v>
      </c>
      <c r="B7094" s="585">
        <v>43689.431944444441</v>
      </c>
      <c r="C7094" s="376" t="s">
        <v>93</v>
      </c>
      <c r="D7094" s="355">
        <v>3536</v>
      </c>
      <c r="E7094">
        <v>0.01</v>
      </c>
      <c r="F7094">
        <v>1.11758</v>
      </c>
      <c r="G7094" s="355">
        <v>0</v>
      </c>
      <c r="H7094">
        <v>0</v>
      </c>
    </row>
    <row r="7095" spans="1:10" x14ac:dyDescent="0.2">
      <c r="A7095">
        <v>17246</v>
      </c>
      <c r="B7095" s="585">
        <v>43690.263194444444</v>
      </c>
      <c r="C7095" s="376" t="s">
        <v>2050</v>
      </c>
      <c r="D7095" s="355">
        <v>3536</v>
      </c>
      <c r="E7095">
        <v>0.01</v>
      </c>
      <c r="F7095">
        <v>1.11842</v>
      </c>
      <c r="G7095" s="355">
        <v>0</v>
      </c>
      <c r="H7095">
        <v>1.11842</v>
      </c>
      <c r="I7095">
        <v>-0.84</v>
      </c>
      <c r="J7095" s="355">
        <v>26087.58</v>
      </c>
    </row>
    <row r="7096" spans="1:10" x14ac:dyDescent="0.2">
      <c r="A7096">
        <v>17225</v>
      </c>
      <c r="B7096" s="585">
        <v>43689.435416666667</v>
      </c>
      <c r="C7096" s="376" t="s">
        <v>92</v>
      </c>
      <c r="D7096" s="355">
        <v>3537</v>
      </c>
      <c r="E7096">
        <v>0.03</v>
      </c>
      <c r="F7096">
        <v>1.1170100000000001</v>
      </c>
      <c r="G7096" s="355">
        <v>0</v>
      </c>
      <c r="H7096">
        <v>0</v>
      </c>
    </row>
    <row r="7097" spans="1:10" x14ac:dyDescent="0.2">
      <c r="A7097">
        <v>17234</v>
      </c>
      <c r="B7097" s="585">
        <v>43689.661805555559</v>
      </c>
      <c r="C7097" s="376" t="s">
        <v>2050</v>
      </c>
      <c r="D7097" s="355">
        <v>3537</v>
      </c>
      <c r="E7097">
        <v>0.03</v>
      </c>
      <c r="F7097">
        <v>1.12121</v>
      </c>
      <c r="G7097" s="355">
        <v>0</v>
      </c>
      <c r="H7097">
        <v>1.12121</v>
      </c>
      <c r="I7097">
        <v>12.39</v>
      </c>
      <c r="J7097" s="355">
        <v>26086.92</v>
      </c>
    </row>
    <row r="7098" spans="1:10" x14ac:dyDescent="0.2">
      <c r="A7098">
        <v>17229</v>
      </c>
      <c r="B7098" s="585">
        <v>43689.661805555559</v>
      </c>
      <c r="C7098" s="376" t="s">
        <v>93</v>
      </c>
      <c r="D7098" s="355">
        <v>3538</v>
      </c>
      <c r="E7098">
        <v>0.02</v>
      </c>
      <c r="F7098">
        <v>1.1210899999999999</v>
      </c>
      <c r="G7098" s="355">
        <v>0</v>
      </c>
      <c r="H7098">
        <v>0</v>
      </c>
    </row>
    <row r="7099" spans="1:10" x14ac:dyDescent="0.2">
      <c r="A7099">
        <v>17247</v>
      </c>
      <c r="B7099" s="585">
        <v>43690.263194444444</v>
      </c>
      <c r="C7099" s="376" t="s">
        <v>2050</v>
      </c>
      <c r="D7099" s="355">
        <v>3538</v>
      </c>
      <c r="E7099">
        <v>0.02</v>
      </c>
      <c r="F7099">
        <v>1.11842</v>
      </c>
      <c r="G7099" s="355">
        <v>0</v>
      </c>
      <c r="H7099">
        <v>1.11842</v>
      </c>
      <c r="I7099">
        <v>5.33</v>
      </c>
      <c r="J7099" s="355">
        <v>26092.91</v>
      </c>
    </row>
    <row r="7100" spans="1:10" x14ac:dyDescent="0.2">
      <c r="A7100">
        <v>17235</v>
      </c>
      <c r="B7100" s="585">
        <v>43689.661805555559</v>
      </c>
      <c r="C7100" s="376" t="s">
        <v>92</v>
      </c>
      <c r="D7100" s="355">
        <v>3539</v>
      </c>
      <c r="E7100">
        <v>0.01</v>
      </c>
      <c r="F7100">
        <v>1.1212599999999999</v>
      </c>
      <c r="G7100" s="355">
        <v>0</v>
      </c>
      <c r="H7100">
        <v>0</v>
      </c>
    </row>
    <row r="7101" spans="1:10" x14ac:dyDescent="0.2">
      <c r="A7101">
        <v>17237</v>
      </c>
      <c r="B7101" s="585">
        <v>43689.759722222225</v>
      </c>
      <c r="C7101" s="376" t="s">
        <v>2050</v>
      </c>
      <c r="D7101" s="355">
        <v>3539</v>
      </c>
      <c r="E7101">
        <v>0.01</v>
      </c>
      <c r="F7101">
        <v>1.12283</v>
      </c>
      <c r="G7101" s="355">
        <v>0</v>
      </c>
      <c r="H7101">
        <v>1.12283</v>
      </c>
      <c r="I7101">
        <v>1.5</v>
      </c>
      <c r="J7101" s="355">
        <v>26088.42</v>
      </c>
    </row>
    <row r="7102" spans="1:10" x14ac:dyDescent="0.2">
      <c r="A7102">
        <v>17238</v>
      </c>
      <c r="B7102" s="585">
        <v>43689.759722222225</v>
      </c>
      <c r="C7102" s="376" t="s">
        <v>92</v>
      </c>
      <c r="D7102" s="355">
        <v>3540</v>
      </c>
      <c r="E7102">
        <v>0.01</v>
      </c>
      <c r="F7102">
        <v>1.1228499999999999</v>
      </c>
      <c r="G7102" s="355">
        <v>0</v>
      </c>
      <c r="H7102">
        <v>0</v>
      </c>
    </row>
    <row r="7103" spans="1:10" x14ac:dyDescent="0.2">
      <c r="A7103">
        <v>17253</v>
      </c>
      <c r="B7103" s="585">
        <v>43690.563194444447</v>
      </c>
      <c r="C7103" s="376" t="s">
        <v>2050</v>
      </c>
      <c r="D7103" s="355">
        <v>3540</v>
      </c>
      <c r="E7103">
        <v>0.01</v>
      </c>
      <c r="F7103">
        <v>1.12212</v>
      </c>
      <c r="G7103" s="355">
        <v>0</v>
      </c>
      <c r="H7103">
        <v>1.12212</v>
      </c>
      <c r="I7103">
        <v>-0.92</v>
      </c>
      <c r="J7103" s="355">
        <v>26091.99</v>
      </c>
    </row>
    <row r="7104" spans="1:10" x14ac:dyDescent="0.2">
      <c r="A7104">
        <v>17243</v>
      </c>
      <c r="B7104" s="585">
        <v>43690.238888888889</v>
      </c>
      <c r="C7104" s="376" t="s">
        <v>92</v>
      </c>
      <c r="D7104" s="355">
        <v>3541</v>
      </c>
      <c r="E7104">
        <v>0.02</v>
      </c>
      <c r="F7104">
        <v>1.11934</v>
      </c>
      <c r="G7104" s="355">
        <v>0</v>
      </c>
      <c r="H7104">
        <v>0</v>
      </c>
    </row>
    <row r="7105" spans="1:10" x14ac:dyDescent="0.2">
      <c r="A7105">
        <v>17254</v>
      </c>
      <c r="B7105" s="585">
        <v>43690.563194444447</v>
      </c>
      <c r="C7105" s="376" t="s">
        <v>2050</v>
      </c>
      <c r="D7105" s="355">
        <v>3541</v>
      </c>
      <c r="E7105">
        <v>0.02</v>
      </c>
      <c r="F7105">
        <v>1.12212</v>
      </c>
      <c r="G7105" s="355">
        <v>0</v>
      </c>
      <c r="H7105">
        <v>1.12212</v>
      </c>
      <c r="I7105">
        <v>5.42</v>
      </c>
      <c r="J7105" s="355">
        <v>26097.41</v>
      </c>
    </row>
    <row r="7106" spans="1:10" x14ac:dyDescent="0.2">
      <c r="A7106">
        <v>17248</v>
      </c>
      <c r="B7106" s="585">
        <v>43690.263194444444</v>
      </c>
      <c r="C7106" s="376" t="s">
        <v>93</v>
      </c>
      <c r="D7106" s="355">
        <v>3542</v>
      </c>
      <c r="E7106">
        <v>0.01</v>
      </c>
      <c r="F7106">
        <v>1.1184099999999999</v>
      </c>
      <c r="G7106" s="355">
        <v>0</v>
      </c>
      <c r="H7106">
        <v>0</v>
      </c>
    </row>
    <row r="7107" spans="1:10" x14ac:dyDescent="0.2">
      <c r="A7107">
        <v>17257</v>
      </c>
      <c r="B7107" s="585">
        <v>43690.700694444444</v>
      </c>
      <c r="C7107" s="376" t="s">
        <v>2050</v>
      </c>
      <c r="D7107" s="355">
        <v>3542</v>
      </c>
      <c r="E7107">
        <v>0.01</v>
      </c>
      <c r="F7107">
        <v>1.11917</v>
      </c>
      <c r="G7107" s="355">
        <v>0</v>
      </c>
      <c r="H7107">
        <v>1.11917</v>
      </c>
      <c r="I7107">
        <v>-0.83</v>
      </c>
      <c r="J7107" s="355">
        <v>26096.58</v>
      </c>
    </row>
    <row r="7108" spans="1:10" x14ac:dyDescent="0.2">
      <c r="A7108">
        <v>17250</v>
      </c>
      <c r="B7108" s="585">
        <v>43690.561111111114</v>
      </c>
      <c r="C7108" s="376" t="s">
        <v>93</v>
      </c>
      <c r="D7108" s="355">
        <v>3543</v>
      </c>
      <c r="E7108">
        <v>0.02</v>
      </c>
      <c r="F7108">
        <v>1.12191</v>
      </c>
      <c r="G7108" s="355">
        <v>0</v>
      </c>
      <c r="H7108">
        <v>0</v>
      </c>
    </row>
    <row r="7109" spans="1:10" x14ac:dyDescent="0.2">
      <c r="A7109">
        <v>17258</v>
      </c>
      <c r="B7109" s="585">
        <v>43690.700694444444</v>
      </c>
      <c r="C7109" s="376" t="s">
        <v>2050</v>
      </c>
      <c r="D7109" s="355">
        <v>3543</v>
      </c>
      <c r="E7109">
        <v>0.02</v>
      </c>
      <c r="F7109">
        <v>1.11917</v>
      </c>
      <c r="G7109" s="355">
        <v>0</v>
      </c>
      <c r="H7109">
        <v>1.11917</v>
      </c>
      <c r="I7109">
        <v>5.34</v>
      </c>
      <c r="J7109" s="355">
        <v>26101.919999999998</v>
      </c>
    </row>
    <row r="7110" spans="1:10" x14ac:dyDescent="0.2">
      <c r="A7110">
        <v>17255</v>
      </c>
      <c r="B7110" s="585">
        <v>43690.563194444447</v>
      </c>
      <c r="C7110" s="376" t="s">
        <v>92</v>
      </c>
      <c r="D7110" s="355">
        <v>3544</v>
      </c>
      <c r="E7110">
        <v>0.01</v>
      </c>
      <c r="F7110">
        <v>1.12215</v>
      </c>
      <c r="G7110" s="355">
        <v>0</v>
      </c>
      <c r="H7110">
        <v>0</v>
      </c>
    </row>
    <row r="7111" spans="1:10" x14ac:dyDescent="0.2">
      <c r="A7111">
        <v>17328</v>
      </c>
      <c r="B7111" s="585">
        <v>43700.770833333336</v>
      </c>
      <c r="C7111" s="376" t="s">
        <v>2050</v>
      </c>
      <c r="D7111" s="355">
        <v>3544</v>
      </c>
      <c r="E7111">
        <v>0.01</v>
      </c>
      <c r="F7111">
        <v>1.1144099999999999</v>
      </c>
      <c r="G7111" s="355">
        <v>0</v>
      </c>
      <c r="H7111">
        <v>1.1144099999999999</v>
      </c>
      <c r="I7111">
        <v>-9.24</v>
      </c>
      <c r="J7111" s="355">
        <v>26100.18</v>
      </c>
    </row>
    <row r="7112" spans="1:10" x14ac:dyDescent="0.2">
      <c r="A7112">
        <v>17259</v>
      </c>
      <c r="B7112" s="585">
        <v>43690.701388888891</v>
      </c>
      <c r="C7112" s="376" t="s">
        <v>93</v>
      </c>
      <c r="D7112" s="355">
        <v>3545</v>
      </c>
      <c r="E7112">
        <v>0.01</v>
      </c>
      <c r="F7112">
        <v>1.1190199999999999</v>
      </c>
      <c r="G7112" s="355">
        <v>0</v>
      </c>
      <c r="H7112">
        <v>0</v>
      </c>
    </row>
    <row r="7113" spans="1:10" x14ac:dyDescent="0.2">
      <c r="A7113">
        <v>17264</v>
      </c>
      <c r="B7113" s="585">
        <v>43690.705555555556</v>
      </c>
      <c r="C7113" s="376" t="s">
        <v>2050</v>
      </c>
      <c r="D7113" s="355">
        <v>3545</v>
      </c>
      <c r="E7113">
        <v>0.01</v>
      </c>
      <c r="F7113">
        <v>1.1174500000000001</v>
      </c>
      <c r="G7113" s="355">
        <v>0</v>
      </c>
      <c r="H7113">
        <v>1.1174500000000001</v>
      </c>
      <c r="I7113">
        <v>1.5</v>
      </c>
      <c r="J7113" s="355">
        <v>26103.42</v>
      </c>
    </row>
    <row r="7114" spans="1:10" x14ac:dyDescent="0.2">
      <c r="A7114">
        <v>17261</v>
      </c>
      <c r="B7114" s="585">
        <v>43690.704861111109</v>
      </c>
      <c r="C7114" s="376" t="s">
        <v>92</v>
      </c>
      <c r="D7114" s="355">
        <v>3546</v>
      </c>
      <c r="E7114">
        <v>0.02</v>
      </c>
      <c r="F7114">
        <v>1.1186400000000001</v>
      </c>
      <c r="G7114" s="355">
        <v>0</v>
      </c>
      <c r="H7114">
        <v>0</v>
      </c>
    </row>
    <row r="7115" spans="1:10" x14ac:dyDescent="0.2">
      <c r="A7115">
        <v>17329</v>
      </c>
      <c r="B7115" s="585">
        <v>43700.770833333336</v>
      </c>
      <c r="C7115" s="376" t="s">
        <v>2050</v>
      </c>
      <c r="D7115" s="355">
        <v>3546</v>
      </c>
      <c r="E7115">
        <v>0.02</v>
      </c>
      <c r="F7115">
        <v>1.1144099999999999</v>
      </c>
      <c r="G7115" s="355">
        <v>0</v>
      </c>
      <c r="H7115">
        <v>1.1144099999999999</v>
      </c>
      <c r="I7115">
        <v>-11.45</v>
      </c>
      <c r="J7115" s="355">
        <v>26088.720000000001</v>
      </c>
    </row>
    <row r="7116" spans="1:10" x14ac:dyDescent="0.2">
      <c r="A7116">
        <v>17265</v>
      </c>
      <c r="B7116" s="585">
        <v>43690.708333333336</v>
      </c>
      <c r="C7116" s="376" t="s">
        <v>93</v>
      </c>
      <c r="D7116" s="355">
        <v>3547</v>
      </c>
      <c r="E7116">
        <v>0.01</v>
      </c>
      <c r="F7116">
        <v>1.1182300000000001</v>
      </c>
      <c r="G7116" s="355">
        <v>0</v>
      </c>
      <c r="H7116">
        <v>0</v>
      </c>
    </row>
    <row r="7117" spans="1:10" x14ac:dyDescent="0.2">
      <c r="A7117">
        <v>17270</v>
      </c>
      <c r="B7117" s="585">
        <v>43691.345138888886</v>
      </c>
      <c r="C7117" s="376" t="s">
        <v>2050</v>
      </c>
      <c r="D7117" s="355">
        <v>3547</v>
      </c>
      <c r="E7117">
        <v>0.01</v>
      </c>
      <c r="F7117">
        <v>1.11673</v>
      </c>
      <c r="G7117" s="355">
        <v>0</v>
      </c>
      <c r="H7117">
        <v>1.11673</v>
      </c>
      <c r="I7117">
        <v>1.5</v>
      </c>
      <c r="J7117" s="355">
        <v>26104.92</v>
      </c>
    </row>
    <row r="7118" spans="1:10" x14ac:dyDescent="0.2">
      <c r="A7118">
        <v>17271</v>
      </c>
      <c r="B7118" s="585">
        <v>43691.345138888886</v>
      </c>
      <c r="C7118" s="376" t="s">
        <v>93</v>
      </c>
      <c r="D7118" s="355">
        <v>3548</v>
      </c>
      <c r="E7118">
        <v>0.01</v>
      </c>
      <c r="F7118">
        <v>1.1166799999999999</v>
      </c>
      <c r="G7118" s="355">
        <v>0</v>
      </c>
      <c r="H7118">
        <v>0</v>
      </c>
    </row>
    <row r="7119" spans="1:10" x14ac:dyDescent="0.2">
      <c r="A7119">
        <v>17277</v>
      </c>
      <c r="B7119" s="585">
        <v>43691.71597222222</v>
      </c>
      <c r="C7119" s="376" t="s">
        <v>2050</v>
      </c>
      <c r="D7119" s="355">
        <v>3548</v>
      </c>
      <c r="E7119">
        <v>0.01</v>
      </c>
      <c r="F7119">
        <v>1.11511</v>
      </c>
      <c r="G7119" s="355">
        <v>0</v>
      </c>
      <c r="H7119">
        <v>1.11511</v>
      </c>
      <c r="I7119">
        <v>1.5</v>
      </c>
      <c r="J7119" s="355">
        <v>26106.42</v>
      </c>
    </row>
    <row r="7120" spans="1:10" x14ac:dyDescent="0.2">
      <c r="A7120">
        <v>17273</v>
      </c>
      <c r="B7120" s="585">
        <v>43691.71597222222</v>
      </c>
      <c r="C7120" s="376" t="s">
        <v>92</v>
      </c>
      <c r="D7120" s="355">
        <v>3549</v>
      </c>
      <c r="E7120">
        <v>0.03</v>
      </c>
      <c r="F7120">
        <v>1.11514</v>
      </c>
      <c r="G7120" s="355">
        <v>0</v>
      </c>
      <c r="H7120">
        <v>0</v>
      </c>
    </row>
    <row r="7121" spans="1:10" x14ac:dyDescent="0.2">
      <c r="A7121">
        <v>17330</v>
      </c>
      <c r="B7121" s="585">
        <v>43700.770833333336</v>
      </c>
      <c r="C7121" s="376" t="s">
        <v>2050</v>
      </c>
      <c r="D7121" s="355">
        <v>3549</v>
      </c>
      <c r="E7121">
        <v>0.03</v>
      </c>
      <c r="F7121">
        <v>1.1144099999999999</v>
      </c>
      <c r="G7121" s="355">
        <v>0</v>
      </c>
      <c r="H7121">
        <v>1.1144099999999999</v>
      </c>
      <c r="I7121">
        <v>-6.32</v>
      </c>
      <c r="J7121" s="355">
        <v>26082.400000000001</v>
      </c>
    </row>
    <row r="7122" spans="1:10" x14ac:dyDescent="0.2">
      <c r="A7122">
        <v>17278</v>
      </c>
      <c r="B7122" s="585">
        <v>43691.71597222222</v>
      </c>
      <c r="C7122" s="376" t="s">
        <v>93</v>
      </c>
      <c r="D7122" s="355">
        <v>3550</v>
      </c>
      <c r="E7122">
        <v>0.01</v>
      </c>
      <c r="F7122">
        <v>1.1150800000000001</v>
      </c>
      <c r="G7122" s="355">
        <v>0</v>
      </c>
      <c r="H7122">
        <v>0</v>
      </c>
    </row>
    <row r="7123" spans="1:10" x14ac:dyDescent="0.2">
      <c r="A7123">
        <v>17280</v>
      </c>
      <c r="B7123" s="585">
        <v>43691.900694444441</v>
      </c>
      <c r="C7123" s="376" t="s">
        <v>2050</v>
      </c>
      <c r="D7123" s="355">
        <v>3550</v>
      </c>
      <c r="E7123">
        <v>0.01</v>
      </c>
      <c r="F7123">
        <v>1.11351</v>
      </c>
      <c r="G7123" s="355">
        <v>0</v>
      </c>
      <c r="H7123">
        <v>1.11351</v>
      </c>
      <c r="I7123">
        <v>1.5</v>
      </c>
      <c r="J7123" s="355">
        <v>26107.919999999998</v>
      </c>
    </row>
    <row r="7124" spans="1:10" x14ac:dyDescent="0.2">
      <c r="A7124">
        <v>17281</v>
      </c>
      <c r="B7124" s="585">
        <v>43691.900694444441</v>
      </c>
      <c r="C7124" s="376" t="s">
        <v>93</v>
      </c>
      <c r="D7124" s="355">
        <v>3551</v>
      </c>
      <c r="E7124">
        <v>0.01</v>
      </c>
      <c r="F7124">
        <v>1.11338</v>
      </c>
      <c r="G7124" s="355">
        <v>0</v>
      </c>
      <c r="H7124">
        <v>0</v>
      </c>
    </row>
    <row r="7125" spans="1:10" x14ac:dyDescent="0.2">
      <c r="A7125">
        <v>17287</v>
      </c>
      <c r="B7125" s="585">
        <v>43692.698611111111</v>
      </c>
      <c r="C7125" s="376" t="s">
        <v>2050</v>
      </c>
      <c r="D7125" s="355">
        <v>3551</v>
      </c>
      <c r="E7125">
        <v>0.01</v>
      </c>
      <c r="F7125">
        <v>1.1120099999999999</v>
      </c>
      <c r="G7125" s="355">
        <v>0</v>
      </c>
      <c r="H7125">
        <v>1.1120099999999999</v>
      </c>
      <c r="I7125">
        <v>1.5</v>
      </c>
      <c r="J7125" s="355">
        <v>26109.41</v>
      </c>
    </row>
    <row r="7126" spans="1:10" x14ac:dyDescent="0.2">
      <c r="A7126">
        <v>17288</v>
      </c>
      <c r="B7126" s="585">
        <v>43692.70208333333</v>
      </c>
      <c r="C7126" s="376" t="s">
        <v>92</v>
      </c>
      <c r="D7126" s="355">
        <v>3552</v>
      </c>
      <c r="E7126">
        <v>0.06</v>
      </c>
      <c r="F7126">
        <v>1.1116299999999999</v>
      </c>
      <c r="G7126" s="355">
        <v>0</v>
      </c>
      <c r="H7126">
        <v>0</v>
      </c>
    </row>
    <row r="7127" spans="1:10" x14ac:dyDescent="0.2">
      <c r="A7127">
        <v>17331</v>
      </c>
      <c r="B7127" s="585">
        <v>43700.770833333336</v>
      </c>
      <c r="C7127" s="376" t="s">
        <v>2050</v>
      </c>
      <c r="D7127" s="355">
        <v>3552</v>
      </c>
      <c r="E7127">
        <v>0.06</v>
      </c>
      <c r="F7127">
        <v>1.1144099999999999</v>
      </c>
      <c r="G7127" s="355">
        <v>0</v>
      </c>
      <c r="H7127">
        <v>1.1144099999999999</v>
      </c>
      <c r="I7127">
        <v>10.56</v>
      </c>
      <c r="J7127" s="355">
        <v>26092.959999999999</v>
      </c>
    </row>
    <row r="7128" spans="1:10" x14ac:dyDescent="0.2">
      <c r="A7128">
        <v>17297</v>
      </c>
      <c r="B7128" s="585">
        <v>43693.500694444447</v>
      </c>
      <c r="C7128" s="376" t="s">
        <v>92</v>
      </c>
      <c r="D7128" s="355">
        <v>3553</v>
      </c>
      <c r="E7128">
        <v>0.1</v>
      </c>
      <c r="F7128">
        <v>1.10812</v>
      </c>
      <c r="G7128" s="355">
        <v>0</v>
      </c>
      <c r="H7128">
        <v>0</v>
      </c>
    </row>
    <row r="7129" spans="1:10" x14ac:dyDescent="0.2">
      <c r="A7129">
        <v>17332</v>
      </c>
      <c r="B7129" s="585">
        <v>43700.770833333336</v>
      </c>
      <c r="C7129" s="376" t="s">
        <v>2050</v>
      </c>
      <c r="D7129" s="355">
        <v>3553</v>
      </c>
      <c r="E7129">
        <v>0.1</v>
      </c>
      <c r="F7129">
        <v>1.1144099999999999</v>
      </c>
      <c r="G7129" s="355">
        <v>0</v>
      </c>
      <c r="H7129">
        <v>1.1144099999999999</v>
      </c>
      <c r="I7129">
        <v>53.88</v>
      </c>
      <c r="J7129" s="355">
        <v>26146.85</v>
      </c>
    </row>
  </sheetData>
  <sortState ref="A2:J7129">
    <sortCondition ref="D2:D7129"/>
    <sortCondition ref="B2:B7129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D9"/>
  <sheetViews>
    <sheetView topLeftCell="B1" workbookViewId="0">
      <selection activeCell="K16" sqref="K16"/>
    </sheetView>
  </sheetViews>
  <sheetFormatPr defaultRowHeight="12.75" x14ac:dyDescent="0.2"/>
  <cols>
    <col min="1" max="16384" width="9.140625" style="550"/>
  </cols>
  <sheetData>
    <row r="1" spans="1:30" ht="15" x14ac:dyDescent="0.25">
      <c r="A1" s="694" t="s">
        <v>295</v>
      </c>
      <c r="B1" s="691" t="s">
        <v>2117</v>
      </c>
      <c r="C1" s="692"/>
      <c r="D1" s="692"/>
      <c r="E1" s="692"/>
      <c r="F1" s="692"/>
      <c r="G1" s="692"/>
      <c r="H1" s="692"/>
      <c r="I1" s="692"/>
      <c r="J1" s="692"/>
      <c r="K1" s="692"/>
      <c r="L1" s="692"/>
      <c r="M1" s="693"/>
      <c r="N1" s="689" t="s">
        <v>2030</v>
      </c>
      <c r="O1" s="689" t="s">
        <v>2029</v>
      </c>
      <c r="P1" s="357"/>
      <c r="Q1" s="694" t="s">
        <v>295</v>
      </c>
      <c r="R1" s="691" t="s">
        <v>2031</v>
      </c>
      <c r="S1" s="692"/>
      <c r="T1" s="692"/>
      <c r="U1" s="692"/>
      <c r="V1" s="692"/>
      <c r="W1" s="692"/>
      <c r="X1" s="692"/>
      <c r="Y1" s="692"/>
      <c r="Z1" s="692"/>
      <c r="AA1" s="692"/>
      <c r="AB1" s="692"/>
      <c r="AC1" s="693"/>
      <c r="AD1" s="689" t="s">
        <v>2032</v>
      </c>
    </row>
    <row r="2" spans="1:30" ht="13.5" thickBot="1" x14ac:dyDescent="0.25">
      <c r="A2" s="695"/>
      <c r="B2" s="570" t="s">
        <v>2053</v>
      </c>
      <c r="C2" s="571" t="s">
        <v>2033</v>
      </c>
      <c r="D2" s="571" t="s">
        <v>2034</v>
      </c>
      <c r="E2" s="571" t="s">
        <v>2035</v>
      </c>
      <c r="F2" s="571" t="s">
        <v>296</v>
      </c>
      <c r="G2" s="571" t="s">
        <v>2036</v>
      </c>
      <c r="H2" s="571" t="s">
        <v>2037</v>
      </c>
      <c r="I2" s="571" t="s">
        <v>2038</v>
      </c>
      <c r="J2" s="571" t="s">
        <v>2041</v>
      </c>
      <c r="K2" s="571" t="s">
        <v>2039</v>
      </c>
      <c r="L2" s="571" t="s">
        <v>2040</v>
      </c>
      <c r="M2" s="572" t="s">
        <v>2042</v>
      </c>
      <c r="N2" s="690"/>
      <c r="O2" s="690"/>
      <c r="P2" s="357"/>
      <c r="Q2" s="695"/>
      <c r="R2" s="570" t="s">
        <v>2053</v>
      </c>
      <c r="S2" s="571" t="s">
        <v>2033</v>
      </c>
      <c r="T2" s="571" t="s">
        <v>2034</v>
      </c>
      <c r="U2" s="571" t="s">
        <v>2035</v>
      </c>
      <c r="V2" s="571" t="s">
        <v>296</v>
      </c>
      <c r="W2" s="571" t="s">
        <v>2036</v>
      </c>
      <c r="X2" s="571" t="s">
        <v>2037</v>
      </c>
      <c r="Y2" s="571" t="s">
        <v>2038</v>
      </c>
      <c r="Z2" s="571" t="s">
        <v>2041</v>
      </c>
      <c r="AA2" s="571" t="s">
        <v>2039</v>
      </c>
      <c r="AB2" s="571" t="s">
        <v>2040</v>
      </c>
      <c r="AC2" s="572" t="s">
        <v>2042</v>
      </c>
      <c r="AD2" s="690"/>
    </row>
    <row r="3" spans="1:30" ht="13.5" thickBot="1" x14ac:dyDescent="0.25">
      <c r="A3" s="531"/>
      <c r="B3" s="532"/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4"/>
      <c r="N3" s="565">
        <f t="shared" ref="N3:N9" si="0">IF(COUNT(B3:M3)=0,0,AVERAGE(B3:M3))</f>
        <v>0</v>
      </c>
      <c r="O3" s="578">
        <f t="shared" ref="O3:O8" si="1">SUM(B3:M3)</f>
        <v>0</v>
      </c>
      <c r="P3" s="357"/>
      <c r="Q3" s="535"/>
      <c r="R3" s="532"/>
      <c r="S3" s="533"/>
      <c r="T3" s="533"/>
      <c r="U3" s="533"/>
      <c r="V3" s="533"/>
      <c r="W3" s="533"/>
      <c r="X3" s="533"/>
      <c r="Y3" s="533"/>
      <c r="Z3" s="533"/>
      <c r="AA3" s="533"/>
      <c r="AB3" s="533"/>
      <c r="AC3" s="534"/>
      <c r="AD3" s="565" t="str">
        <f>IF(COUNT(R3:AC3)=0,"",AVERAGE(R3:AC3))</f>
        <v/>
      </c>
    </row>
    <row r="4" spans="1:30" ht="13.5" thickBot="1" x14ac:dyDescent="0.25">
      <c r="A4" s="536"/>
      <c r="B4" s="537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9"/>
      <c r="N4" s="565">
        <f t="shared" si="0"/>
        <v>0</v>
      </c>
      <c r="O4" s="578">
        <f t="shared" si="1"/>
        <v>0</v>
      </c>
      <c r="P4" s="357"/>
      <c r="Q4" s="540"/>
      <c r="R4" s="537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9"/>
      <c r="AD4" s="565" t="str">
        <f t="shared" ref="AD4:AD8" si="2">IF(COUNT(R4:AC4)=0,"",AVERAGE(R4:AC4))</f>
        <v/>
      </c>
    </row>
    <row r="5" spans="1:30" ht="13.5" thickBot="1" x14ac:dyDescent="0.25">
      <c r="A5" s="536"/>
      <c r="B5" s="537"/>
      <c r="C5" s="538"/>
      <c r="D5" s="538"/>
      <c r="E5" s="538"/>
      <c r="F5" s="538"/>
      <c r="G5" s="538"/>
      <c r="H5" s="538"/>
      <c r="I5" s="538"/>
      <c r="J5" s="538"/>
      <c r="K5" s="538"/>
      <c r="L5" s="538"/>
      <c r="M5" s="539"/>
      <c r="N5" s="565">
        <f t="shared" si="0"/>
        <v>0</v>
      </c>
      <c r="O5" s="578">
        <f t="shared" si="1"/>
        <v>0</v>
      </c>
      <c r="P5" s="357"/>
      <c r="Q5" s="540"/>
      <c r="R5" s="537"/>
      <c r="S5" s="538"/>
      <c r="T5" s="538"/>
      <c r="U5" s="538"/>
      <c r="V5" s="538"/>
      <c r="W5" s="538"/>
      <c r="X5" s="538"/>
      <c r="Y5" s="538"/>
      <c r="Z5" s="538"/>
      <c r="AA5" s="538"/>
      <c r="AB5" s="538"/>
      <c r="AC5" s="539"/>
      <c r="AD5" s="565" t="str">
        <f t="shared" si="2"/>
        <v/>
      </c>
    </row>
    <row r="6" spans="1:30" ht="13.5" thickBot="1" x14ac:dyDescent="0.25">
      <c r="A6" s="536"/>
      <c r="B6" s="537"/>
      <c r="C6" s="538"/>
      <c r="D6" s="538"/>
      <c r="E6" s="538"/>
      <c r="F6" s="538"/>
      <c r="G6" s="538"/>
      <c r="H6" s="538"/>
      <c r="I6" s="538"/>
      <c r="J6" s="538"/>
      <c r="K6" s="538"/>
      <c r="L6" s="538"/>
      <c r="M6" s="539"/>
      <c r="N6" s="565">
        <f t="shared" si="0"/>
        <v>0</v>
      </c>
      <c r="O6" s="578">
        <f t="shared" si="1"/>
        <v>0</v>
      </c>
      <c r="P6" s="357"/>
      <c r="Q6" s="540"/>
      <c r="R6" s="537"/>
      <c r="S6" s="538"/>
      <c r="T6" s="538"/>
      <c r="U6" s="538"/>
      <c r="V6" s="538"/>
      <c r="W6" s="538"/>
      <c r="X6" s="538"/>
      <c r="Y6" s="538"/>
      <c r="Z6" s="538"/>
      <c r="AA6" s="538"/>
      <c r="AB6" s="538"/>
      <c r="AC6" s="539"/>
      <c r="AD6" s="565" t="str">
        <f t="shared" si="2"/>
        <v/>
      </c>
    </row>
    <row r="7" spans="1:30" ht="13.5" thickBot="1" x14ac:dyDescent="0.25">
      <c r="A7" s="536"/>
      <c r="B7" s="537"/>
      <c r="C7" s="538"/>
      <c r="D7" s="538"/>
      <c r="E7" s="538"/>
      <c r="F7" s="538"/>
      <c r="G7" s="538"/>
      <c r="H7" s="538"/>
      <c r="I7" s="538"/>
      <c r="J7" s="538"/>
      <c r="K7" s="538"/>
      <c r="L7" s="538"/>
      <c r="M7" s="539"/>
      <c r="N7" s="565">
        <f t="shared" si="0"/>
        <v>0</v>
      </c>
      <c r="O7" s="578">
        <f t="shared" si="1"/>
        <v>0</v>
      </c>
      <c r="P7" s="357"/>
      <c r="Q7" s="540"/>
      <c r="R7" s="537"/>
      <c r="S7" s="538"/>
      <c r="T7" s="538"/>
      <c r="U7" s="538"/>
      <c r="V7" s="538"/>
      <c r="W7" s="538"/>
      <c r="X7" s="538"/>
      <c r="Y7" s="538"/>
      <c r="Z7" s="538"/>
      <c r="AA7" s="538"/>
      <c r="AB7" s="538"/>
      <c r="AC7" s="539"/>
      <c r="AD7" s="565" t="str">
        <f t="shared" si="2"/>
        <v/>
      </c>
    </row>
    <row r="8" spans="1:30" ht="13.5" thickBot="1" x14ac:dyDescent="0.25">
      <c r="A8" s="541"/>
      <c r="B8" s="542"/>
      <c r="C8" s="543"/>
      <c r="D8" s="543"/>
      <c r="E8" s="543"/>
      <c r="F8" s="543"/>
      <c r="G8" s="543"/>
      <c r="H8" s="543"/>
      <c r="I8" s="543"/>
      <c r="J8" s="543"/>
      <c r="K8" s="543"/>
      <c r="L8" s="543"/>
      <c r="M8" s="544"/>
      <c r="N8" s="565">
        <f t="shared" si="0"/>
        <v>0</v>
      </c>
      <c r="O8" s="578">
        <f t="shared" si="1"/>
        <v>0</v>
      </c>
      <c r="P8" s="357"/>
      <c r="Q8" s="545"/>
      <c r="R8" s="542"/>
      <c r="S8" s="543"/>
      <c r="T8" s="543"/>
      <c r="U8" s="543"/>
      <c r="V8" s="543"/>
      <c r="W8" s="543"/>
      <c r="X8" s="543"/>
      <c r="Y8" s="543"/>
      <c r="Z8" s="543"/>
      <c r="AA8" s="543"/>
      <c r="AB8" s="543"/>
      <c r="AC8" s="544"/>
      <c r="AD8" s="565" t="str">
        <f t="shared" si="2"/>
        <v/>
      </c>
    </row>
    <row r="9" spans="1:30" ht="13.5" thickBot="1" x14ac:dyDescent="0.25">
      <c r="A9" s="546" t="s">
        <v>2043</v>
      </c>
      <c r="B9" s="576" t="str">
        <f>IF(COUNT(B3:B8)=0,"",AVERAGE(B3:B8))</f>
        <v/>
      </c>
      <c r="C9" s="580" t="str">
        <f t="shared" ref="C9:M9" si="3">IF(COUNT(C3:C8)=0,"",AVERAGE(C3:C8))</f>
        <v/>
      </c>
      <c r="D9" s="580" t="str">
        <f t="shared" si="3"/>
        <v/>
      </c>
      <c r="E9" s="580" t="str">
        <f t="shared" si="3"/>
        <v/>
      </c>
      <c r="F9" s="580" t="str">
        <f t="shared" si="3"/>
        <v/>
      </c>
      <c r="G9" s="580" t="str">
        <f t="shared" si="3"/>
        <v/>
      </c>
      <c r="H9" s="580" t="str">
        <f t="shared" si="3"/>
        <v/>
      </c>
      <c r="I9" s="580" t="str">
        <f t="shared" si="3"/>
        <v/>
      </c>
      <c r="J9" s="580" t="str">
        <f t="shared" si="3"/>
        <v/>
      </c>
      <c r="K9" s="580" t="str">
        <f t="shared" si="3"/>
        <v/>
      </c>
      <c r="L9" s="580" t="str">
        <f t="shared" si="3"/>
        <v/>
      </c>
      <c r="M9" s="579" t="str">
        <f t="shared" si="3"/>
        <v/>
      </c>
      <c r="N9" s="577">
        <f t="shared" si="0"/>
        <v>0</v>
      </c>
      <c r="O9" s="578">
        <f>SUM(O3:O8)</f>
        <v>0</v>
      </c>
      <c r="P9" s="357"/>
      <c r="Q9" s="547" t="s">
        <v>2044</v>
      </c>
      <c r="R9" s="576" t="str">
        <f>IF(COUNT(R3:R8)=0,"",AVERAGE(R3:R8))</f>
        <v/>
      </c>
      <c r="S9" s="580" t="str">
        <f t="shared" ref="S9:AC9" si="4">IF(COUNT(S3:S8)=0,"",AVERAGE(S3:S8))</f>
        <v/>
      </c>
      <c r="T9" s="580" t="str">
        <f t="shared" si="4"/>
        <v/>
      </c>
      <c r="U9" s="580" t="str">
        <f t="shared" si="4"/>
        <v/>
      </c>
      <c r="V9" s="580" t="str">
        <f t="shared" si="4"/>
        <v/>
      </c>
      <c r="W9" s="580" t="str">
        <f t="shared" si="4"/>
        <v/>
      </c>
      <c r="X9" s="580" t="str">
        <f t="shared" si="4"/>
        <v/>
      </c>
      <c r="Y9" s="580" t="str">
        <f t="shared" si="4"/>
        <v/>
      </c>
      <c r="Z9" s="580" t="str">
        <f t="shared" si="4"/>
        <v/>
      </c>
      <c r="AA9" s="580" t="str">
        <f t="shared" si="4"/>
        <v/>
      </c>
      <c r="AB9" s="580" t="str">
        <f t="shared" si="4"/>
        <v/>
      </c>
      <c r="AC9" s="579" t="str">
        <f t="shared" si="4"/>
        <v/>
      </c>
      <c r="AD9" s="577">
        <f t="shared" ref="AD9" si="5">IF(COUNT(R9:AC9)=0,0,AVERAGE(R9:AC9))</f>
        <v>0</v>
      </c>
    </row>
  </sheetData>
  <mergeCells count="7">
    <mergeCell ref="AD1:AD2"/>
    <mergeCell ref="A1:A2"/>
    <mergeCell ref="B1:M1"/>
    <mergeCell ref="N1:N2"/>
    <mergeCell ref="O1:O2"/>
    <mergeCell ref="Q1:Q2"/>
    <mergeCell ref="R1:AC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B5"/>
  <sheetViews>
    <sheetView workbookViewId="0">
      <selection activeCell="B7" sqref="B7"/>
    </sheetView>
  </sheetViews>
  <sheetFormatPr defaultRowHeight="12.75" x14ac:dyDescent="0.2"/>
  <cols>
    <col min="1" max="1" width="11.140625" customWidth="1"/>
    <col min="2" max="2" width="90.5703125" customWidth="1"/>
  </cols>
  <sheetData>
    <row r="1" spans="1:2" ht="12.75" customHeight="1" x14ac:dyDescent="0.2">
      <c r="A1" s="730" t="s">
        <v>2129</v>
      </c>
      <c r="B1" s="730"/>
    </row>
    <row r="2" spans="1:2" x14ac:dyDescent="0.2">
      <c r="A2" t="s">
        <v>2130</v>
      </c>
      <c r="B2" t="s">
        <v>2133</v>
      </c>
    </row>
    <row r="3" spans="1:2" x14ac:dyDescent="0.2">
      <c r="A3" t="s">
        <v>2131</v>
      </c>
      <c r="B3" t="s">
        <v>2132</v>
      </c>
    </row>
    <row r="4" spans="1:2" x14ac:dyDescent="0.2">
      <c r="A4" t="s">
        <v>2131</v>
      </c>
      <c r="B4" t="s">
        <v>2144</v>
      </c>
    </row>
    <row r="5" spans="1:2" x14ac:dyDescent="0.2">
      <c r="A5" t="s">
        <v>2131</v>
      </c>
      <c r="B5" t="s">
        <v>2145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Достаточность средств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  <vt:lpstr>Шаблоны</vt:lpstr>
      <vt:lpstr>Changelog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-</cp:lastModifiedBy>
  <cp:lastPrinted>2019-11-26T09:05:10Z</cp:lastPrinted>
  <dcterms:created xsi:type="dcterms:W3CDTF">2016-02-20T10:06:05Z</dcterms:created>
  <dcterms:modified xsi:type="dcterms:W3CDTF">2022-02-18T09:40:47Z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