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YandexDisk\Forex\Вабанк\"/>
    </mc:Choice>
  </mc:AlternateContent>
  <bookViews>
    <workbookView xWindow="0" yWindow="0" windowWidth="28800" windowHeight="12435"/>
  </bookViews>
  <sheets>
    <sheet name="2010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74" i="2" l="1"/>
  <c r="R73" i="2"/>
  <c r="R72" i="2"/>
  <c r="G71" i="2"/>
  <c r="G73" i="2" s="1"/>
  <c r="R71" i="2"/>
  <c r="R70" i="2"/>
  <c r="G70" i="2"/>
  <c r="R68" i="2"/>
  <c r="R69" i="2" s="1"/>
  <c r="G69" i="2"/>
  <c r="G68" i="2"/>
  <c r="R67" i="2"/>
  <c r="G67" i="2"/>
  <c r="G62" i="2"/>
  <c r="R62" i="2"/>
  <c r="R56" i="2"/>
  <c r="G56" i="2"/>
  <c r="R51" i="2"/>
  <c r="G51" i="2"/>
  <c r="G46" i="2"/>
  <c r="R46" i="2"/>
  <c r="R40" i="2"/>
  <c r="G40" i="2"/>
  <c r="R35" i="2"/>
  <c r="R34" i="2"/>
  <c r="R29" i="2"/>
  <c r="R23" i="2"/>
  <c r="R18" i="2"/>
  <c r="R12" i="2"/>
  <c r="R7" i="2"/>
  <c r="G34" i="2"/>
  <c r="G72" i="2" l="1"/>
  <c r="G29" i="2"/>
  <c r="G23" i="2"/>
  <c r="G18" i="2"/>
  <c r="G35" i="2" s="1"/>
  <c r="G12" i="2"/>
  <c r="G7" i="2"/>
</calcChain>
</file>

<file path=xl/sharedStrings.xml><?xml version="1.0" encoding="utf-8"?>
<sst xmlns="http://schemas.openxmlformats.org/spreadsheetml/2006/main" count="304" uniqueCount="57">
  <si>
    <t>Месяц</t>
  </si>
  <si>
    <t>Дата</t>
  </si>
  <si>
    <t>Пара</t>
  </si>
  <si>
    <t>январь</t>
  </si>
  <si>
    <t>Итог</t>
  </si>
  <si>
    <t>февраль</t>
  </si>
  <si>
    <t>март</t>
  </si>
  <si>
    <t>апрель</t>
  </si>
  <si>
    <t>GBPUSD</t>
  </si>
  <si>
    <t>май</t>
  </si>
  <si>
    <t>EURJPY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</si>
  <si>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</si>
  <si>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</si>
  <si>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</si>
  <si>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</si>
  <si>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</si>
  <si>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</si>
  <si>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</si>
  <si>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Операция</t>
  </si>
  <si>
    <t>С РАЗДЕЛЕНИЕМ НА ГРУППЫ 1/2/3</t>
  </si>
  <si>
    <t>Пункты за нед.</t>
  </si>
  <si>
    <t>Результат в пп</t>
  </si>
  <si>
    <t>Комментарии</t>
  </si>
  <si>
    <t>ЛУЧШАЯ ПО ВСЕМ ГРУППАМ</t>
  </si>
  <si>
    <t>AUDJPY</t>
  </si>
  <si>
    <t>SELL</t>
  </si>
  <si>
    <t>AUDUSD</t>
  </si>
  <si>
    <t>BUY</t>
  </si>
  <si>
    <t>Гэп 50 пунктов не в нашу сторону, сделка в 00:00</t>
  </si>
  <si>
    <t>Гэп 30 пунктов в нашу сторону, сделка в 00:00</t>
  </si>
  <si>
    <t>EURUSD</t>
  </si>
  <si>
    <t>Свечи у EURJPY и AUDJPY одинаково большие, выбрал евру</t>
  </si>
  <si>
    <t>Гэп 120 пунктов (плохие котировки?) против нас</t>
  </si>
  <si>
    <t>Гэп 33 пункта в нашу сторону</t>
  </si>
  <si>
    <t>Открытие с гэпом в 300пп, входил в 00:15 на небольшом откате, иначе стоп</t>
  </si>
  <si>
    <t>Гэп 22 пп в нашу сторону</t>
  </si>
  <si>
    <t>Можно было закрыть +45 или в б/у на разворотах</t>
  </si>
  <si>
    <t>Итог за полгода</t>
  </si>
  <si>
    <t>EURNZD</t>
  </si>
  <si>
    <t>GBPAUD</t>
  </si>
  <si>
    <t>максимальная просадка 90пп</t>
  </si>
  <si>
    <t>Гэп около 50пп против нас, цена сразу пошла вниз</t>
  </si>
  <si>
    <t>EURAUD</t>
  </si>
  <si>
    <t>CADJPY</t>
  </si>
  <si>
    <t>GBPCAD</t>
  </si>
  <si>
    <t>Гэп 120 пунктов против нас</t>
  </si>
  <si>
    <t>Открывался в 00:05, когда закрылся гэп</t>
  </si>
  <si>
    <t>Просадка 70пп</t>
  </si>
  <si>
    <t>Итого за полгода</t>
  </si>
  <si>
    <t>НЕТ</t>
  </si>
  <si>
    <t>не хватило 4х пунктов до тейка</t>
  </si>
  <si>
    <t>Итог за год</t>
  </si>
  <si>
    <t>Количество недель</t>
  </si>
  <si>
    <t>Убыточных сделок</t>
  </si>
  <si>
    <t>Прибыльных сделок</t>
  </si>
  <si>
    <t>Вероятность убытка</t>
  </si>
  <si>
    <t>Максимальная убыточная серия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</si>
</sst>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77">
    <xf numFmtId="0" fontId="0" fillId="0" borderId="0" xfId="0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0" xfId="0" applyNumberFormat="1"/>
    <xf numFmtId="0" fontId="0" fillId="0" borderId="7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4" fontId="0" fillId="3" borderId="4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14" fontId="0" fillId="4" borderId="4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2" fillId="0" borderId="0" xfId="0" applyFont="1"/>
    <xf numFmtId="0" fontId="3" fillId="0" borderId="0" xfId="0" applyFont="1"/>
    <xf numFmtId="14" fontId="0" fillId="6" borderId="4" xfId="0" applyNumberForma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0" borderId="7" xfId="0" applyBorder="1" applyAlignment="1">
      <alignment horizontal="center" vertical="center" textRotation="45"/>
    </xf>
    <xf numFmtId="0" fontId="0" fillId="0" borderId="6" xfId="0" applyBorder="1" applyAlignment="1">
      <alignment horizontal="center" vertical="center" textRotation="45"/>
    </xf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7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4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14" fontId="0" fillId="8" borderId="4" xfId="0" applyNumberFormat="1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14" fontId="0" fillId="3" borderId="8" xfId="0" applyNumberForma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12" xfId="0" applyBorder="1"/>
    <xf numFmtId="0" fontId="0" fillId="0" borderId="1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8" xfId="0" applyBorder="1"/>
    <xf numFmtId="0" fontId="0" fillId="3" borderId="16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2" xfId="0" applyFill="1" applyBorder="1"/>
    <xf numFmtId="0" fontId="0" fillId="3" borderId="17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8" xfId="0" applyFill="1" applyBorder="1"/>
    <xf numFmtId="0" fontId="0" fillId="4" borderId="17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8" xfId="0" applyFill="1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/>
    <xf numFmtId="9" fontId="0" fillId="0" borderId="12" xfId="1" applyFont="1" applyBorder="1"/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74"/>
  <sheetViews>
    <sheetView tabSelected="1" topLeftCell="A43" workbookViewId="0">
      <selection activeCell="U41" sqref="U41"/>
    </sheetView>
  </sheetViews>
  <sheetFormatPr defaultRowHeight="15" x14ac:dyDescent="0.25"/>
  <cols>
    <col min="3" max="3" width="14.5703125" customWidth="1"/>
    <col min="5" max="5" width="11.85546875" customWidth="1"/>
    <col min="6" max="6" width="17.85546875" customWidth="1"/>
    <col min="7" max="7" width="20.28515625" customWidth="1"/>
    <col min="9" max="9" width="12.140625" customWidth="1"/>
    <col min="12" max="12" width="13.42578125" customWidth="1"/>
    <col min="14" max="14" width="14.42578125" customWidth="1"/>
    <col min="16" max="16" width="12.7109375" customWidth="1"/>
    <col min="17" max="17" width="20.5703125" customWidth="1"/>
    <col min="18" max="18" width="15.85546875" customWidth="1"/>
  </cols>
  <sheetData>
    <row r="1" spans="2:23" x14ac:dyDescent="0.25">
      <c r="B1" s="70" t="s">
        <v>19</v>
      </c>
      <c r="C1" s="71"/>
      <c r="D1" s="71"/>
      <c r="E1" s="71"/>
      <c r="F1" s="71"/>
      <c r="G1" s="72"/>
      <c r="M1" s="70" t="s">
        <v>23</v>
      </c>
      <c r="N1" s="71"/>
      <c r="O1" s="71"/>
      <c r="P1" s="71"/>
      <c r="Q1" s="71"/>
      <c r="R1" s="72"/>
    </row>
    <row r="2" spans="2:23" x14ac:dyDescent="0.25">
      <c r="B2" s="4" t="s">
        <v>0</v>
      </c>
      <c r="C2" s="1" t="s">
        <v>1</v>
      </c>
      <c r="D2" s="1" t="s">
        <v>2</v>
      </c>
      <c r="E2" s="1" t="s">
        <v>18</v>
      </c>
      <c r="F2" s="1" t="s">
        <v>20</v>
      </c>
      <c r="G2" s="2" t="s">
        <v>21</v>
      </c>
      <c r="H2" s="26" t="s">
        <v>22</v>
      </c>
      <c r="I2" s="26"/>
      <c r="J2" s="26"/>
      <c r="K2" s="26"/>
      <c r="M2" s="4" t="s">
        <v>0</v>
      </c>
      <c r="N2" s="1" t="s">
        <v>1</v>
      </c>
      <c r="O2" s="1" t="s">
        <v>2</v>
      </c>
      <c r="P2" s="1" t="s">
        <v>18</v>
      </c>
      <c r="Q2" s="1" t="s">
        <v>20</v>
      </c>
      <c r="R2" s="2" t="s">
        <v>21</v>
      </c>
      <c r="S2" s="26" t="s">
        <v>22</v>
      </c>
      <c r="T2" s="26"/>
      <c r="U2" s="26"/>
      <c r="V2" s="26"/>
    </row>
    <row r="3" spans="2:23" x14ac:dyDescent="0.25">
      <c r="B3" s="20" t="s">
        <v>3</v>
      </c>
      <c r="C3" s="7">
        <v>40182</v>
      </c>
      <c r="D3" s="8" t="s">
        <v>24</v>
      </c>
      <c r="E3" s="8" t="s">
        <v>25</v>
      </c>
      <c r="F3" s="8">
        <v>260</v>
      </c>
      <c r="G3" s="9">
        <v>50</v>
      </c>
      <c r="M3" s="20" t="s">
        <v>3</v>
      </c>
      <c r="N3" s="7">
        <v>40182</v>
      </c>
      <c r="O3" s="8" t="s">
        <v>38</v>
      </c>
      <c r="P3" s="8" t="s">
        <v>27</v>
      </c>
      <c r="Q3" s="8">
        <v>611</v>
      </c>
      <c r="R3" s="9">
        <v>50</v>
      </c>
    </row>
    <row r="4" spans="2:23" x14ac:dyDescent="0.25">
      <c r="B4" s="20"/>
      <c r="C4" s="7">
        <v>40189</v>
      </c>
      <c r="D4" s="8" t="s">
        <v>26</v>
      </c>
      <c r="E4" s="8" t="s">
        <v>25</v>
      </c>
      <c r="F4" s="8">
        <v>250</v>
      </c>
      <c r="G4" s="9">
        <v>50</v>
      </c>
      <c r="M4" s="20"/>
      <c r="N4" s="7">
        <v>40189</v>
      </c>
      <c r="O4" s="8" t="s">
        <v>39</v>
      </c>
      <c r="P4" s="8" t="s">
        <v>27</v>
      </c>
      <c r="Q4" s="8">
        <v>600</v>
      </c>
      <c r="R4" s="9">
        <v>50</v>
      </c>
    </row>
    <row r="5" spans="2:23" x14ac:dyDescent="0.25">
      <c r="B5" s="20"/>
      <c r="C5" s="10">
        <v>40196</v>
      </c>
      <c r="D5" s="11" t="s">
        <v>10</v>
      </c>
      <c r="E5" s="11" t="s">
        <v>27</v>
      </c>
      <c r="F5" s="11">
        <v>290</v>
      </c>
      <c r="G5" s="12">
        <v>-100</v>
      </c>
      <c r="M5" s="20"/>
      <c r="N5" s="7">
        <v>40196</v>
      </c>
      <c r="O5" s="8" t="s">
        <v>39</v>
      </c>
      <c r="P5" s="8" t="s">
        <v>25</v>
      </c>
      <c r="Q5" s="8">
        <v>320</v>
      </c>
      <c r="R5" s="9">
        <v>50</v>
      </c>
      <c r="S5" s="41" t="s">
        <v>40</v>
      </c>
      <c r="T5" s="42"/>
      <c r="U5" s="42"/>
      <c r="V5" s="42"/>
      <c r="W5" s="42"/>
    </row>
    <row r="6" spans="2:23" x14ac:dyDescent="0.25">
      <c r="B6" s="20"/>
      <c r="C6" s="7">
        <v>40203</v>
      </c>
      <c r="D6" s="8" t="s">
        <v>10</v>
      </c>
      <c r="E6" s="8" t="s">
        <v>27</v>
      </c>
      <c r="F6" s="8">
        <v>340</v>
      </c>
      <c r="G6" s="9">
        <v>50</v>
      </c>
      <c r="H6" s="22" t="s">
        <v>28</v>
      </c>
      <c r="I6" s="23"/>
      <c r="J6" s="23"/>
      <c r="K6" s="23"/>
      <c r="L6" s="36"/>
      <c r="M6" s="20"/>
      <c r="N6" s="7">
        <v>40203</v>
      </c>
      <c r="O6" s="8" t="s">
        <v>38</v>
      </c>
      <c r="P6" s="8" t="s">
        <v>25</v>
      </c>
      <c r="Q6" s="8">
        <v>382</v>
      </c>
      <c r="R6" s="9">
        <v>50</v>
      </c>
      <c r="S6" s="41" t="s">
        <v>41</v>
      </c>
      <c r="T6" s="42"/>
      <c r="U6" s="42"/>
      <c r="V6" s="42"/>
      <c r="W6" s="42"/>
    </row>
    <row r="7" spans="2:23" x14ac:dyDescent="0.25">
      <c r="B7" s="29" t="s">
        <v>4</v>
      </c>
      <c r="C7" s="30"/>
      <c r="D7" s="5"/>
      <c r="E7" s="5"/>
      <c r="F7" s="5"/>
      <c r="G7" s="6">
        <f>SUM(G3:G6)</f>
        <v>50</v>
      </c>
      <c r="M7" s="29" t="s">
        <v>4</v>
      </c>
      <c r="N7" s="30"/>
      <c r="O7" s="5"/>
      <c r="P7" s="5"/>
      <c r="Q7" s="5"/>
      <c r="R7" s="6">
        <f>SUM(R3:R6)</f>
        <v>200</v>
      </c>
      <c r="S7" s="43"/>
      <c r="T7" s="43"/>
      <c r="U7" s="43"/>
      <c r="V7" s="43"/>
      <c r="W7" s="43"/>
    </row>
    <row r="8" spans="2:23" x14ac:dyDescent="0.25">
      <c r="B8" s="20" t="s">
        <v>5</v>
      </c>
      <c r="C8" s="7">
        <v>40210</v>
      </c>
      <c r="D8" s="8" t="s">
        <v>10</v>
      </c>
      <c r="E8" s="8" t="s">
        <v>27</v>
      </c>
      <c r="F8" s="8">
        <v>215</v>
      </c>
      <c r="G8" s="9">
        <v>50</v>
      </c>
      <c r="M8" s="20" t="s">
        <v>5</v>
      </c>
      <c r="N8" s="7">
        <v>40210</v>
      </c>
      <c r="O8" s="8" t="s">
        <v>39</v>
      </c>
      <c r="P8" s="8" t="s">
        <v>25</v>
      </c>
      <c r="Q8" s="8">
        <v>234</v>
      </c>
      <c r="R8" s="9">
        <v>50</v>
      </c>
      <c r="S8" s="43"/>
      <c r="T8" s="43"/>
      <c r="U8" s="43"/>
      <c r="V8" s="43"/>
      <c r="W8" s="43"/>
    </row>
    <row r="9" spans="2:23" x14ac:dyDescent="0.25">
      <c r="B9" s="20"/>
      <c r="C9" s="7">
        <v>40217</v>
      </c>
      <c r="D9" s="8" t="s">
        <v>8</v>
      </c>
      <c r="E9" s="8" t="s">
        <v>27</v>
      </c>
      <c r="F9" s="8">
        <v>305</v>
      </c>
      <c r="G9" s="9">
        <v>50</v>
      </c>
      <c r="M9" s="20"/>
      <c r="N9" s="7">
        <v>40217</v>
      </c>
      <c r="O9" s="8" t="s">
        <v>8</v>
      </c>
      <c r="P9" s="8" t="s">
        <v>27</v>
      </c>
      <c r="Q9" s="8">
        <v>305</v>
      </c>
      <c r="R9" s="9">
        <v>50</v>
      </c>
      <c r="S9" s="43"/>
      <c r="T9" s="43"/>
      <c r="U9" s="43"/>
      <c r="V9" s="43"/>
      <c r="W9" s="43"/>
    </row>
    <row r="10" spans="2:23" x14ac:dyDescent="0.25">
      <c r="B10" s="20"/>
      <c r="C10" s="10">
        <v>40224</v>
      </c>
      <c r="D10" s="11" t="s">
        <v>24</v>
      </c>
      <c r="E10" s="11" t="s">
        <v>25</v>
      </c>
      <c r="F10" s="11">
        <v>245</v>
      </c>
      <c r="G10" s="12">
        <v>-100</v>
      </c>
      <c r="M10" s="20"/>
      <c r="N10" s="10">
        <v>40224</v>
      </c>
      <c r="O10" s="11" t="s">
        <v>42</v>
      </c>
      <c r="P10" s="11" t="s">
        <v>27</v>
      </c>
      <c r="Q10" s="11">
        <v>371</v>
      </c>
      <c r="R10" s="12">
        <v>-100</v>
      </c>
      <c r="S10" s="43"/>
      <c r="T10" s="43"/>
      <c r="U10" s="43"/>
      <c r="V10" s="43"/>
      <c r="W10" s="43"/>
    </row>
    <row r="11" spans="2:23" x14ac:dyDescent="0.25">
      <c r="B11" s="20"/>
      <c r="C11" s="10">
        <v>40231</v>
      </c>
      <c r="D11" s="11" t="s">
        <v>24</v>
      </c>
      <c r="E11" s="11" t="s">
        <v>25</v>
      </c>
      <c r="F11" s="11">
        <v>241</v>
      </c>
      <c r="G11" s="12">
        <v>-100</v>
      </c>
      <c r="M11" s="20"/>
      <c r="N11" s="7">
        <v>40231</v>
      </c>
      <c r="O11" s="8" t="s">
        <v>39</v>
      </c>
      <c r="P11" s="8" t="s">
        <v>27</v>
      </c>
      <c r="Q11" s="8">
        <v>440</v>
      </c>
      <c r="R11" s="9">
        <v>50</v>
      </c>
      <c r="S11" s="43"/>
      <c r="T11" s="43"/>
      <c r="U11" s="43"/>
      <c r="V11" s="43"/>
      <c r="W11" s="43"/>
    </row>
    <row r="12" spans="2:23" x14ac:dyDescent="0.25">
      <c r="B12" s="27" t="s">
        <v>4</v>
      </c>
      <c r="C12" s="28"/>
      <c r="D12" s="13"/>
      <c r="E12" s="13"/>
      <c r="F12" s="13"/>
      <c r="G12" s="14">
        <f>SUM(G8:G11)</f>
        <v>-100</v>
      </c>
      <c r="M12" s="29" t="s">
        <v>4</v>
      </c>
      <c r="N12" s="30"/>
      <c r="O12" s="5"/>
      <c r="P12" s="5"/>
      <c r="Q12" s="5"/>
      <c r="R12" s="6">
        <f>SUM(R8:R11)</f>
        <v>50</v>
      </c>
      <c r="S12" s="43"/>
      <c r="T12" s="43"/>
      <c r="U12" s="43"/>
      <c r="V12" s="43"/>
      <c r="W12" s="43"/>
    </row>
    <row r="13" spans="2:23" x14ac:dyDescent="0.25">
      <c r="B13" s="20" t="s">
        <v>6</v>
      </c>
      <c r="C13" s="7">
        <v>40238</v>
      </c>
      <c r="D13" s="8" t="s">
        <v>10</v>
      </c>
      <c r="E13" s="8" t="s">
        <v>27</v>
      </c>
      <c r="F13" s="8">
        <v>356</v>
      </c>
      <c r="G13" s="9">
        <v>50</v>
      </c>
      <c r="M13" s="20" t="s">
        <v>6</v>
      </c>
      <c r="N13" s="7">
        <v>40238</v>
      </c>
      <c r="O13" s="8" t="s">
        <v>43</v>
      </c>
      <c r="P13" s="8" t="s">
        <v>27</v>
      </c>
      <c r="Q13" s="8">
        <v>360</v>
      </c>
      <c r="R13" s="9">
        <v>50</v>
      </c>
      <c r="S13" s="43"/>
      <c r="T13" s="43"/>
      <c r="U13" s="43"/>
      <c r="V13" s="43"/>
      <c r="W13" s="43"/>
    </row>
    <row r="14" spans="2:23" x14ac:dyDescent="0.25">
      <c r="B14" s="20"/>
      <c r="C14" s="7">
        <v>40245</v>
      </c>
      <c r="D14" s="8" t="s">
        <v>24</v>
      </c>
      <c r="E14" s="8" t="s">
        <v>25</v>
      </c>
      <c r="F14" s="8">
        <v>214</v>
      </c>
      <c r="G14" s="9">
        <v>50</v>
      </c>
      <c r="H14" s="22" t="s">
        <v>29</v>
      </c>
      <c r="I14" s="23"/>
      <c r="J14" s="23"/>
      <c r="K14" s="23"/>
      <c r="L14" s="36"/>
      <c r="M14" s="20"/>
      <c r="N14" s="7">
        <v>40245</v>
      </c>
      <c r="O14" s="8" t="s">
        <v>44</v>
      </c>
      <c r="P14" s="8" t="s">
        <v>27</v>
      </c>
      <c r="Q14" s="8">
        <v>360</v>
      </c>
      <c r="R14" s="9">
        <v>50</v>
      </c>
      <c r="S14" s="43"/>
      <c r="T14" s="43"/>
      <c r="U14" s="43"/>
      <c r="V14" s="43"/>
      <c r="W14" s="43"/>
    </row>
    <row r="15" spans="2:23" x14ac:dyDescent="0.25">
      <c r="B15" s="20"/>
      <c r="C15" s="7">
        <v>40252</v>
      </c>
      <c r="D15" s="8" t="s">
        <v>30</v>
      </c>
      <c r="E15" s="8" t="s">
        <v>25</v>
      </c>
      <c r="F15" s="8">
        <v>120</v>
      </c>
      <c r="G15" s="9">
        <v>50</v>
      </c>
      <c r="M15" s="20"/>
      <c r="N15" s="7">
        <v>40252</v>
      </c>
      <c r="O15" s="8" t="s">
        <v>38</v>
      </c>
      <c r="P15" s="8" t="s">
        <v>25</v>
      </c>
      <c r="Q15" s="8">
        <v>140</v>
      </c>
      <c r="R15" s="9">
        <v>50</v>
      </c>
      <c r="S15" s="43"/>
      <c r="T15" s="43"/>
      <c r="U15" s="43"/>
      <c r="V15" s="43"/>
      <c r="W15" s="43"/>
    </row>
    <row r="16" spans="2:23" x14ac:dyDescent="0.25">
      <c r="B16" s="20"/>
      <c r="C16" s="10">
        <v>40259</v>
      </c>
      <c r="D16" s="11" t="s">
        <v>10</v>
      </c>
      <c r="E16" s="11" t="s">
        <v>27</v>
      </c>
      <c r="F16" s="11">
        <v>202</v>
      </c>
      <c r="G16" s="12">
        <v>-100</v>
      </c>
      <c r="M16" s="20"/>
      <c r="N16" s="7">
        <v>40259</v>
      </c>
      <c r="O16" s="8" t="s">
        <v>38</v>
      </c>
      <c r="P16" s="8" t="s">
        <v>27</v>
      </c>
      <c r="Q16" s="8">
        <v>475</v>
      </c>
      <c r="R16" s="9">
        <v>50</v>
      </c>
      <c r="S16" s="43"/>
      <c r="T16" s="43"/>
      <c r="U16" s="43"/>
      <c r="V16" s="43"/>
      <c r="W16" s="43"/>
    </row>
    <row r="17" spans="2:23" x14ac:dyDescent="0.25">
      <c r="B17" s="20"/>
      <c r="C17" s="31">
        <v>40266</v>
      </c>
      <c r="D17" s="32" t="s">
        <v>10</v>
      </c>
      <c r="E17" s="32" t="s">
        <v>25</v>
      </c>
      <c r="F17" s="32">
        <v>210</v>
      </c>
      <c r="G17" s="33">
        <v>0</v>
      </c>
      <c r="M17" s="20"/>
      <c r="N17" s="31">
        <v>40266</v>
      </c>
      <c r="O17" s="32" t="s">
        <v>10</v>
      </c>
      <c r="P17" s="32" t="s">
        <v>25</v>
      </c>
      <c r="Q17" s="32">
        <v>210</v>
      </c>
      <c r="R17" s="33">
        <v>0</v>
      </c>
      <c r="S17" s="43"/>
      <c r="T17" s="43"/>
      <c r="U17" s="43"/>
      <c r="V17" s="43"/>
      <c r="W17" s="43"/>
    </row>
    <row r="18" spans="2:23" x14ac:dyDescent="0.25">
      <c r="B18" s="29" t="s">
        <v>4</v>
      </c>
      <c r="C18" s="30"/>
      <c r="D18" s="5"/>
      <c r="E18" s="5"/>
      <c r="F18" s="5"/>
      <c r="G18" s="6">
        <f>SUM(G13:G17)</f>
        <v>50</v>
      </c>
      <c r="M18" s="29" t="s">
        <v>4</v>
      </c>
      <c r="N18" s="30"/>
      <c r="O18" s="5"/>
      <c r="P18" s="5"/>
      <c r="Q18" s="5"/>
      <c r="R18" s="6">
        <f>SUM(R13:R17)</f>
        <v>200</v>
      </c>
      <c r="S18" s="43"/>
      <c r="T18" s="43"/>
      <c r="U18" s="43"/>
      <c r="V18" s="43"/>
      <c r="W18" s="43"/>
    </row>
    <row r="19" spans="2:23" x14ac:dyDescent="0.25">
      <c r="B19" s="20" t="s">
        <v>7</v>
      </c>
      <c r="C19" s="7">
        <v>40273</v>
      </c>
      <c r="D19" s="8" t="s">
        <v>10</v>
      </c>
      <c r="E19" s="8" t="s">
        <v>25</v>
      </c>
      <c r="F19" s="8">
        <v>322</v>
      </c>
      <c r="G19" s="9">
        <v>50</v>
      </c>
      <c r="H19" s="22" t="s">
        <v>31</v>
      </c>
      <c r="I19" s="23"/>
      <c r="J19" s="23"/>
      <c r="K19" s="23"/>
      <c r="L19" s="36"/>
      <c r="M19" s="20" t="s">
        <v>7</v>
      </c>
      <c r="N19" s="7">
        <v>40273</v>
      </c>
      <c r="O19" s="8" t="s">
        <v>24</v>
      </c>
      <c r="P19" s="8" t="s">
        <v>25</v>
      </c>
      <c r="Q19" s="8">
        <v>330</v>
      </c>
      <c r="R19" s="9">
        <v>50</v>
      </c>
      <c r="S19" s="43"/>
      <c r="T19" s="43"/>
      <c r="U19" s="43"/>
      <c r="V19" s="43"/>
      <c r="W19" s="43"/>
    </row>
    <row r="20" spans="2:23" x14ac:dyDescent="0.25">
      <c r="B20" s="20"/>
      <c r="C20" s="7">
        <v>40280</v>
      </c>
      <c r="D20" s="8" t="s">
        <v>10</v>
      </c>
      <c r="E20" s="8" t="s">
        <v>27</v>
      </c>
      <c r="F20" s="8">
        <v>200</v>
      </c>
      <c r="G20" s="9">
        <v>50</v>
      </c>
      <c r="H20" s="15" t="s">
        <v>32</v>
      </c>
      <c r="I20" s="15"/>
      <c r="J20" s="15"/>
      <c r="K20" s="15"/>
      <c r="L20" s="15"/>
      <c r="M20" s="20"/>
      <c r="N20" s="7">
        <v>40280</v>
      </c>
      <c r="O20" s="8" t="s">
        <v>38</v>
      </c>
      <c r="P20" s="8" t="s">
        <v>27</v>
      </c>
      <c r="Q20" s="8">
        <v>245</v>
      </c>
      <c r="R20" s="9">
        <v>50</v>
      </c>
      <c r="S20" s="41" t="s">
        <v>45</v>
      </c>
      <c r="T20" s="42"/>
      <c r="U20" s="42"/>
      <c r="V20" s="42"/>
      <c r="W20" s="42"/>
    </row>
    <row r="21" spans="2:23" x14ac:dyDescent="0.25">
      <c r="B21" s="20"/>
      <c r="C21" s="7">
        <v>40287</v>
      </c>
      <c r="D21" s="8" t="s">
        <v>10</v>
      </c>
      <c r="E21" s="8" t="s">
        <v>27</v>
      </c>
      <c r="F21" s="8">
        <v>230</v>
      </c>
      <c r="G21" s="9">
        <v>50</v>
      </c>
      <c r="H21" s="22" t="s">
        <v>33</v>
      </c>
      <c r="I21" s="23"/>
      <c r="J21" s="23"/>
      <c r="K21" s="23"/>
      <c r="L21" s="36"/>
      <c r="M21" s="20"/>
      <c r="N21" s="7">
        <v>40287</v>
      </c>
      <c r="O21" s="8" t="s">
        <v>10</v>
      </c>
      <c r="P21" s="8" t="s">
        <v>27</v>
      </c>
      <c r="Q21" s="8">
        <v>230</v>
      </c>
      <c r="R21" s="9">
        <v>50</v>
      </c>
      <c r="S21" s="41" t="s">
        <v>33</v>
      </c>
      <c r="T21" s="42"/>
      <c r="U21" s="42"/>
      <c r="V21" s="42"/>
      <c r="W21" s="44"/>
    </row>
    <row r="22" spans="2:23" x14ac:dyDescent="0.25">
      <c r="B22" s="20"/>
      <c r="C22" s="7">
        <v>40294</v>
      </c>
      <c r="D22" s="8" t="s">
        <v>24</v>
      </c>
      <c r="E22" s="8" t="s">
        <v>25</v>
      </c>
      <c r="F22" s="8">
        <v>240</v>
      </c>
      <c r="G22" s="9">
        <v>50</v>
      </c>
      <c r="M22" s="20"/>
      <c r="N22" s="10">
        <v>40294</v>
      </c>
      <c r="O22" s="11" t="s">
        <v>38</v>
      </c>
      <c r="P22" s="11" t="s">
        <v>27</v>
      </c>
      <c r="Q22" s="11">
        <v>390</v>
      </c>
      <c r="R22" s="12">
        <v>-100</v>
      </c>
    </row>
    <row r="23" spans="2:23" x14ac:dyDescent="0.25">
      <c r="B23" s="27" t="s">
        <v>4</v>
      </c>
      <c r="C23" s="28"/>
      <c r="D23" s="13"/>
      <c r="E23" s="13"/>
      <c r="F23" s="13"/>
      <c r="G23" s="14">
        <f>SUM(G19:G22)</f>
        <v>200</v>
      </c>
      <c r="M23" s="29" t="s">
        <v>4</v>
      </c>
      <c r="N23" s="30"/>
      <c r="O23" s="5"/>
      <c r="P23" s="5"/>
      <c r="Q23" s="5"/>
      <c r="R23" s="6">
        <f>SUM(R19:R22)</f>
        <v>50</v>
      </c>
    </row>
    <row r="24" spans="2:23" x14ac:dyDescent="0.25">
      <c r="B24" s="20" t="s">
        <v>9</v>
      </c>
      <c r="C24" s="10">
        <v>40301</v>
      </c>
      <c r="D24" s="11" t="s">
        <v>8</v>
      </c>
      <c r="E24" s="11" t="s">
        <v>27</v>
      </c>
      <c r="F24" s="11">
        <v>105</v>
      </c>
      <c r="G24" s="12">
        <v>-100</v>
      </c>
      <c r="M24" s="20" t="s">
        <v>9</v>
      </c>
      <c r="N24" s="10">
        <v>40301</v>
      </c>
      <c r="O24" s="11" t="s">
        <v>38</v>
      </c>
      <c r="P24" s="11" t="s">
        <v>27</v>
      </c>
      <c r="Q24" s="11">
        <v>320</v>
      </c>
      <c r="R24" s="12">
        <v>-100</v>
      </c>
    </row>
    <row r="25" spans="2:23" x14ac:dyDescent="0.25">
      <c r="B25" s="20"/>
      <c r="C25" s="17">
        <v>40308</v>
      </c>
      <c r="D25" s="18" t="s">
        <v>10</v>
      </c>
      <c r="E25" s="18" t="s">
        <v>27</v>
      </c>
      <c r="F25" s="18">
        <v>858</v>
      </c>
      <c r="G25" s="19">
        <v>50</v>
      </c>
      <c r="H25" s="16" t="s">
        <v>34</v>
      </c>
      <c r="M25" s="20"/>
      <c r="N25" s="7">
        <v>40308</v>
      </c>
      <c r="O25" s="8" t="s">
        <v>10</v>
      </c>
      <c r="P25" s="8" t="s">
        <v>27</v>
      </c>
      <c r="Q25" s="8">
        <v>858</v>
      </c>
      <c r="R25" s="9">
        <v>50</v>
      </c>
      <c r="S25" s="16" t="s">
        <v>34</v>
      </c>
    </row>
    <row r="26" spans="2:23" x14ac:dyDescent="0.25">
      <c r="B26" s="20"/>
      <c r="C26" s="10">
        <v>40315</v>
      </c>
      <c r="D26" s="11" t="s">
        <v>10</v>
      </c>
      <c r="E26" s="11" t="s">
        <v>27</v>
      </c>
      <c r="F26" s="11">
        <v>554</v>
      </c>
      <c r="G26" s="12">
        <v>-100</v>
      </c>
      <c r="H26" s="25" t="s">
        <v>35</v>
      </c>
      <c r="I26" s="26"/>
      <c r="J26" s="26"/>
      <c r="K26" s="26"/>
      <c r="L26" s="37"/>
      <c r="M26" s="20"/>
      <c r="N26" s="10">
        <v>40315</v>
      </c>
      <c r="O26" s="11" t="s">
        <v>30</v>
      </c>
      <c r="P26" s="11" t="s">
        <v>27</v>
      </c>
      <c r="Q26" s="11">
        <v>567</v>
      </c>
      <c r="R26" s="12">
        <v>-100</v>
      </c>
    </row>
    <row r="27" spans="2:23" x14ac:dyDescent="0.25">
      <c r="B27" s="20"/>
      <c r="C27" s="10">
        <v>40322</v>
      </c>
      <c r="D27" s="11" t="s">
        <v>24</v>
      </c>
      <c r="E27" s="11" t="s">
        <v>27</v>
      </c>
      <c r="F27" s="11">
        <v>684</v>
      </c>
      <c r="G27" s="12">
        <v>-100</v>
      </c>
      <c r="H27" s="38"/>
      <c r="I27" s="39"/>
      <c r="J27" s="39"/>
      <c r="K27" s="39"/>
      <c r="L27" s="40"/>
      <c r="M27" s="20"/>
      <c r="N27" s="10">
        <v>40322</v>
      </c>
      <c r="O27" s="11" t="s">
        <v>39</v>
      </c>
      <c r="P27" s="11" t="s">
        <v>25</v>
      </c>
      <c r="Q27" s="11">
        <v>950</v>
      </c>
      <c r="R27" s="12">
        <v>-100</v>
      </c>
    </row>
    <row r="28" spans="2:23" x14ac:dyDescent="0.25">
      <c r="B28" s="20"/>
      <c r="C28" s="10">
        <v>40329</v>
      </c>
      <c r="D28" s="11" t="s">
        <v>24</v>
      </c>
      <c r="E28" s="11" t="s">
        <v>25</v>
      </c>
      <c r="F28" s="11">
        <v>210</v>
      </c>
      <c r="G28" s="12">
        <v>-100</v>
      </c>
      <c r="H28" s="38"/>
      <c r="I28" s="39"/>
      <c r="J28" s="39"/>
      <c r="K28" s="39"/>
      <c r="L28" s="40"/>
      <c r="M28" s="20"/>
      <c r="N28" s="7">
        <v>40329</v>
      </c>
      <c r="O28" s="8" t="s">
        <v>42</v>
      </c>
      <c r="P28" s="8" t="s">
        <v>27</v>
      </c>
      <c r="Q28" s="8">
        <v>600</v>
      </c>
      <c r="R28" s="9">
        <v>50</v>
      </c>
    </row>
    <row r="29" spans="2:23" x14ac:dyDescent="0.25">
      <c r="B29" s="27" t="s">
        <v>4</v>
      </c>
      <c r="C29" s="28"/>
      <c r="D29" s="13"/>
      <c r="E29" s="13"/>
      <c r="F29" s="13"/>
      <c r="G29" s="14">
        <f>SUM(G24:G28)</f>
        <v>-350</v>
      </c>
      <c r="H29" s="38"/>
      <c r="I29" s="39"/>
      <c r="J29" s="39"/>
      <c r="K29" s="39"/>
      <c r="L29" s="40"/>
      <c r="M29" s="27" t="s">
        <v>4</v>
      </c>
      <c r="N29" s="28"/>
      <c r="O29" s="13"/>
      <c r="P29" s="13"/>
      <c r="Q29" s="13"/>
      <c r="R29" s="14">
        <f>SUM(R24:R28)</f>
        <v>-200</v>
      </c>
    </row>
    <row r="30" spans="2:23" x14ac:dyDescent="0.25">
      <c r="B30" s="20" t="s">
        <v>11</v>
      </c>
      <c r="C30" s="10">
        <v>40336</v>
      </c>
      <c r="D30" s="11" t="s">
        <v>26</v>
      </c>
      <c r="E30" s="11" t="s">
        <v>27</v>
      </c>
      <c r="F30" s="11">
        <v>230</v>
      </c>
      <c r="G30" s="12">
        <v>-100</v>
      </c>
      <c r="H30" s="38"/>
      <c r="I30" s="39"/>
      <c r="J30" s="39"/>
      <c r="K30" s="39"/>
      <c r="L30" s="40"/>
      <c r="M30" s="20" t="s">
        <v>11</v>
      </c>
      <c r="N30" s="10">
        <v>40336</v>
      </c>
      <c r="O30" s="11" t="s">
        <v>39</v>
      </c>
      <c r="P30" s="11" t="s">
        <v>25</v>
      </c>
      <c r="Q30" s="11">
        <v>480</v>
      </c>
      <c r="R30" s="12">
        <v>-100</v>
      </c>
      <c r="S30" t="s">
        <v>46</v>
      </c>
    </row>
    <row r="31" spans="2:23" x14ac:dyDescent="0.25">
      <c r="B31" s="20"/>
      <c r="C31" s="10">
        <v>40343</v>
      </c>
      <c r="D31" s="11" t="s">
        <v>26</v>
      </c>
      <c r="E31" s="11" t="s">
        <v>25</v>
      </c>
      <c r="F31" s="11">
        <v>270</v>
      </c>
      <c r="G31" s="12">
        <v>-100</v>
      </c>
      <c r="M31" s="20"/>
      <c r="N31" s="7">
        <v>40343</v>
      </c>
      <c r="O31" s="8" t="s">
        <v>39</v>
      </c>
      <c r="P31" s="8" t="s">
        <v>27</v>
      </c>
      <c r="Q31" s="8">
        <v>415</v>
      </c>
      <c r="R31" s="9">
        <v>50</v>
      </c>
      <c r="S31" t="s">
        <v>47</v>
      </c>
    </row>
    <row r="32" spans="2:23" x14ac:dyDescent="0.25">
      <c r="B32" s="20"/>
      <c r="C32" s="7">
        <v>40350</v>
      </c>
      <c r="D32" s="8" t="s">
        <v>8</v>
      </c>
      <c r="E32" s="8" t="s">
        <v>25</v>
      </c>
      <c r="F32" s="8">
        <v>260</v>
      </c>
      <c r="G32" s="9">
        <v>50</v>
      </c>
      <c r="M32" s="20"/>
      <c r="N32" s="7">
        <v>40350</v>
      </c>
      <c r="O32" s="8" t="s">
        <v>8</v>
      </c>
      <c r="P32" s="8" t="s">
        <v>25</v>
      </c>
      <c r="Q32" s="8">
        <v>260</v>
      </c>
      <c r="R32" s="9">
        <v>50</v>
      </c>
    </row>
    <row r="33" spans="2:18" x14ac:dyDescent="0.25">
      <c r="B33" s="20"/>
      <c r="C33" s="31">
        <v>40357</v>
      </c>
      <c r="D33" s="32" t="s">
        <v>8</v>
      </c>
      <c r="E33" s="32" t="s">
        <v>25</v>
      </c>
      <c r="F33" s="32">
        <v>193</v>
      </c>
      <c r="G33" s="33">
        <v>1</v>
      </c>
      <c r="H33" t="s">
        <v>36</v>
      </c>
      <c r="M33" s="20"/>
      <c r="N33" s="7">
        <v>40357</v>
      </c>
      <c r="O33" s="8" t="s">
        <v>44</v>
      </c>
      <c r="P33" s="8" t="s">
        <v>25</v>
      </c>
      <c r="Q33" s="8">
        <v>320</v>
      </c>
      <c r="R33" s="9">
        <v>50</v>
      </c>
    </row>
    <row r="34" spans="2:18" x14ac:dyDescent="0.25">
      <c r="B34" s="27" t="s">
        <v>4</v>
      </c>
      <c r="C34" s="28"/>
      <c r="D34" s="13"/>
      <c r="E34" s="13"/>
      <c r="F34" s="13"/>
      <c r="G34" s="14">
        <f>SUM(G30:G33)</f>
        <v>-149</v>
      </c>
      <c r="M34" s="29" t="s">
        <v>4</v>
      </c>
      <c r="N34" s="30"/>
      <c r="O34" s="5"/>
      <c r="P34" s="5"/>
      <c r="Q34" s="5"/>
      <c r="R34" s="6">
        <f>SUM(R30:R33)</f>
        <v>50</v>
      </c>
    </row>
    <row r="35" spans="2:18" x14ac:dyDescent="0.25">
      <c r="B35" s="34" t="s">
        <v>37</v>
      </c>
      <c r="C35" s="35"/>
      <c r="D35" s="11"/>
      <c r="E35" s="11"/>
      <c r="F35" s="11"/>
      <c r="G35" s="12">
        <f>G34+G29+G23+G18+G12+G7</f>
        <v>-299</v>
      </c>
      <c r="M35" s="45" t="s">
        <v>48</v>
      </c>
      <c r="N35" s="46"/>
      <c r="O35" s="8"/>
      <c r="P35" s="8"/>
      <c r="Q35" s="8"/>
      <c r="R35" s="9">
        <f>R34+R29+R23+R18+R12+R7</f>
        <v>350</v>
      </c>
    </row>
    <row r="36" spans="2:18" x14ac:dyDescent="0.25">
      <c r="B36" s="20" t="s">
        <v>12</v>
      </c>
      <c r="C36" s="7">
        <v>40364</v>
      </c>
      <c r="D36" s="8" t="s">
        <v>24</v>
      </c>
      <c r="E36" s="8" t="s">
        <v>27</v>
      </c>
      <c r="F36" s="8">
        <v>430</v>
      </c>
      <c r="G36" s="9">
        <v>50</v>
      </c>
      <c r="M36" s="20" t="s">
        <v>12</v>
      </c>
      <c r="N36" s="7">
        <v>40364</v>
      </c>
      <c r="O36" s="8" t="s">
        <v>38</v>
      </c>
      <c r="P36" s="8" t="s">
        <v>25</v>
      </c>
      <c r="Q36" s="8">
        <v>910</v>
      </c>
      <c r="R36" s="9">
        <v>50</v>
      </c>
    </row>
    <row r="37" spans="2:18" x14ac:dyDescent="0.25">
      <c r="B37" s="20"/>
      <c r="C37" s="7">
        <v>40371</v>
      </c>
      <c r="D37" s="8" t="s">
        <v>24</v>
      </c>
      <c r="E37" s="8" t="s">
        <v>25</v>
      </c>
      <c r="F37" s="8">
        <v>390</v>
      </c>
      <c r="G37" s="9">
        <v>50</v>
      </c>
      <c r="M37" s="20"/>
      <c r="N37" s="7">
        <v>40371</v>
      </c>
      <c r="O37" s="8" t="s">
        <v>39</v>
      </c>
      <c r="P37" s="8" t="s">
        <v>27</v>
      </c>
      <c r="Q37" s="8">
        <v>880</v>
      </c>
      <c r="R37" s="9">
        <v>50</v>
      </c>
    </row>
    <row r="38" spans="2:18" x14ac:dyDescent="0.25">
      <c r="B38" s="20"/>
      <c r="C38" s="7">
        <v>40378</v>
      </c>
      <c r="D38" s="8" t="s">
        <v>24</v>
      </c>
      <c r="E38" s="8" t="s">
        <v>27</v>
      </c>
      <c r="F38" s="8">
        <v>257</v>
      </c>
      <c r="G38" s="9">
        <v>50</v>
      </c>
      <c r="M38" s="20"/>
      <c r="N38" s="7">
        <v>40378</v>
      </c>
      <c r="O38" s="8" t="s">
        <v>44</v>
      </c>
      <c r="P38" s="8" t="s">
        <v>25</v>
      </c>
      <c r="Q38" s="8">
        <v>610</v>
      </c>
      <c r="R38" s="9">
        <v>50</v>
      </c>
    </row>
    <row r="39" spans="2:18" x14ac:dyDescent="0.25">
      <c r="B39" s="20"/>
      <c r="C39" s="10">
        <v>40385</v>
      </c>
      <c r="D39" s="11" t="s">
        <v>24</v>
      </c>
      <c r="E39" s="11" t="s">
        <v>25</v>
      </c>
      <c r="F39" s="11">
        <v>320</v>
      </c>
      <c r="G39" s="12">
        <v>-100</v>
      </c>
      <c r="M39" s="20"/>
      <c r="N39" s="31">
        <v>40385</v>
      </c>
      <c r="O39" s="32" t="s">
        <v>42</v>
      </c>
      <c r="P39" s="32" t="s">
        <v>27</v>
      </c>
      <c r="Q39" s="32">
        <v>470</v>
      </c>
      <c r="R39" s="33">
        <v>15</v>
      </c>
    </row>
    <row r="40" spans="2:18" x14ac:dyDescent="0.25">
      <c r="B40" s="29" t="s">
        <v>4</v>
      </c>
      <c r="C40" s="30"/>
      <c r="D40" s="5"/>
      <c r="E40" s="5"/>
      <c r="F40" s="5"/>
      <c r="G40" s="6">
        <f>SUM(G36:G39)</f>
        <v>50</v>
      </c>
      <c r="M40" s="29" t="s">
        <v>4</v>
      </c>
      <c r="N40" s="30"/>
      <c r="O40" s="5"/>
      <c r="P40" s="5"/>
      <c r="Q40" s="5"/>
      <c r="R40" s="6">
        <f>SUM(R36:R39)</f>
        <v>165</v>
      </c>
    </row>
    <row r="41" spans="2:18" x14ac:dyDescent="0.25">
      <c r="B41" s="20" t="s">
        <v>13</v>
      </c>
      <c r="C41" s="10">
        <v>40392</v>
      </c>
      <c r="D41" s="11" t="s">
        <v>8</v>
      </c>
      <c r="E41" s="11" t="s">
        <v>25</v>
      </c>
      <c r="F41" s="11">
        <v>275</v>
      </c>
      <c r="G41" s="12">
        <v>-100</v>
      </c>
      <c r="M41" s="20" t="s">
        <v>13</v>
      </c>
      <c r="N41" s="10">
        <v>40392</v>
      </c>
      <c r="O41" s="11" t="s">
        <v>8</v>
      </c>
      <c r="P41" s="11" t="s">
        <v>25</v>
      </c>
      <c r="Q41" s="11">
        <v>275</v>
      </c>
      <c r="R41" s="12">
        <v>-100</v>
      </c>
    </row>
    <row r="42" spans="2:18" x14ac:dyDescent="0.25">
      <c r="B42" s="20"/>
      <c r="C42" s="7">
        <v>40399</v>
      </c>
      <c r="D42" s="8" t="s">
        <v>8</v>
      </c>
      <c r="E42" s="8" t="s">
        <v>25</v>
      </c>
      <c r="F42" s="8">
        <v>215</v>
      </c>
      <c r="G42" s="9">
        <v>50</v>
      </c>
      <c r="M42" s="20"/>
      <c r="N42" s="7">
        <v>40399</v>
      </c>
      <c r="O42" s="8" t="s">
        <v>8</v>
      </c>
      <c r="P42" s="8" t="s">
        <v>25</v>
      </c>
      <c r="Q42" s="8">
        <v>215</v>
      </c>
      <c r="R42" s="9">
        <v>50</v>
      </c>
    </row>
    <row r="43" spans="2:18" x14ac:dyDescent="0.25">
      <c r="B43" s="20"/>
      <c r="C43" s="7">
        <v>40406</v>
      </c>
      <c r="D43" s="8" t="s">
        <v>8</v>
      </c>
      <c r="E43" s="8" t="s">
        <v>27</v>
      </c>
      <c r="F43" s="8">
        <v>400</v>
      </c>
      <c r="G43" s="9">
        <v>50</v>
      </c>
      <c r="M43" s="20"/>
      <c r="N43" s="7">
        <v>40406</v>
      </c>
      <c r="O43" s="8" t="s">
        <v>30</v>
      </c>
      <c r="P43" s="8" t="s">
        <v>27</v>
      </c>
      <c r="Q43" s="8">
        <v>500</v>
      </c>
      <c r="R43" s="9">
        <v>50</v>
      </c>
    </row>
    <row r="44" spans="2:18" x14ac:dyDescent="0.25">
      <c r="B44" s="20"/>
      <c r="C44" s="10">
        <v>40413</v>
      </c>
      <c r="D44" s="11" t="s">
        <v>43</v>
      </c>
      <c r="E44" s="11" t="s">
        <v>27</v>
      </c>
      <c r="F44" s="11">
        <v>100</v>
      </c>
      <c r="G44" s="12">
        <v>-100</v>
      </c>
      <c r="M44" s="20"/>
      <c r="N44" s="10">
        <v>40413</v>
      </c>
      <c r="O44" s="11" t="s">
        <v>43</v>
      </c>
      <c r="P44" s="11" t="s">
        <v>27</v>
      </c>
      <c r="Q44" s="11">
        <v>100</v>
      </c>
      <c r="R44" s="12">
        <v>-100</v>
      </c>
    </row>
    <row r="45" spans="2:18" x14ac:dyDescent="0.25">
      <c r="B45" s="20"/>
      <c r="C45" s="7">
        <v>40420</v>
      </c>
      <c r="D45" s="8" t="s">
        <v>26</v>
      </c>
      <c r="E45" s="8" t="s">
        <v>25</v>
      </c>
      <c r="F45" s="8">
        <v>120</v>
      </c>
      <c r="G45" s="9">
        <v>50</v>
      </c>
      <c r="M45" s="20"/>
      <c r="N45" s="7">
        <v>40420</v>
      </c>
      <c r="O45" s="8" t="s">
        <v>39</v>
      </c>
      <c r="P45" s="8" t="s">
        <v>27</v>
      </c>
      <c r="Q45" s="8">
        <v>240</v>
      </c>
      <c r="R45" s="9">
        <v>50</v>
      </c>
    </row>
    <row r="46" spans="2:18" x14ac:dyDescent="0.25">
      <c r="B46" s="27" t="s">
        <v>4</v>
      </c>
      <c r="C46" s="28"/>
      <c r="D46" s="13"/>
      <c r="E46" s="13"/>
      <c r="F46" s="13"/>
      <c r="G46" s="14">
        <f>SUM(G41:G45)</f>
        <v>-50</v>
      </c>
      <c r="M46" s="27" t="s">
        <v>4</v>
      </c>
      <c r="N46" s="28"/>
      <c r="O46" s="13"/>
      <c r="P46" s="13"/>
      <c r="Q46" s="13"/>
      <c r="R46" s="14">
        <f>SUM(R41:R45)</f>
        <v>-50</v>
      </c>
    </row>
    <row r="47" spans="2:18" x14ac:dyDescent="0.25">
      <c r="B47" s="20" t="s">
        <v>14</v>
      </c>
      <c r="C47" s="7">
        <v>40427</v>
      </c>
      <c r="D47" s="8" t="s">
        <v>26</v>
      </c>
      <c r="E47" s="8" t="s">
        <v>25</v>
      </c>
      <c r="F47" s="8">
        <v>155</v>
      </c>
      <c r="G47" s="9">
        <v>50</v>
      </c>
      <c r="M47" s="20" t="s">
        <v>14</v>
      </c>
      <c r="N47" s="10">
        <v>40427</v>
      </c>
      <c r="O47" s="11" t="s">
        <v>39</v>
      </c>
      <c r="P47" s="11" t="s">
        <v>27</v>
      </c>
      <c r="Q47" s="11">
        <v>377</v>
      </c>
      <c r="R47" s="12">
        <v>-100</v>
      </c>
    </row>
    <row r="48" spans="2:18" x14ac:dyDescent="0.25">
      <c r="B48" s="20"/>
      <c r="C48" s="7">
        <v>40434</v>
      </c>
      <c r="D48" s="8" t="s">
        <v>10</v>
      </c>
      <c r="E48" s="8" t="s">
        <v>27</v>
      </c>
      <c r="F48" s="8">
        <v>202</v>
      </c>
      <c r="G48" s="9">
        <v>50</v>
      </c>
      <c r="M48" s="20"/>
      <c r="N48" s="7">
        <v>40434</v>
      </c>
      <c r="O48" s="8" t="s">
        <v>38</v>
      </c>
      <c r="P48" s="8" t="s">
        <v>27</v>
      </c>
      <c r="Q48" s="8">
        <v>510</v>
      </c>
      <c r="R48" s="9">
        <v>50</v>
      </c>
    </row>
    <row r="49" spans="2:20" x14ac:dyDescent="0.25">
      <c r="B49" s="20"/>
      <c r="C49" s="10">
        <v>40441</v>
      </c>
      <c r="D49" s="11" t="s">
        <v>10</v>
      </c>
      <c r="E49" s="11" t="s">
        <v>25</v>
      </c>
      <c r="F49" s="11">
        <v>490</v>
      </c>
      <c r="G49" s="12">
        <v>-100</v>
      </c>
      <c r="M49" s="20"/>
      <c r="N49" s="7">
        <v>40441</v>
      </c>
      <c r="O49" s="8" t="s">
        <v>38</v>
      </c>
      <c r="P49" s="8" t="s">
        <v>25</v>
      </c>
      <c r="Q49" s="8">
        <v>600</v>
      </c>
      <c r="R49" s="9">
        <v>50</v>
      </c>
    </row>
    <row r="50" spans="2:20" x14ac:dyDescent="0.25">
      <c r="B50" s="20"/>
      <c r="C50" s="31">
        <v>40448</v>
      </c>
      <c r="D50" s="32" t="s">
        <v>26</v>
      </c>
      <c r="E50" s="32" t="s">
        <v>25</v>
      </c>
      <c r="F50" s="32">
        <v>205</v>
      </c>
      <c r="G50" s="33">
        <v>-65</v>
      </c>
      <c r="M50" s="20"/>
      <c r="N50" s="7">
        <v>40448</v>
      </c>
      <c r="O50" s="8" t="s">
        <v>30</v>
      </c>
      <c r="P50" s="8" t="s">
        <v>25</v>
      </c>
      <c r="Q50" s="8">
        <v>422</v>
      </c>
      <c r="R50" s="9">
        <v>50</v>
      </c>
    </row>
    <row r="51" spans="2:20" x14ac:dyDescent="0.25">
      <c r="B51" s="27" t="s">
        <v>4</v>
      </c>
      <c r="C51" s="28"/>
      <c r="D51" s="13"/>
      <c r="E51" s="13"/>
      <c r="F51" s="13"/>
      <c r="G51" s="14">
        <f>SUM(G47:G50)</f>
        <v>-65</v>
      </c>
      <c r="M51" s="29" t="s">
        <v>4</v>
      </c>
      <c r="N51" s="30"/>
      <c r="O51" s="5"/>
      <c r="P51" s="5"/>
      <c r="Q51" s="5"/>
      <c r="R51" s="6">
        <f>SUM(R47:R50)</f>
        <v>50</v>
      </c>
    </row>
    <row r="52" spans="2:20" x14ac:dyDescent="0.25">
      <c r="B52" s="20" t="s">
        <v>15</v>
      </c>
      <c r="C52" s="7">
        <v>40455</v>
      </c>
      <c r="D52" s="8" t="s">
        <v>10</v>
      </c>
      <c r="E52" s="8" t="s">
        <v>25</v>
      </c>
      <c r="F52" s="8">
        <v>102</v>
      </c>
      <c r="G52" s="9">
        <v>50</v>
      </c>
      <c r="M52" s="20" t="s">
        <v>15</v>
      </c>
      <c r="N52" s="7">
        <v>40455</v>
      </c>
      <c r="O52" s="8" t="s">
        <v>30</v>
      </c>
      <c r="P52" s="8" t="s">
        <v>25</v>
      </c>
      <c r="Q52" s="8">
        <v>320</v>
      </c>
      <c r="R52" s="9">
        <v>50</v>
      </c>
    </row>
    <row r="53" spans="2:20" x14ac:dyDescent="0.25">
      <c r="B53" s="20"/>
      <c r="C53" s="7">
        <v>40462</v>
      </c>
      <c r="D53" s="8" t="s">
        <v>8</v>
      </c>
      <c r="E53" s="8" t="s">
        <v>25</v>
      </c>
      <c r="F53" s="8">
        <v>150</v>
      </c>
      <c r="G53" s="9">
        <v>50</v>
      </c>
      <c r="M53" s="20"/>
      <c r="N53" s="7">
        <v>40462</v>
      </c>
      <c r="O53" s="8" t="s">
        <v>8</v>
      </c>
      <c r="P53" s="8" t="s">
        <v>25</v>
      </c>
      <c r="Q53" s="8">
        <v>150</v>
      </c>
      <c r="R53" s="9">
        <v>50</v>
      </c>
    </row>
    <row r="54" spans="2:20" x14ac:dyDescent="0.25">
      <c r="B54" s="20"/>
      <c r="C54" s="47">
        <v>40469</v>
      </c>
      <c r="D54" s="48" t="s">
        <v>49</v>
      </c>
      <c r="E54" s="48" t="s">
        <v>49</v>
      </c>
      <c r="F54" s="48">
        <v>0</v>
      </c>
      <c r="G54" s="49">
        <v>0</v>
      </c>
      <c r="I54" s="3"/>
      <c r="M54" s="20"/>
      <c r="N54" s="47">
        <v>40469</v>
      </c>
      <c r="O54" s="48" t="s">
        <v>49</v>
      </c>
      <c r="P54" s="48" t="s">
        <v>49</v>
      </c>
      <c r="Q54" s="48">
        <v>0</v>
      </c>
      <c r="R54" s="49">
        <v>0</v>
      </c>
      <c r="T54" s="3"/>
    </row>
    <row r="55" spans="2:20" x14ac:dyDescent="0.25">
      <c r="B55" s="20"/>
      <c r="C55" s="7">
        <v>40476</v>
      </c>
      <c r="D55" s="8" t="s">
        <v>8</v>
      </c>
      <c r="E55" s="8" t="s">
        <v>27</v>
      </c>
      <c r="F55" s="8">
        <v>307</v>
      </c>
      <c r="G55" s="9">
        <v>50</v>
      </c>
      <c r="M55" s="20"/>
      <c r="N55" s="7">
        <v>40476</v>
      </c>
      <c r="O55" s="8" t="s">
        <v>8</v>
      </c>
      <c r="P55" s="8" t="s">
        <v>27</v>
      </c>
      <c r="Q55" s="8">
        <v>307</v>
      </c>
      <c r="R55" s="9">
        <v>50</v>
      </c>
    </row>
    <row r="56" spans="2:20" x14ac:dyDescent="0.25">
      <c r="B56" s="29" t="s">
        <v>4</v>
      </c>
      <c r="C56" s="30"/>
      <c r="D56" s="5"/>
      <c r="E56" s="5"/>
      <c r="F56" s="5"/>
      <c r="G56" s="6">
        <f>SUM(G52:G55)</f>
        <v>150</v>
      </c>
      <c r="M56" s="29" t="s">
        <v>4</v>
      </c>
      <c r="N56" s="30"/>
      <c r="O56" s="5"/>
      <c r="P56" s="5"/>
      <c r="Q56" s="5"/>
      <c r="R56" s="6">
        <f>SUM(R52:R55)</f>
        <v>150</v>
      </c>
    </row>
    <row r="57" spans="2:20" x14ac:dyDescent="0.25">
      <c r="B57" s="20" t="s">
        <v>16</v>
      </c>
      <c r="C57" s="7">
        <v>40483</v>
      </c>
      <c r="D57" s="8" t="s">
        <v>8</v>
      </c>
      <c r="E57" s="8" t="s">
        <v>25</v>
      </c>
      <c r="F57" s="8">
        <v>370</v>
      </c>
      <c r="G57" s="9">
        <v>50</v>
      </c>
      <c r="M57" s="20" t="s">
        <v>16</v>
      </c>
      <c r="N57" s="10">
        <v>40483</v>
      </c>
      <c r="O57" s="11" t="s">
        <v>38</v>
      </c>
      <c r="P57" s="11" t="s">
        <v>27</v>
      </c>
      <c r="Q57" s="11">
        <v>465</v>
      </c>
      <c r="R57" s="12">
        <v>-100</v>
      </c>
    </row>
    <row r="58" spans="2:20" x14ac:dyDescent="0.25">
      <c r="B58" s="20"/>
      <c r="C58" s="7">
        <v>40490</v>
      </c>
      <c r="D58" s="8" t="s">
        <v>24</v>
      </c>
      <c r="E58" s="8" t="s">
        <v>25</v>
      </c>
      <c r="F58" s="8">
        <v>336</v>
      </c>
      <c r="G58" s="9">
        <v>50</v>
      </c>
      <c r="M58" s="20"/>
      <c r="N58" s="10">
        <v>40490</v>
      </c>
      <c r="O58" s="11" t="s">
        <v>38</v>
      </c>
      <c r="P58" s="11" t="s">
        <v>27</v>
      </c>
      <c r="Q58" s="11">
        <v>600</v>
      </c>
      <c r="R58" s="12">
        <v>-100</v>
      </c>
    </row>
    <row r="59" spans="2:20" x14ac:dyDescent="0.25">
      <c r="B59" s="20"/>
      <c r="C59" s="10">
        <v>40497</v>
      </c>
      <c r="D59" s="11" t="s">
        <v>26</v>
      </c>
      <c r="E59" s="11" t="s">
        <v>27</v>
      </c>
      <c r="F59" s="11">
        <v>290</v>
      </c>
      <c r="G59" s="12">
        <v>-100</v>
      </c>
      <c r="M59" s="20"/>
      <c r="N59" s="7">
        <v>40497</v>
      </c>
      <c r="O59" s="8" t="s">
        <v>39</v>
      </c>
      <c r="P59" s="8" t="s">
        <v>25</v>
      </c>
      <c r="Q59" s="8">
        <v>450</v>
      </c>
      <c r="R59" s="9">
        <v>50</v>
      </c>
    </row>
    <row r="60" spans="2:20" x14ac:dyDescent="0.25">
      <c r="B60" s="20"/>
      <c r="C60" s="7">
        <v>40504</v>
      </c>
      <c r="D60" s="8" t="s">
        <v>8</v>
      </c>
      <c r="E60" s="8" t="s">
        <v>27</v>
      </c>
      <c r="F60" s="8">
        <v>170</v>
      </c>
      <c r="G60" s="9">
        <v>50</v>
      </c>
      <c r="M60" s="20"/>
      <c r="N60" s="7">
        <v>40504</v>
      </c>
      <c r="O60" s="8" t="s">
        <v>8</v>
      </c>
      <c r="P60" s="8" t="s">
        <v>27</v>
      </c>
      <c r="Q60" s="8">
        <v>170</v>
      </c>
      <c r="R60" s="9">
        <v>50</v>
      </c>
    </row>
    <row r="61" spans="2:20" x14ac:dyDescent="0.25">
      <c r="B61" s="20"/>
      <c r="C61" s="10">
        <v>40511</v>
      </c>
      <c r="D61" s="11" t="s">
        <v>8</v>
      </c>
      <c r="E61" s="11" t="s">
        <v>27</v>
      </c>
      <c r="F61" s="11">
        <v>420</v>
      </c>
      <c r="G61" s="12">
        <v>-100</v>
      </c>
      <c r="H61" s="22" t="s">
        <v>50</v>
      </c>
      <c r="I61" s="23"/>
      <c r="J61" s="23"/>
      <c r="K61" s="23"/>
      <c r="L61" s="24"/>
      <c r="M61" s="20"/>
      <c r="N61" s="10">
        <v>40511</v>
      </c>
      <c r="O61" s="11" t="s">
        <v>30</v>
      </c>
      <c r="P61" s="11" t="s">
        <v>27</v>
      </c>
      <c r="Q61" s="11">
        <v>500</v>
      </c>
      <c r="R61" s="12">
        <v>-100</v>
      </c>
    </row>
    <row r="62" spans="2:20" x14ac:dyDescent="0.25">
      <c r="B62" s="27" t="s">
        <v>4</v>
      </c>
      <c r="C62" s="28"/>
      <c r="D62" s="13"/>
      <c r="E62" s="13"/>
      <c r="F62" s="13"/>
      <c r="G62" s="14">
        <f>SUM(G57:G61)</f>
        <v>-50</v>
      </c>
      <c r="M62" s="27" t="s">
        <v>4</v>
      </c>
      <c r="N62" s="28"/>
      <c r="O62" s="13"/>
      <c r="P62" s="13"/>
      <c r="Q62" s="13"/>
      <c r="R62" s="14">
        <f>SUM(R57:R61)</f>
        <v>-200</v>
      </c>
    </row>
    <row r="63" spans="2:20" x14ac:dyDescent="0.25">
      <c r="B63" s="20" t="s">
        <v>17</v>
      </c>
      <c r="C63" s="7">
        <v>40518</v>
      </c>
      <c r="D63" s="8" t="s">
        <v>26</v>
      </c>
      <c r="E63" s="8" t="s">
        <v>25</v>
      </c>
      <c r="F63" s="8">
        <v>250</v>
      </c>
      <c r="G63" s="9">
        <v>50</v>
      </c>
      <c r="M63" s="20" t="s">
        <v>17</v>
      </c>
      <c r="N63" s="7">
        <v>40518</v>
      </c>
      <c r="O63" s="8" t="s">
        <v>26</v>
      </c>
      <c r="P63" s="8" t="s">
        <v>25</v>
      </c>
      <c r="Q63" s="8">
        <v>250</v>
      </c>
      <c r="R63" s="9">
        <v>50</v>
      </c>
    </row>
    <row r="64" spans="2:20" x14ac:dyDescent="0.25">
      <c r="B64" s="20"/>
      <c r="C64" s="7">
        <v>40525</v>
      </c>
      <c r="D64" s="8" t="s">
        <v>30</v>
      </c>
      <c r="E64" s="8" t="s">
        <v>27</v>
      </c>
      <c r="F64" s="8">
        <v>200</v>
      </c>
      <c r="G64" s="9">
        <v>50</v>
      </c>
      <c r="M64" s="20"/>
      <c r="N64" s="7">
        <v>40525</v>
      </c>
      <c r="O64" s="8" t="s">
        <v>30</v>
      </c>
      <c r="P64" s="8" t="s">
        <v>27</v>
      </c>
      <c r="Q64" s="8">
        <v>200</v>
      </c>
      <c r="R64" s="9">
        <v>50</v>
      </c>
    </row>
    <row r="65" spans="2:18" x14ac:dyDescent="0.25">
      <c r="B65" s="20"/>
      <c r="C65" s="7">
        <v>40532</v>
      </c>
      <c r="D65" s="8" t="s">
        <v>8</v>
      </c>
      <c r="E65" s="8" t="s">
        <v>27</v>
      </c>
      <c r="F65" s="8">
        <v>264</v>
      </c>
      <c r="G65" s="9">
        <v>50</v>
      </c>
      <c r="M65" s="20"/>
      <c r="N65" s="10">
        <v>40532</v>
      </c>
      <c r="O65" s="11" t="s">
        <v>39</v>
      </c>
      <c r="P65" s="11" t="s">
        <v>27</v>
      </c>
      <c r="Q65" s="11">
        <v>340</v>
      </c>
      <c r="R65" s="12">
        <v>-100</v>
      </c>
    </row>
    <row r="66" spans="2:18" ht="15.75" thickBot="1" x14ac:dyDescent="0.3">
      <c r="B66" s="21"/>
      <c r="C66" s="50">
        <v>40539</v>
      </c>
      <c r="D66" s="51" t="s">
        <v>10</v>
      </c>
      <c r="E66" s="51" t="s">
        <v>27</v>
      </c>
      <c r="F66" s="51">
        <v>185</v>
      </c>
      <c r="G66" s="52">
        <v>50</v>
      </c>
      <c r="M66" s="21"/>
      <c r="N66" s="50">
        <v>40539</v>
      </c>
      <c r="O66" s="51" t="s">
        <v>38</v>
      </c>
      <c r="P66" s="51" t="s">
        <v>27</v>
      </c>
      <c r="Q66" s="51">
        <v>370</v>
      </c>
      <c r="R66" s="52">
        <v>50</v>
      </c>
    </row>
    <row r="67" spans="2:18" x14ac:dyDescent="0.25">
      <c r="B67" s="66" t="s">
        <v>4</v>
      </c>
      <c r="C67" s="67"/>
      <c r="D67" s="68"/>
      <c r="E67" s="68"/>
      <c r="F67" s="68"/>
      <c r="G67" s="69">
        <f>SUM(G63:G66)</f>
        <v>200</v>
      </c>
      <c r="M67" s="29" t="s">
        <v>4</v>
      </c>
      <c r="N67" s="30"/>
      <c r="O67" s="5"/>
      <c r="P67" s="5"/>
      <c r="Q67" s="5"/>
      <c r="R67" s="6">
        <f>SUM(R63:R66)</f>
        <v>50</v>
      </c>
    </row>
    <row r="68" spans="2:18" x14ac:dyDescent="0.25">
      <c r="B68" s="57" t="s">
        <v>37</v>
      </c>
      <c r="C68" s="58"/>
      <c r="D68" s="58"/>
      <c r="E68" s="58"/>
      <c r="F68" s="58"/>
      <c r="G68" s="59">
        <f>G67+G62+G56+G51+G46+G40</f>
        <v>235</v>
      </c>
      <c r="M68" s="57" t="s">
        <v>37</v>
      </c>
      <c r="N68" s="58"/>
      <c r="O68" s="58"/>
      <c r="P68" s="58"/>
      <c r="Q68" s="58"/>
      <c r="R68" s="59">
        <f>R67+R62+R56+R51+R46+R40</f>
        <v>165</v>
      </c>
    </row>
    <row r="69" spans="2:18" ht="15.75" thickBot="1" x14ac:dyDescent="0.3">
      <c r="B69" s="63" t="s">
        <v>51</v>
      </c>
      <c r="C69" s="64"/>
      <c r="D69" s="64"/>
      <c r="E69" s="64"/>
      <c r="F69" s="64"/>
      <c r="G69" s="65">
        <f>G68+G35</f>
        <v>-64</v>
      </c>
      <c r="M69" s="60" t="s">
        <v>51</v>
      </c>
      <c r="N69" s="61"/>
      <c r="O69" s="61"/>
      <c r="P69" s="61"/>
      <c r="Q69" s="61"/>
      <c r="R69" s="62">
        <f>R68+R35</f>
        <v>515</v>
      </c>
    </row>
    <row r="70" spans="2:18" x14ac:dyDescent="0.25">
      <c r="B70" s="74" t="s">
        <v>52</v>
      </c>
      <c r="C70" s="73"/>
      <c r="D70" s="73"/>
      <c r="E70" s="73"/>
      <c r="F70" s="73"/>
      <c r="G70" s="75">
        <f>COUNT(C63:C66,C57:C61,C52:C55,C47:C50,C41:C45,C36:C39,C30:C33,C24:C28,C19:C22,C13:C17,C8:C11,C3:C6)</f>
        <v>52</v>
      </c>
      <c r="M70" s="74" t="s">
        <v>52</v>
      </c>
      <c r="N70" s="73"/>
      <c r="O70" s="73"/>
      <c r="P70" s="73"/>
      <c r="Q70" s="73"/>
      <c r="R70" s="75">
        <f>COUNT(N63:N66,N57:N61,N52:N55,N47:N50,N41:N45,N36:N39,N30:N33,N24:N28,N19:N22,N13:N17,N8:N11,N3:N6)</f>
        <v>52</v>
      </c>
    </row>
    <row r="71" spans="2:18" x14ac:dyDescent="0.25">
      <c r="B71" s="25" t="s">
        <v>53</v>
      </c>
      <c r="C71" s="37"/>
      <c r="D71" s="37"/>
      <c r="E71" s="37"/>
      <c r="F71" s="37"/>
      <c r="G71" s="53">
        <f>COUNT(G61,G59,G49,G44,G41,G39,G31,G30,G28,G27,G26,G24,G16,G11,G10,G5,G50)</f>
        <v>17</v>
      </c>
      <c r="M71" s="25" t="s">
        <v>53</v>
      </c>
      <c r="N71" s="37"/>
      <c r="O71" s="37"/>
      <c r="P71" s="37"/>
      <c r="Q71" s="37"/>
      <c r="R71" s="53">
        <f>COUNT(R65,R61,R58,R57,R47,R44,R41,R30,R27,R26,R24,R22,R10)</f>
        <v>13</v>
      </c>
    </row>
    <row r="72" spans="2:18" x14ac:dyDescent="0.25">
      <c r="B72" s="25" t="s">
        <v>54</v>
      </c>
      <c r="C72" s="37"/>
      <c r="D72" s="37"/>
      <c r="E72" s="37"/>
      <c r="F72" s="37"/>
      <c r="G72" s="53">
        <f>G70-G71</f>
        <v>35</v>
      </c>
      <c r="M72" s="25" t="s">
        <v>54</v>
      </c>
      <c r="N72" s="37"/>
      <c r="O72" s="37"/>
      <c r="P72" s="37"/>
      <c r="Q72" s="37"/>
      <c r="R72" s="53">
        <f>R70-R71</f>
        <v>39</v>
      </c>
    </row>
    <row r="73" spans="2:18" x14ac:dyDescent="0.25">
      <c r="B73" s="25" t="s">
        <v>55</v>
      </c>
      <c r="C73" s="37"/>
      <c r="D73" s="37"/>
      <c r="E73" s="37"/>
      <c r="F73" s="37"/>
      <c r="G73" s="76">
        <f>G71/G70</f>
        <v>0.32692307692307693</v>
      </c>
      <c r="M73" s="25" t="s">
        <v>55</v>
      </c>
      <c r="N73" s="37"/>
      <c r="O73" s="37"/>
      <c r="P73" s="37"/>
      <c r="Q73" s="37"/>
      <c r="R73" s="76">
        <f>R71/R70</f>
        <v>0.25</v>
      </c>
    </row>
    <row r="74" spans="2:18" ht="15.75" thickBot="1" x14ac:dyDescent="0.3">
      <c r="B74" s="54" t="s">
        <v>56</v>
      </c>
      <c r="C74" s="55"/>
      <c r="D74" s="55"/>
      <c r="E74" s="55"/>
      <c r="F74" s="55"/>
      <c r="G74" s="56">
        <v>5</v>
      </c>
      <c r="M74" s="54" t="s">
        <v>56</v>
      </c>
      <c r="N74" s="55"/>
      <c r="O74" s="55"/>
      <c r="P74" s="55"/>
      <c r="Q74" s="55"/>
      <c r="R74" s="56">
        <f>2</f>
        <v>2</v>
      </c>
    </row>
  </sheetData>
  <mergeCells count="79">
    <mergeCell ref="M70:Q70"/>
    <mergeCell ref="M71:Q71"/>
    <mergeCell ref="M72:Q72"/>
    <mergeCell ref="M73:Q73"/>
    <mergeCell ref="M74:Q74"/>
    <mergeCell ref="B70:F70"/>
    <mergeCell ref="B71:F71"/>
    <mergeCell ref="B72:F72"/>
    <mergeCell ref="B73:F73"/>
    <mergeCell ref="B74:F74"/>
    <mergeCell ref="H61:L61"/>
    <mergeCell ref="B67:C67"/>
    <mergeCell ref="M67:N67"/>
    <mergeCell ref="B68:F68"/>
    <mergeCell ref="B69:F69"/>
    <mergeCell ref="M68:Q68"/>
    <mergeCell ref="M69:Q69"/>
    <mergeCell ref="S21:W21"/>
    <mergeCell ref="S5:W5"/>
    <mergeCell ref="S6:W6"/>
    <mergeCell ref="S20:W20"/>
    <mergeCell ref="M35:N35"/>
    <mergeCell ref="B62:C62"/>
    <mergeCell ref="B63:B66"/>
    <mergeCell ref="B34:C34"/>
    <mergeCell ref="B36:B39"/>
    <mergeCell ref="B40:C40"/>
    <mergeCell ref="B41:B45"/>
    <mergeCell ref="B46:C46"/>
    <mergeCell ref="B47:B50"/>
    <mergeCell ref="B35:C35"/>
    <mergeCell ref="M7:N7"/>
    <mergeCell ref="B51:C51"/>
    <mergeCell ref="B52:B55"/>
    <mergeCell ref="B56:C56"/>
    <mergeCell ref="B57:B61"/>
    <mergeCell ref="B18:C18"/>
    <mergeCell ref="B19:B22"/>
    <mergeCell ref="B23:C23"/>
    <mergeCell ref="B24:B28"/>
    <mergeCell ref="B29:C29"/>
    <mergeCell ref="B30:B33"/>
    <mergeCell ref="B7:C7"/>
    <mergeCell ref="B8:B11"/>
    <mergeCell ref="B12:C12"/>
    <mergeCell ref="B13:B17"/>
    <mergeCell ref="H27:L30"/>
    <mergeCell ref="H2:K2"/>
    <mergeCell ref="S2:V2"/>
    <mergeCell ref="M3:M6"/>
    <mergeCell ref="B3:B6"/>
    <mergeCell ref="M1:R1"/>
    <mergeCell ref="B1:G1"/>
    <mergeCell ref="M30:M33"/>
    <mergeCell ref="M34:N34"/>
    <mergeCell ref="M36:M39"/>
    <mergeCell ref="M40:N40"/>
    <mergeCell ref="M8:M11"/>
    <mergeCell ref="M12:N12"/>
    <mergeCell ref="M13:M17"/>
    <mergeCell ref="M18:N18"/>
    <mergeCell ref="M19:M22"/>
    <mergeCell ref="M23:N23"/>
    <mergeCell ref="M57:M61"/>
    <mergeCell ref="M62:N62"/>
    <mergeCell ref="M63:M66"/>
    <mergeCell ref="H6:L6"/>
    <mergeCell ref="H14:L14"/>
    <mergeCell ref="H19:L19"/>
    <mergeCell ref="H21:L21"/>
    <mergeCell ref="H26:L26"/>
    <mergeCell ref="M41:M45"/>
    <mergeCell ref="M46:N46"/>
    <mergeCell ref="M47:M50"/>
    <mergeCell ref="M51:N51"/>
    <mergeCell ref="M52:M55"/>
    <mergeCell ref="M56:N56"/>
    <mergeCell ref="M24:M28"/>
    <mergeCell ref="M29:N29"/>
  </mergeCells>
  <pageMargins left="0.7" right="0.7" top="0.75" bottom="0.75" header="0.3" footer="0.3"/>
  <pageSetup paperSize="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2010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 Krasilnikov</dc:creator>
  <cp:lastModifiedBy>Maxim Krasilnikov</cp:lastModifiedBy>
  <dcterms:created xsi:type="dcterms:W3CDTF">2015-06-09T17:15:10Z</dcterms:created>
  <dcterms:modified xsi:type="dcterms:W3CDTF">2015-06-10T16:46:33Z</dcterms:modified>
</cp:coreProperties>
</file>