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B7" i="1" l="1"/>
  <c r="B2" i="1"/>
  <c r="B5" i="1" l="1"/>
  <c r="J8" i="1" s="1"/>
  <c r="J1" i="1" l="1"/>
  <c r="J6" i="1"/>
  <c r="J11" i="1"/>
  <c r="J5" i="1"/>
  <c r="J10" i="1"/>
  <c r="J3" i="1"/>
  <c r="J9" i="1"/>
  <c r="J2" i="1"/>
  <c r="J7" i="1"/>
  <c r="J4" i="1"/>
  <c r="B6" i="1" l="1"/>
  <c r="B24" i="1" l="1"/>
  <c r="B16" i="1"/>
  <c r="B23" i="1"/>
  <c r="B15" i="1"/>
  <c r="B22" i="1"/>
  <c r="B14" i="1"/>
  <c r="B21" i="1"/>
  <c r="B20" i="1"/>
  <c r="B19" i="1"/>
  <c r="B18" i="1"/>
  <c r="B17" i="1"/>
</calcChain>
</file>

<file path=xl/sharedStrings.xml><?xml version="1.0" encoding="utf-8"?>
<sst xmlns="http://schemas.openxmlformats.org/spreadsheetml/2006/main" count="35" uniqueCount="35">
  <si>
    <t>Свободная маржа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</si>
  <si>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</si>
  <si>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</si>
  <si>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</si>
  <si>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</si>
  <si>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</si>
  <si>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</si>
  <si>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</si>
  <si>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</si>
  <si>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</si>
  <si>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</si>
  <si>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</si>
  <si>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Волатильность в пп</t>
  </si>
  <si>
    <t>Коэфф. мартина</t>
  </si>
  <si>
    <t>SartLot</t>
  </si>
  <si>
    <t>Σ</t>
  </si>
  <si>
    <t>Средства</t>
  </si>
  <si>
    <t>Маржа</t>
  </si>
  <si>
    <t>Lot1</t>
  </si>
  <si>
    <t>Lot2</t>
  </si>
  <si>
    <t>Lot3</t>
  </si>
  <si>
    <t>Lot4</t>
  </si>
  <si>
    <t>Lot5</t>
  </si>
  <si>
    <t>Lot6</t>
  </si>
  <si>
    <t>Lot7</t>
  </si>
  <si>
    <t>Lot8</t>
  </si>
  <si>
    <t>Lot9</t>
  </si>
  <si>
    <t>Lot10</t>
  </si>
  <si>
    <t>Lot11</t>
  </si>
  <si>
    <t>№ п/п</t>
  </si>
  <si>
    <t>ЛОТ</t>
  </si>
  <si>
    <t>Шаг сетки в пп</t>
  </si>
  <si>
    <t>Сюда пишем размер средств</t>
  </si>
  <si>
    <t>Сюда - задействованную маржу</t>
  </si>
  <si>
    <t>Максимальный риск в процентах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</si>
</sst>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sz val="11"/>
      <color rgb="FF0070C0"/>
      <name val="Calibri"/>
      <family val="2"/>
      <charset val="204"/>
      <scheme val="minor"/>
    </font>
    <font>
      <b/>
      <sz val="14"/>
      <color theme="1"/>
      <name val="Calibri"/>
      <family val="2"/>
      <charset val="204"/>
    </font>
    <font>
      <sz val="11"/>
      <color rgb="FF00B05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b/>
      <sz val="16"/>
      <color rgb="FFFFFF00"/>
      <name val="Calibri"/>
      <family val="2"/>
      <charset val="204"/>
      <scheme val="minor"/>
    </font>
    <font>
      <sz val="16"/>
      <color rgb="FFC00000"/>
      <name val="Calibri"/>
      <family val="2"/>
      <charset val="204"/>
      <scheme val="minor"/>
    </font>
    <font>
      <sz val="16"/>
      <color rgb="FFFFFF00"/>
      <name val="Calibri"/>
      <family val="2"/>
      <charset val="204"/>
      <scheme val="minor"/>
    </font>
    <font>
      <sz val="16"/>
      <color rgb="FFFF0000"/>
      <name val="Calibri"/>
      <family val="2"/>
      <charset val="204"/>
      <scheme val="minor"/>
    </font>
    <font>
      <sz val="14"/>
      <color rgb="FFFF0000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1" tint="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1" fontId="0" fillId="0" borderId="0" xfId="0" applyNumberFormat="1"/>
    <xf numFmtId="2" fontId="0" fillId="0" borderId="0" xfId="0" applyNumberFormat="1"/>
    <xf numFmtId="0" fontId="2" fillId="0" borderId="0" xfId="0" applyFont="1" applyAlignment="1">
      <alignment horizontal="center" vertical="center"/>
    </xf>
    <xf numFmtId="164" fontId="0" fillId="0" borderId="0" xfId="0" applyNumberFormat="1"/>
    <xf numFmtId="0" fontId="3" fillId="0" borderId="0" xfId="0" applyFont="1" applyAlignment="1">
      <alignment horizontal="center" vertical="center"/>
    </xf>
    <xf numFmtId="0" fontId="0" fillId="2" borderId="0" xfId="0" applyFill="1"/>
    <xf numFmtId="0" fontId="4" fillId="0" borderId="0" xfId="0" applyFont="1" applyAlignment="1">
      <alignment horizontal="center" vertical="center"/>
    </xf>
    <xf numFmtId="2" fontId="5" fillId="0" borderId="0" xfId="0" applyNumberFormat="1" applyFont="1"/>
    <xf numFmtId="1" fontId="6" fillId="0" borderId="0" xfId="0" applyNumberFormat="1" applyFont="1"/>
    <xf numFmtId="2" fontId="0" fillId="0" borderId="0" xfId="0" applyNumberFormat="1" applyAlignment="1">
      <alignment horizontal="center" vertical="center"/>
    </xf>
    <xf numFmtId="0" fontId="0" fillId="0" borderId="0" xfId="0" applyFill="1"/>
    <xf numFmtId="0" fontId="11" fillId="0" borderId="0" xfId="0" applyFont="1"/>
    <xf numFmtId="0" fontId="12" fillId="0" borderId="0" xfId="0" applyFont="1" applyAlignment="1">
      <alignment horizontal="center" vertical="center"/>
    </xf>
    <xf numFmtId="2" fontId="12" fillId="0" borderId="0" xfId="0" applyNumberFormat="1" applyFont="1"/>
    <xf numFmtId="2" fontId="9" fillId="3" borderId="0" xfId="0" applyNumberFormat="1" applyFont="1" applyFill="1"/>
    <xf numFmtId="2" fontId="10" fillId="3" borderId="0" xfId="0" applyNumberFormat="1" applyFont="1" applyFill="1"/>
    <xf numFmtId="0" fontId="7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</cellXfs>
  <cellStyles count="1">
    <cellStyle name="Обычный" xfId="0" builtinId="0"/>
  </cellStyles>
  <dxfs count="2">
    <dxf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161926</xdr:colOff>
      <xdr:row>0</xdr:row>
      <xdr:rowOff>76199</xdr:rowOff>
    </xdr:from>
    <xdr:to>
      <xdr:col>13</xdr:col>
      <xdr:colOff>1114426</xdr:colOff>
      <xdr:row>0</xdr:row>
      <xdr:rowOff>180974</xdr:rowOff>
    </xdr:to>
    <xdr:sp macro="" textlink="">
      <xdr:nvSpPr>
        <xdr:cNvPr id="2" name="Стрелка влево 1"/>
        <xdr:cNvSpPr/>
      </xdr:nvSpPr>
      <xdr:spPr>
        <a:xfrm>
          <a:off x="10772776" y="76199"/>
          <a:ext cx="952500" cy="104775"/>
        </a:xfrm>
        <a:prstGeom prst="lef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13</xdr:col>
      <xdr:colOff>171450</xdr:colOff>
      <xdr:row>1</xdr:row>
      <xdr:rowOff>76200</xdr:rowOff>
    </xdr:from>
    <xdr:to>
      <xdr:col>13</xdr:col>
      <xdr:colOff>1123950</xdr:colOff>
      <xdr:row>1</xdr:row>
      <xdr:rowOff>190500</xdr:rowOff>
    </xdr:to>
    <xdr:sp macro="" textlink="">
      <xdr:nvSpPr>
        <xdr:cNvPr id="3" name="Стрелка влево 2"/>
        <xdr:cNvSpPr/>
      </xdr:nvSpPr>
      <xdr:spPr>
        <a:xfrm>
          <a:off x="9934575" y="342900"/>
          <a:ext cx="952500" cy="1143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Таблица1" displayName="Таблица1" ref="A13:B24" totalsRowShown="0">
  <autoFilter ref="A13:B24"/>
  <tableColumns count="2">
    <tableColumn id="1" name="№ п/п" dataDxfId="1"/>
    <tableColumn id="2" name="ЛОТ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workbookViewId="0">
      <selection activeCell="M1" sqref="M1"/>
    </sheetView>
  </sheetViews>
  <sheetFormatPr defaultRowHeight="15" x14ac:dyDescent="0.25"/>
  <cols>
    <col min="1" max="1" width="33" customWidth="1"/>
    <col min="2" max="2" width="11.85546875" customWidth="1"/>
    <col min="10" max="10" width="11.28515625" customWidth="1"/>
    <col min="12" max="12" width="14.140625" style="12" customWidth="1"/>
    <col min="13" max="13" width="15.7109375" style="12" customWidth="1"/>
    <col min="14" max="14" width="19.7109375" customWidth="1"/>
    <col min="15" max="15" width="47.7109375" customWidth="1"/>
  </cols>
  <sheetData>
    <row r="1" spans="1:15" ht="21" x14ac:dyDescent="0.35">
      <c r="A1" s="1" t="s">
        <v>34</v>
      </c>
      <c r="B1" s="2">
        <v>30</v>
      </c>
      <c r="H1" s="2">
        <v>1</v>
      </c>
      <c r="I1" s="7" t="s">
        <v>1</v>
      </c>
      <c r="J1" s="3">
        <f>B3*POWER(B4,H1)-H1*B5*POWER(B4,H1)</f>
        <v>587.6</v>
      </c>
      <c r="L1" s="18" t="s">
        <v>16</v>
      </c>
      <c r="M1" s="16">
        <v>820.35</v>
      </c>
      <c r="O1" s="13" t="s">
        <v>32</v>
      </c>
    </row>
    <row r="2" spans="1:15" ht="21" x14ac:dyDescent="0.35">
      <c r="A2" s="4" t="s">
        <v>0</v>
      </c>
      <c r="B2" s="9">
        <f>M1-M2</f>
        <v>820.35</v>
      </c>
      <c r="H2" s="2">
        <v>2</v>
      </c>
      <c r="I2" s="7" t="s">
        <v>2</v>
      </c>
      <c r="J2" s="3">
        <f>B3*POWER(B4,H2)-H2*B5*POWER(B4,H2)</f>
        <v>661.43999999999994</v>
      </c>
      <c r="L2" s="19" t="s">
        <v>17</v>
      </c>
      <c r="M2" s="17"/>
      <c r="O2" s="13" t="s">
        <v>33</v>
      </c>
    </row>
    <row r="3" spans="1:15" x14ac:dyDescent="0.25">
      <c r="A3" s="6" t="s">
        <v>12</v>
      </c>
      <c r="B3" s="10">
        <v>520</v>
      </c>
      <c r="H3" s="2">
        <v>3</v>
      </c>
      <c r="I3" s="7" t="s">
        <v>3</v>
      </c>
      <c r="J3" s="3">
        <f>B3*POWER(B4,H3)-H3*B5*POWER(B4,H3)</f>
        <v>741.3119999999999</v>
      </c>
    </row>
    <row r="4" spans="1:15" x14ac:dyDescent="0.25">
      <c r="A4" s="1" t="s">
        <v>13</v>
      </c>
      <c r="B4" s="5">
        <v>1.2</v>
      </c>
      <c r="H4" s="2">
        <v>4</v>
      </c>
      <c r="I4" s="7" t="s">
        <v>4</v>
      </c>
      <c r="J4" s="3">
        <f>B3*POWER(B4,H4)-H4*B5*POWER(B4,H4)</f>
        <v>826.6751999999999</v>
      </c>
    </row>
    <row r="5" spans="1:15" x14ac:dyDescent="0.25">
      <c r="A5" s="1" t="s">
        <v>31</v>
      </c>
      <c r="B5" s="2">
        <f>(B3*0.7)/12</f>
        <v>30.333333333333332</v>
      </c>
      <c r="H5" s="2">
        <v>5</v>
      </c>
      <c r="I5" s="7" t="s">
        <v>5</v>
      </c>
      <c r="J5" s="3">
        <f>B3*POWER(B4,H5)-H5*B5*POWER(B4,H5)</f>
        <v>916.5311999999999</v>
      </c>
    </row>
    <row r="6" spans="1:15" ht="18.75" x14ac:dyDescent="0.25">
      <c r="A6" s="8" t="s">
        <v>15</v>
      </c>
      <c r="B6" s="3">
        <f>J1+J2+J3+J4+J5+J6+J7+J8+J9+J10+J11</f>
        <v>11038.209757552639</v>
      </c>
      <c r="H6" s="2">
        <v>6</v>
      </c>
      <c r="I6" s="7" t="s">
        <v>6</v>
      </c>
      <c r="J6" s="3">
        <f>B3*POWER(B4,H6)-H6*B5*POWER(B4,H6)</f>
        <v>1009.2625919999999</v>
      </c>
    </row>
    <row r="7" spans="1:15" ht="18.75" x14ac:dyDescent="0.3">
      <c r="A7" s="14" t="s">
        <v>14</v>
      </c>
      <c r="B7" s="15">
        <f>(B1*0.01*B2)/B6</f>
        <v>2.2295735033627927E-2</v>
      </c>
      <c r="H7" s="2">
        <v>7</v>
      </c>
      <c r="I7" s="7" t="s">
        <v>7</v>
      </c>
      <c r="J7" s="3">
        <f>B3*POWER(B4,H7)-H7*B5*POWER(B4,H7)</f>
        <v>1102.4252928000001</v>
      </c>
    </row>
    <row r="8" spans="1:15" x14ac:dyDescent="0.25">
      <c r="H8" s="2">
        <v>8</v>
      </c>
      <c r="I8" s="7" t="s">
        <v>8</v>
      </c>
      <c r="J8" s="3">
        <f>B3*POWER(B4,H8)-H8*B5*POWER(B4,H8)</f>
        <v>1192.4825702399999</v>
      </c>
    </row>
    <row r="9" spans="1:15" x14ac:dyDescent="0.25">
      <c r="H9" s="2">
        <v>9</v>
      </c>
      <c r="I9" s="7" t="s">
        <v>9</v>
      </c>
      <c r="J9" s="3">
        <f>B3*POWER(B4,H9)-H9*B5*POWER(B4,H9)</f>
        <v>1274.4657469439996</v>
      </c>
    </row>
    <row r="10" spans="1:15" x14ac:dyDescent="0.25">
      <c r="H10" s="2">
        <v>10</v>
      </c>
      <c r="I10" s="7" t="s">
        <v>10</v>
      </c>
      <c r="J10" s="3">
        <f>B3*POWER(B4,H10)-H10*B5*POWER(B4,H10)</f>
        <v>1341.5428915200002</v>
      </c>
    </row>
    <row r="11" spans="1:15" x14ac:dyDescent="0.25">
      <c r="H11" s="2">
        <v>11</v>
      </c>
      <c r="I11" s="7" t="s">
        <v>11</v>
      </c>
      <c r="J11" s="3">
        <f>B3*POWER(B4,H11)-H11*B5*POWER(B4,H11)</f>
        <v>1384.4722640486402</v>
      </c>
    </row>
    <row r="12" spans="1:15" x14ac:dyDescent="0.25">
      <c r="H12" s="2"/>
      <c r="J12" s="3"/>
    </row>
    <row r="13" spans="1:15" x14ac:dyDescent="0.25">
      <c r="A13" s="4" t="s">
        <v>29</v>
      </c>
      <c r="B13" s="11" t="s">
        <v>30</v>
      </c>
      <c r="H13" s="2"/>
      <c r="J13" s="3"/>
    </row>
    <row r="14" spans="1:15" x14ac:dyDescent="0.25">
      <c r="A14" s="4" t="s">
        <v>18</v>
      </c>
      <c r="B14" s="3">
        <f>B7*POWER(B4,H1)</f>
        <v>2.6754882040353513E-2</v>
      </c>
    </row>
    <row r="15" spans="1:15" x14ac:dyDescent="0.25">
      <c r="A15" s="4" t="s">
        <v>19</v>
      </c>
      <c r="B15" s="3">
        <f>B7*POWER(B4,H2)</f>
        <v>3.2105858448424215E-2</v>
      </c>
    </row>
    <row r="16" spans="1:15" x14ac:dyDescent="0.25">
      <c r="A16" s="4" t="s">
        <v>20</v>
      </c>
      <c r="B16" s="3">
        <f>B7*POWER(B4,H3)</f>
        <v>3.8527030138109056E-2</v>
      </c>
    </row>
    <row r="17" spans="1:2" x14ac:dyDescent="0.25">
      <c r="A17" s="4" t="s">
        <v>21</v>
      </c>
      <c r="B17" s="3">
        <f>B7*POWER(B4,H4)</f>
        <v>4.6232436165730868E-2</v>
      </c>
    </row>
    <row r="18" spans="1:2" x14ac:dyDescent="0.25">
      <c r="A18" s="4" t="s">
        <v>22</v>
      </c>
      <c r="B18" s="3">
        <f>B7*POWER(B4,H5)</f>
        <v>5.5478923398877042E-2</v>
      </c>
    </row>
    <row r="19" spans="1:2" x14ac:dyDescent="0.25">
      <c r="A19" s="4" t="s">
        <v>23</v>
      </c>
      <c r="B19" s="3">
        <f>B7*POWER(B4,H6)</f>
        <v>6.6574708078652442E-2</v>
      </c>
    </row>
    <row r="20" spans="1:2" x14ac:dyDescent="0.25">
      <c r="A20" s="4" t="s">
        <v>24</v>
      </c>
      <c r="B20" s="3">
        <f>B7*POWER(B4,H7)</f>
        <v>7.9889649694382933E-2</v>
      </c>
    </row>
    <row r="21" spans="1:2" x14ac:dyDescent="0.25">
      <c r="A21" s="4" t="s">
        <v>25</v>
      </c>
      <c r="B21" s="3">
        <f>B7*POWER(B4,H8)</f>
        <v>9.5867579633259523E-2</v>
      </c>
    </row>
    <row r="22" spans="1:2" x14ac:dyDescent="0.25">
      <c r="A22" s="4" t="s">
        <v>26</v>
      </c>
      <c r="B22" s="3">
        <f>B7*POWER(B4,H9)</f>
        <v>0.11504109555991142</v>
      </c>
    </row>
    <row r="23" spans="1:2" x14ac:dyDescent="0.25">
      <c r="A23" s="4" t="s">
        <v>27</v>
      </c>
      <c r="B23" s="3">
        <f>B7*POWER(B4,H10)</f>
        <v>0.13804931467189371</v>
      </c>
    </row>
    <row r="24" spans="1:2" x14ac:dyDescent="0.25">
      <c r="A24" s="4" t="s">
        <v>28</v>
      </c>
      <c r="B24" s="3">
        <f>B7*POWER(B4,H11)</f>
        <v>0.16565917760627244</v>
      </c>
    </row>
  </sheetData>
  <pageMargins left="0.7" right="0.7" top="0.75" bottom="0.75" header="0.3" footer="0.3"/>
  <pageSetup paperSize="9" orientation="portrait" horizontalDpi="180" verticalDpi="18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2016-06-28T16:02:56Z</dcterms:modified>
</cp:coreProperties>
</file>